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<sst xmlns="http://schemas.openxmlformats.org/spreadsheetml/2006/main" count="15594" uniqueCount="3234">
  <si>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</si>
  <si>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</si>
  <si>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</si>
  <si>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</si>
  <si>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</si>
  <si>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</si>
  <si>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</si>
  <si>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</si>
  <si>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</si>
  <si>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</si>
  <si>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</si>
  <si>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</si>
  <si>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</si>
  <si>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</si>
  <si>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</si>
  <si>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</si>
  <si>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</si>
  <si>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</si>
  <si>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</si>
  <si>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</si>
  <si>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</si>
  <si>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</si>
  <si>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</si>
  <si>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</si>
  <si>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</si>
  <si>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</si>
  <si>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</si>
  <si>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</si>
  <si>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</si>
  <si>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</si>
  <si>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</si>
  <si>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</si>
  <si>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</si>
  <si>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</si>
  <si>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</si>
  <si>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</si>
  <si>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</si>
  <si>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</si>
  <si>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</si>
  <si>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</si>
  <si>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</si>
  <si>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</si>
  <si>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</si>
  <si>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</si>
  <si>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</si>
  <si>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</si>
  <si>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</si>
  <si>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</si>
  <si>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</si>
  <si>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</si>
  <si>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</si>
  <si>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</si>
  <si>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</si>
  <si>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</si>
  <si>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</si>
  <si>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</si>
  <si>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</si>
  <si>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</si>
  <si>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</si>
  <si>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</si>
  <si>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</si>
  <si>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</si>
  <si>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</si>
  <si>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</si>
  <si>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</si>
  <si>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</si>
  <si>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</si>
  <si>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</si>
  <si>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</si>
  <si>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</si>
  <si>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</si>
  <si>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</si>
  <si>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</si>
  <si>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</si>
  <si>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</si>
  <si>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</si>
  <si>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</si>
  <si>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</si>
  <si>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</si>
  <si>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</si>
  <si>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</si>
  <si>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</si>
  <si>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</si>
  <si>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</si>
  <si>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</si>
  <si>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</si>
  <si>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</si>
  <si>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</si>
  <si>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</si>
  <si>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</si>
  <si>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</si>
  <si>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</si>
  <si>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</si>
  <si>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</si>
  <si>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</si>
  <si>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</si>
  <si>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</si>
  <si>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</si>
  <si>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</si>
  <si>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</si>
  <si>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</si>
  <si>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</si>
  <si>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</si>
  <si>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</si>
  <si>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</si>
  <si>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</si>
  <si>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</si>
  <si>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</si>
  <si>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</si>
  <si>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</si>
  <si>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</si>
  <si>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</si>
  <si>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</si>
  <si>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</si>
  <si>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</si>
  <si>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</si>
  <si>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</si>
  <si>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</si>
  <si>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</si>
  <si>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</si>
  <si>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</si>
  <si>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</si>
  <si>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</si>
  <si>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</si>
  <si>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</si>
  <si>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</si>
  <si>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</si>
  <si>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</si>
  <si>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</si>
  <si>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</si>
  <si>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</si>
  <si>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</si>
  <si>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</si>
  <si>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</si>
  <si>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</si>
  <si>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</si>
  <si>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</si>
  <si>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</si>
  <si>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</si>
  <si>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</si>
  <si>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</si>
  <si>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</si>
  <si>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</si>
  <si>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</si>
  <si>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</si>
  <si>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</si>
  <si>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</si>
  <si>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</si>
  <si>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</si>
  <si>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</si>
  <si>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</si>
  <si>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</si>
  <si>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</si>
  <si>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</si>
  <si>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</si>
  <si>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</si>
  <si>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</si>
  <si>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</si>
  <si>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</si>
  <si>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</si>
  <si>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</si>
  <si>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</si>
  <si>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</si>
  <si>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</si>
  <si>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</si>
  <si>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</si>
  <si>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</si>
  <si>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</si>
  <si>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</si>
  <si>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</si>
  <si>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</si>
  <si>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</si>
  <si>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</si>
  <si>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</si>
  <si>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</si>
  <si>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</si>
  <si>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</si>
  <si>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</si>
  <si>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</si>
  <si>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</si>
  <si>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</si>
  <si>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</si>
  <si>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</si>
  <si>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</si>
  <si>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</si>
  <si>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</si>
  <si>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</si>
  <si>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</si>
  <si>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</si>
  <si>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</si>
  <si>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</si>
  <si>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</si>
  <si>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</si>
  <si>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</si>
  <si>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</si>
  <si>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</si>
  <si>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</si>
  <si>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</si>
  <si>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</si>
  <si>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</si>
  <si>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</si>
  <si>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</si>
  <si>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</si>
  <si>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</si>
  <si>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</si>
  <si>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</si>
  <si>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</si>
  <si>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</si>
  <si>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</si>
  <si>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</si>
  <si>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</si>
  <si>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</si>
  <si>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</si>
  <si>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</si>
  <si>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dragofix</t>
  </si>
  <si>
    <t>kauppin3</t>
  </si>
  <si>
    <t>ninavnygren</t>
  </si>
  <si>
    <t>sampotukiainen</t>
  </si>
  <si>
    <t>dullahani</t>
  </si>
  <si>
    <t>sepponet</t>
  </si>
  <si>
    <t>virhory</t>
  </si>
  <si>
    <t>saltikoff</t>
  </si>
  <si>
    <t>susekroth</t>
  </si>
  <si>
    <t>tiaranon</t>
  </si>
  <si>
    <t>marjasofia</t>
  </si>
  <si>
    <t>lassese</t>
  </si>
  <si>
    <t>hannajyske</t>
  </si>
  <si>
    <t>jaywink</t>
  </si>
  <si>
    <t>aripaanala</t>
  </si>
  <si>
    <t>hiltunenpinja</t>
  </si>
  <si>
    <t>hhirsto</t>
  </si>
  <si>
    <t>samelisivonen</t>
  </si>
  <si>
    <t>sara_peltola</t>
  </si>
  <si>
    <t>jermulion</t>
  </si>
  <si>
    <t>riikkapuputti</t>
  </si>
  <si>
    <t>ulriikkaaarnio</t>
  </si>
  <si>
    <t>mirja_hirvonen</t>
  </si>
  <si>
    <t>starbright1973</t>
  </si>
  <si>
    <t>utumatzon</t>
  </si>
  <si>
    <t>frankamnesty</t>
  </si>
  <si>
    <t>goldie19508</t>
  </si>
  <si>
    <t>ambrowoll</t>
  </si>
  <si>
    <t>panuhoglund</t>
  </si>
  <si>
    <t>jreskelinen</t>
  </si>
  <si>
    <t>suviforsskahl</t>
  </si>
  <si>
    <t>riikka_suominen</t>
  </si>
  <si>
    <t>marikatomu</t>
  </si>
  <si>
    <t>topikanerva</t>
  </si>
  <si>
    <t>maripantsar</t>
  </si>
  <si>
    <t>tarzan23727775</t>
  </si>
  <si>
    <t>korpiq</t>
  </si>
  <si>
    <t>jokuvois</t>
  </si>
  <si>
    <t>melica_n</t>
  </si>
  <si>
    <t>markus_tm</t>
  </si>
  <si>
    <t>jhattara</t>
  </si>
  <si>
    <t>hanpula</t>
  </si>
  <si>
    <t>terokankaanpera</t>
  </si>
  <si>
    <t>entinenlupaus</t>
  </si>
  <si>
    <t>shoysniemi</t>
  </si>
  <si>
    <t>plonnemo</t>
  </si>
  <si>
    <t>eijaniskanen1</t>
  </si>
  <si>
    <t>kirsikkakaipain</t>
  </si>
  <si>
    <t>liikenneproffa</t>
  </si>
  <si>
    <t>outi_pakarinen</t>
  </si>
  <si>
    <t>xxotweety</t>
  </si>
  <si>
    <t>theolevlin</t>
  </si>
  <si>
    <t>imcarq</t>
  </si>
  <si>
    <t>rasmuspinomaa</t>
  </si>
  <si>
    <t>ilmastoveivi19</t>
  </si>
  <si>
    <t>katri_ahlgren</t>
  </si>
  <si>
    <t>annukf</t>
  </si>
  <si>
    <t>hlindf</t>
  </si>
  <si>
    <t>matthia71824586</t>
  </si>
  <si>
    <t>arijlaaksonen</t>
  </si>
  <si>
    <t>muksunen</t>
  </si>
  <si>
    <t>rullasaari</t>
  </si>
  <si>
    <t>helihlehtinen</t>
  </si>
  <si>
    <t>sirjablixt</t>
  </si>
  <si>
    <t>klinschor</t>
  </si>
  <si>
    <t>yjaakkol</t>
  </si>
  <si>
    <t>meri_ja_ilmasto</t>
  </si>
  <si>
    <t>marjatanja</t>
  </si>
  <si>
    <t>suomenluonto</t>
  </si>
  <si>
    <t>teatrmn</t>
  </si>
  <si>
    <t>hiilivapaafi</t>
  </si>
  <si>
    <t>anttiki</t>
  </si>
  <si>
    <t>markus_drake</t>
  </si>
  <si>
    <t>a_ahokas</t>
  </si>
  <si>
    <t>sampulipulla</t>
  </si>
  <si>
    <t>jannekotiaho</t>
  </si>
  <si>
    <t>ipeltonen</t>
  </si>
  <si>
    <t>lamphund</t>
  </si>
  <si>
    <t>mestarivaraani</t>
  </si>
  <si>
    <t>kasvismafia</t>
  </si>
  <si>
    <t>jmkorhonen</t>
  </si>
  <si>
    <t>milja_selina</t>
  </si>
  <si>
    <t>iivarius</t>
  </si>
  <si>
    <t>iiris_suomela</t>
  </si>
  <si>
    <t>frozencalamity</t>
  </si>
  <si>
    <t>jukkaranta2</t>
  </si>
  <si>
    <t>riiajarvenpaa</t>
  </si>
  <si>
    <t>aarniokia</t>
  </si>
  <si>
    <t>heidisuot</t>
  </si>
  <si>
    <t>kaisakosonen</t>
  </si>
  <si>
    <t>o_tiainen</t>
  </si>
  <si>
    <t>ellen_ojala</t>
  </si>
  <si>
    <t>sailynojaanu</t>
  </si>
  <si>
    <t>juuhaa</t>
  </si>
  <si>
    <t>villesavonlahti</t>
  </si>
  <si>
    <t>0skarhartman</t>
  </si>
  <si>
    <t>jbistrom</t>
  </si>
  <si>
    <t>seppala_antti</t>
  </si>
  <si>
    <t>greenpeacesuomi</t>
  </si>
  <si>
    <t>lauralinkoneva</t>
  </si>
  <si>
    <t>lauriraty</t>
  </si>
  <si>
    <t>anttirinnepj</t>
  </si>
  <si>
    <t>anselmonadir</t>
  </si>
  <si>
    <t>yleastudio</t>
  </si>
  <si>
    <t>yleuutiset</t>
  </si>
  <si>
    <t>hsfi</t>
  </si>
  <si>
    <t>sirpa_paatero</t>
  </si>
  <si>
    <t>vesala2</t>
  </si>
  <si>
    <t>icos_ri</t>
  </si>
  <si>
    <t>mikkonenkrista</t>
  </si>
  <si>
    <t>vapoenergia</t>
  </si>
  <si>
    <t>sinikaarina</t>
  </si>
  <si>
    <t>imattikonen</t>
  </si>
  <si>
    <t>koomikkokivi</t>
  </si>
  <si>
    <t>alkuperainen</t>
  </si>
  <si>
    <t>riikkasuominen</t>
  </si>
  <si>
    <t>rosamerilainen</t>
  </si>
  <si>
    <t>huippumisukka</t>
  </si>
  <si>
    <t>top1whoisman</t>
  </si>
  <si>
    <t>a_hele</t>
  </si>
  <si>
    <t>katjuaro</t>
  </si>
  <si>
    <t>jessikkaaro</t>
  </si>
  <si>
    <t>pipsaaro</t>
  </si>
  <si>
    <t>mikkikauste</t>
  </si>
  <si>
    <t>pasipennanen</t>
  </si>
  <si>
    <t>joskann</t>
  </si>
  <si>
    <t>salakanjanne</t>
  </si>
  <si>
    <t>juho_p</t>
  </si>
  <si>
    <t>johanneskoski</t>
  </si>
  <si>
    <t>clariennewf</t>
  </si>
  <si>
    <t>jofistics</t>
  </si>
  <si>
    <t>naururastas</t>
  </si>
  <si>
    <t>veronikahonka</t>
  </si>
  <si>
    <t>mariapetterss0n</t>
  </si>
  <si>
    <t>tiiamaija</t>
  </si>
  <si>
    <t>elinanikulainen</t>
  </si>
  <si>
    <t>minjakoskela</t>
  </si>
  <si>
    <t>jaanalait</t>
  </si>
  <si>
    <t>tuulikamppila</t>
  </si>
  <si>
    <t>viimalampinen</t>
  </si>
  <si>
    <t>jenny_kasongo</t>
  </si>
  <si>
    <t>julmaria_</t>
  </si>
  <si>
    <t>paralleeli</t>
  </si>
  <si>
    <t>kissaosaaja</t>
  </si>
  <si>
    <t>snadinadi</t>
  </si>
  <si>
    <t>yasminyusuf200</t>
  </si>
  <si>
    <t>leif_hagert</t>
  </si>
  <si>
    <t>baiarsiyan</t>
  </si>
  <si>
    <t>brigitakrasniqi</t>
  </si>
  <si>
    <t>katmarmi</t>
  </si>
  <si>
    <t>isankadesta</t>
  </si>
  <si>
    <t>tero_hoo</t>
  </si>
  <si>
    <t>mesiaurora</t>
  </si>
  <si>
    <t>femakka</t>
  </si>
  <si>
    <t>riikkamarip</t>
  </si>
  <si>
    <t>gretathunberg</t>
  </si>
  <si>
    <t>pekkasauri</t>
  </si>
  <si>
    <t>keskusta</t>
  </si>
  <si>
    <t>marinsanna</t>
  </si>
  <si>
    <t>sciam</t>
  </si>
  <si>
    <t>mihkal</t>
  </si>
  <si>
    <t>kestinen</t>
  </si>
  <si>
    <t>sallavaltari</t>
  </si>
  <si>
    <t>aarnegranlund</t>
  </si>
  <si>
    <t>Retweet</t>
  </si>
  <si>
    <t>Mentions</t>
  </si>
  <si>
    <t>Replies to</t>
  </si>
  <si>
    <t>Minä en myöskään lakkaa ihmettelemästä, miksi markkinaehtoiset ratkaisut ilmastonmuutokseen eivät niin monelle markkinamyönteiselle kelpaa. Onneksi en ole yksin. Hieno kirjoitus @LauraLinkoneva !
#ilmastokriisi #ilmastotwitter
https://t.co/AM2gFZ778r</t>
  </si>
  <si>
    <t>Kaupunkien diesel-bussit jäävät historiaan 2030-luvulla Suomessa, vaikka niitä on tällä hetkellä vasta hieman yli 50 kpl. EU:n puhtaiden ajoneuvojen direktiivi edellyttää puhtaampia käyttövoimia.
#Joukkoliikenne #liikenne #ilmastotwitter @LauriRaty 
https://t.co/ZNkbTdiSuT</t>
  </si>
  <si>
    <t>Tärkeä ilmastopoliittinen päätös vilahtamassa ohi? Valtion omistajaohjaus vaikuttaa valtavaan määrään päästöjä. #ilmastotwitter #NytOnPakko #Fortum #Vapo #Neste via @greenpeacesuomi https://t.co/77RCKy5x7E</t>
  </si>
  <si>
    <t>#ilmastonmuutos #nytonpakko #lentovero #ilmastotwitter https://t.co/pWCnVBUS7H</t>
  </si>
  <si>
    <t>@Meri_ja_ilmasto @MariPantsar @anselmonadir Tuolla Hoskosen kädellä muurattiin Vapo:n Ilomantsin hiililaitoksen peruskivi. Mukana muuraamassa oli myös @AnttiRinnepj  Tänään voi vielä muistuttaa asiasta AVI:lle. Tässä omani alla: #ilmastokriisi #ilmastotwitter #nytonpakko #turve #suot #hiilivarastoja https://t.co/kOeQCWvyfd</t>
  </si>
  <si>
    <t>@HiilivapaaFI @kaisakosonen @sirpa_paatero Tässä oma muistutukseni Vapon Ilomantsin ympäristölupaan. Olenko "asianosainen"? Valtionyhtiö lisää CO2-päästöjä ilmakehään ja purkaa hyviä hiilivarastoja samalla. Juuri päinvastoin mitä pitäisi. #ilmastokriisi #ilmastotwitter @hsfi @SuomenLuonto @yleuutiset @YleAstudio https://t.co/7QR1Z3sNBG</t>
  </si>
  <si>
    <t>A prominent @ICOS_RI scientist @vesala2 in Finnish broadcasting TV abt forests and #carbonsinks. #ghg #ilmastotwitter #ClimateChange https://t.co/1comhU3bvT</t>
  </si>
  <si>
    <t>Lentäminen on liian halpaa, PISTE.
Nyt näytetään somen voima kunnon loppukirillä, lauantaihin saakka aikaa!
#ilmastokriisi #ilmastotwitter #lentovero https://t.co/bVcl5ktDA5</t>
  </si>
  <si>
    <t>Lue tämä ketju ajatuksella. #ilmastotwitter https://t.co/Fguh5z4wtm</t>
  </si>
  <si>
    <t>Tämä kannattaa lukea, varsinkin jos Jokisen kommentit aiheutti ärsytystä. #ilmastotwitter https://t.co/Nq9LOnVW9b</t>
  </si>
  <si>
    <t>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</si>
  <si>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Fortum on meidän firma - valtionyhtiö - ja kohta myös Uniperin enemmistöomistaja. Sillä, mitä valtionyhtiömme tekevät maailmalla, on väliä.
 #omistajaohjaus #ilmastotwitter #NytOnPakko https://t.co/09e9Do6nsr</t>
  </si>
  <si>
    <t>Jaksaa jaksaa! Pistetään jakoon ja allekirjoitetaan, jos ei oo vielä ehditty. #ilmastokriisi #ilmasto #ilmastotwitter #NytOnPakko #lentovero #lentäminen https://t.co/2CylH7YZFK</t>
  </si>
  <si>
    <t>Tänään kerätään 10 000 allekirjoitusta lisää kansalaisaloitteeseen lentoveron puolesta! Allekirjoita nyt! https://t.co/Bl0Y8Rro6L
#lentovero #ilmastotwitter #ilmastokriisi #NytOnPakko https://t.co/x0ccM9oSQt</t>
  </si>
  <si>
    <t>Tänään on viimeinen päivä muistuttaa tai antaa mielipide Vapo:n uudesta aktiivihiilitehtaasta Ilomantsissa -&amp;gt; https://t.co/dJSbepVIlj
https://t.co/CXYh0W227l
#ilmastokriisi #ilmastotwitter #nytonpakko #turve #hiilinielu #suo @AnttiRinnepj @MikkonenKrista @sirpa_paatero</t>
  </si>
  <si>
    <t>Tässä on yksi tapaus, missä olisi syytä antaa omistajaohjausta. @VapoEnergia aikoo lisätä CO2-päästöjään, vaikka #ilmastokriisin takia niitä pitäisi vähentää. Tämä olisi @sirpa_paatero :lle kuuluva työ. #ilmastotwitter #nytonpakko #turve #suo #hiilinielu https://t.co/dJSbepVIlj https://t.co/PF8hcxOa3t https://t.co/iRHsEKyIOr</t>
  </si>
  <si>
    <t>No sehän meni hyvin. #ilmasto #ilmastokriisi #prioriteetit #ilmastotwitter https://t.co/7jvyqmERV1</t>
  </si>
  <si>
    <t>@A_Ahokas @KoomikkoKivi @AarnioKia @SirjaBlixt @jbistrom @marikatomu @iMattIkonen @SiniKaarina @AnnuKF Sama! Täällä on tutustunut ja jopa kaveristunut todella ihanien ihmisten kanssa. Twitter on kelpo väline, ihmiset on hyviä ja valo voittaa! Kiitos #ilmastotwitter että olette!</t>
  </si>
  <si>
    <t>@A_Ahokas @alkuperainen mä en tunne ketään. Mutta osoitan kiitokseni #ilmastotwitter ille, ilman teitä tää mun taisteluni tuulimyllyjä vastaan olisi hyvin yksinäistä!</t>
  </si>
  <si>
    <t>@riikkamarip @femakka @mesiaurora @Tero_Hoo @isankadesta @katmarmi @Ellen_Ojala @brigitakrasniqi @baiarsiyan @leif_hagert @YasminYusuf200 @snadinadi @KissaOsaaja @paralleeli @julmaria_ @jenny_kasongo @ViimaLampinen @tuulikamppila @jaanalait @minjakoskela @ElinaNikulainen @iiris_suomela @TiiaMaija @mariapetterss0n @veronikahonka @naururastas @jofistics @ClarienneWF @johanneskoski @A_Ahokas @Juho_p @SalakanJanne @joskann @KoomikkoKivi @jmkorhonen @PasiPennanen @mikkikauste @PipsaAro @JessikkaAro @katjuaro @a_hele @top1whoisman @huippumisukka @RosaMerilainen Twitteriä parhaillaan, mitä kuvasit. Olen tavannut lukuisia kavereita täällä. #ilmastotwitter lähti siitä, kun on niin paljon hyviä tyyppejä, joita ei mahdu tägätä @riikkasuominen ehdotti. Jatketaan _xD83D__xDCAA_ 
Tehdään muutos. #nytonpakko</t>
  </si>
  <si>
    <t>Ensi vuonna homma kasvaa entisestään. Mylly pyörii jo täyttä häkää. #ilmasto #ilmastotwitter https://t.co/mkZwLIsiA3</t>
  </si>
  <si>
    <t>@A_Ahokas @Ellen_Ojala Suruprosessin yksi keskeinen vaihe on kieltäminen. Kun ei pysty sisäistämään sitä muutosta, joka väistämättä on tulossa, taistelee vastaan. Onneksi moni ihminen havahtuu juuri nyt ja muuttuu. Tsemppiä nuoret! Älkää antako kenenkään kieltäminen musertaa teitä. #ilmastotwitter</t>
  </si>
  <si>
    <t>#lentovero'n kannatuskäyrästä tuli loppua kohden jääkiekkomaila, kyllä on vauhdikas kiri menossa! #ilmastotwitter https://t.co/Q0IaeaSHee</t>
  </si>
  <si>
    <t>Vielä viikon alussa en uskonut tähän. Mahtavaa!!!
Seuraavaksi sitten #kerosiinivero EU-tasolle! Suomen minimitavoitteesta puuttuu enää 5 998 nimeä. Luulisi olevan helppo homma tämän viikon suoritukseen verrattuna_xD83D__xDE09_
#ilmastotwitter https://t.co/Hmtk96X456</t>
  </si>
  <si>
    <t>Nyt se on täysin varmaa! Kansalaisaloite lentoverosta menee eduskunnan käsittelyyn. Vähän ennen vuorokauden vaihdetta tuli 50,000 sähköinen allekirjoitus. Huikea loppukiri! #lentovero #kansalaisaloite #ilmastonmuutos #ilmastotwitter https://t.co/cZKXmwYVCu</t>
  </si>
  <si>
    <t>Hienoa, että tästä päästään nyt keskustelemaan kunnolla. Tämä menee varmasti tunteisiin, joten tutkittua tietoa esim. Ruotsin lentoverosta tarvittaisiin. Löytääkö #ilmastotwitter #lentovero tutkimuksia? https://t.co/kKJqc5dWlQ</t>
  </si>
  <si>
    <t>@A_Ahokas OMG nyt tanssitaan! #lentovero #ilmastotwitter ja vielä on vasta torstai jihuu_xD83E__xDD23__xD83D__xDE0D_</t>
  </si>
  <si>
    <t>Sunny and chilly morning in Helsinki. #FridaysForFuture #nytonpakko #ilmastotwitter #climatecrisis #klimatstrejk @GretaThunberg #ilmastolakko https://t.co/2MpP2Qw24t</t>
  </si>
  <si>
    <t>Välillä on hyvä katsoa miltä Suomen toiminta näyttää Ruotsista katsottuna. EU-pjkausi jää mahalaskuksi kun ei ollut munasarjoja järjestää huippukokousta ilmastosta vaikka se on kaikkein tärkein kysymys. #ilmastokriisi #eupjkausi #ilmastohuippari #ilmastotwitter @AnttiRinnepj https://t.co/HAcRGRJHwl</t>
  </si>
  <si>
    <t>Tässä oli todella vakuuttava kalvosetti! #ilmasto #ilmastotwitter https://t.co/HIZq8BEr7p</t>
  </si>
  <si>
    <t>@pekkasauri Lähinnä välttelläkseni katsekontaktia metromatkoilla. Sivutuotteena, #Ilmastotwitter tuo sellaista hyvää heimokulttuurifiilistä.</t>
  </si>
  <si>
    <t>Lukusuositus #ilmastotwitter #nytonpakko https://t.co/jKWmvE7fYB</t>
  </si>
  <si>
    <t>What?!? Mitä teillä siellä @keskusta oikein tapahtuu? 
#kansalaisaloitteet #ilmasto #ilmastotwitter #lentovero #NytOnPakko https://t.co/YS6rUuS19I</t>
  </si>
  <si>
    <t>Piotallous...  _xD83D__xDE00__xD83D__xDE09_ ja  #ilmastokriisi #ilmastotwitter #nytonpakko, koska #turve #suo on #hiilivarasto jota #eisaapurkaa https://t.co/hSuA5eLGLF</t>
  </si>
  <si>
    <t>@Meri_ja_ilmasto @marjatanja @keskusta Valitukset ei auta. AVI ja VHAO myöntävät ympäristölupia ja pitävät myönnetyt voimassa. Esim. Vapo saa tehdä juuri päinvastoin mitä #ilmastokriisi:ssä pitäisi. #ilmastotwitter #nytonpakko #turve @sirpa_paatero @MikkonenKrista</t>
  </si>
  <si>
    <t>@MarinSanna , How is it in Finland? #ilmastokriisi #ilmastotwitter #nytonpakko https://t.co/mzjuPBrD0L</t>
  </si>
  <si>
    <t>#nytonpakko #turve jättää #suohon #ilmastokriisi #ilmastotwitter https://t.co/omi1pTT9Bn</t>
  </si>
  <si>
    <t>Ennen vaaleja nykyiset hallituspuolueet ilmoittivat kannattavansa #omistajaohjaus'ta, joka on linjassa 1,5°C tavoitteen kanssa &amp;amp; vauhdittaa fossiilisten alasajoa sekä hiilivarastojen ja nielujen kasvattamista. Pian näemme, toteutuuko tämä @sirpa_paatero'n johdolla #ilmastotwitter https://t.co/FCJBwtjNCR</t>
  </si>
  <si>
    <t>Ihmisillä vaikuttaa olevan hämmentäviä intohimoja liittyen #lentovero'on. 
Lentovero tekee lentämisestä kallimpaa, eli se toteuttaa saastuttaja maksaa -periaatetta. 
Käydään muutama muu tässä läpi:
#nytonpakko #ilmastotwitter</t>
  </si>
  <si>
    <t>#ilmastoahdistus #ilmastotwitter https://t.co/v5ekLK4ETz</t>
  </si>
  <si>
    <t>#ilmastotwitter, joko olette jakaneet tutuillenne? Lentovero kaipaa allekirjoituksia... #ilmastokriisi #nytonpakko https://t.co/OLiZHatSgc</t>
  </si>
  <si>
    <t>Ping #ilmastokriisi #ilmastotwitter https://t.co/uhRO8hmPtF</t>
  </si>
  <si>
    <t>Tiedoksi myös @MikkonenKrista #ilmastokriisi #ilmastotwitter https://t.co/JPbQzVytFa</t>
  </si>
  <si>
    <t>Itse suosin biologina riskienhallintaan perustuvaa lähestymistapaa. Optimointi on tässä tapauksessa järkyttävää uhkapeliä ihmiskunnan tulevaisuudella. #ilmastokriisi #ilmastotwitter https://t.co/eMWcYxMEcs</t>
  </si>
  <si>
    <t>https://t.co/HLELSJH1Ju Warming Is Not Part of Natural Climate Variability #climatechange #ilmastonmuutos #globalwarming #ilmastotwitter  lähteestä @sciam</t>
  </si>
  <si>
    <t>Tutkijat: Lämpenevä ilmasto kasvattaa levää jään päälle – Jäätiköt sulavat entistäkin nopeammin #ilmastonmuutos #ilmastokriisi #ilmastotwitter https://t.co/8hM70Krh5w</t>
  </si>
  <si>
    <t>Assessing the effects of #climatechange on future wheat production - 2019 - IIASA #ilmastonmuutos #ilmastokriisi #ilmastotwitter https://t.co/pcCdTy8ScO</t>
  </si>
  <si>
    <t>@SallaValtari @kestinen #ilmastotwitter häsällä kun etsit, niin tulee vastaan tyyppejä :) Joku voi toki vinkata mielellään, jos on tehnyt näistä julkisen listan.
@mihkal?</t>
  </si>
  <si>
    <t>@AarneGranlund !!! #lentovero #NytOnPakko #ilmastotwitter #ilmasto https://t.co/9wVRGyOUKN</t>
  </si>
  <si>
    <t>Trump eteni odotetusti aikeissaan irrottaa Yhdysvallat Pariisin ilmastosopimuksesta, mutta se ei tarkoita, että amerikkalaiset olisivat poissa pelistä.
#ilmastokriisi #ilmasto #PariisinSopimus #Trump #ilmastotwitter #NytOnPakko
 @greenpeacesuomi https://t.co/lYWXkmiG2R</t>
  </si>
  <si>
    <t>Mitä Ryanilla on mielessä? #lentovero #netflixandlentovero #ilmastotwitter https://t.co/Bl0Y8Rro6L https://t.co/qzBKB2k2h8</t>
  </si>
  <si>
    <t>Suomi tulee käyttämään 10 miljardia #hävittäjä'hankintoihin.
Henkilökohtaisesti näkisin, että muutama valtion euro voitaisiin käyttää myös tutkien uusimiseen, jotta markkinaehtoiset #uusiutuvaenergia investoinnit saataisiin rullamaan. #ilmastotwitter https://t.co/Ac1CvdoeXr</t>
  </si>
  <si>
    <t>Mahtava Olavi Uusivirta! Ja uskomaton loppukiri! Nyt reippaasti yli 44 000 nimeä kasassa. Puuttuu enää vaajat 6000. Ja sehän me saadaan kasaan. Onhan sun nimi jo siellä ja sun kavereitten? Aikaa enää pari päivää. #lentovero #ilmastotwitter #ilmasto #ilmastokriisi #NytOnPakko https://t.co/9pLAaB90eI</t>
  </si>
  <si>
    <t>Omg. Ja hän on siis europarlamentaarikko.  #mitenmeni #popkornia #ilmastotwitter #kuoppa #tynnyri #ilmastokriisi https://t.co/n0ksCS6Tl9</t>
  </si>
  <si>
    <t>Kiinnostava tilaisuus ja puhujat! Livenä huomenna klo 13. 
#ilmastotwitter #ilmasto #NytOnPakko #sähköistyminen #hiilineutraaliSuomi2035 #energiaverouudistus https://t.co/D7J5SQao1D</t>
  </si>
  <si>
    <t>https://tekniikanmaailma.fi/lehti/19b-2019/dieselbussien-lahtolaskenta-on-alkanut/</t>
  </si>
  <si>
    <t>https://twitter.com/kaisakosonen/status/1188767962490134529</t>
  </si>
  <si>
    <t>https://twitter.com/ooseuri/status/1189160464254750720</t>
  </si>
  <si>
    <t>https://www.hs.fi/ulkomaat/art-2000006289718.html?share=cd14b13d3b8dc4d413c10fcd3bbe7c43</t>
  </si>
  <si>
    <t>https://www.presidentti.fi/uutinen/presidenttipari-vastaanotti-climate-cycling-polkupyorat/</t>
  </si>
  <si>
    <t>https://yle.fi/uutiset/3-11045877</t>
  </si>
  <si>
    <t>https://twitter.com/MetsayhdistysRy/status/1190201787095142400</t>
  </si>
  <si>
    <t>https://twitter.com/MarkkuKulmala1/status/1188407116111011840</t>
  </si>
  <si>
    <t>https://twitter.com/joonasl/status/1190350702960349185</t>
  </si>
  <si>
    <t>https://twitter.com/JIHukkinen/status/1189086814977626112</t>
  </si>
  <si>
    <t>https://twitter.com/HarriHoltta/status/1191047261809205248</t>
  </si>
  <si>
    <t>https://www.kauppalehti.fi/uutiset/nykykapitalismi-on-valuvikainen-mutta-saantelylla-saadaan-tarvittavat-muskelit-ilmastonmuutoksen-pysayttamiseksi/30186269-db9d-47b6-b842-0b7e5cabe453?ref=twitter:b877</t>
  </si>
  <si>
    <t>https://tietopalvelu.ahtp.fi/Lupa/Lisatiedot.aspx?Asia_ID=1642635 https://twitter.com/HiilivapaaFI/status/1188745675774877696</t>
  </si>
  <si>
    <t>https://tietopalvelu.ahtp.fi/Lupa/Lisatiedot.aspx?Asia_ID=1642635 https://tietopalvelu.ahtp.fi/Lupa/AvaaLiite.aspx?Liite_ID=6569593</t>
  </si>
  <si>
    <t>https://twitter.com/PanuKunttu/status/1188814359591620609</t>
  </si>
  <si>
    <t>https://twitter.com/Meri_ja_ilmasto/status/1188854662142840834</t>
  </si>
  <si>
    <t>https://twitter.com/satuhassi/status/1189636862647898112</t>
  </si>
  <si>
    <t>https://twitter.com/mikko_neuvo/status/1190379480667316224</t>
  </si>
  <si>
    <t>https://twitter.com/A_Ahokas/status/1190011747324837895</t>
  </si>
  <si>
    <t>https://twitter.com/jmkorhonen/status/1189515803684671490</t>
  </si>
  <si>
    <t>https://idp.scientificamerican.com/authorize/?response_type=cookie&amp;client_id=sciam&amp;redirect_uri=https%3A%2F%2Fwww.scientificamerican.com%2Farticle%2Fglobal-warming-is-not-part-of-natural-climate-variability%2F</t>
  </si>
  <si>
    <t>https://yle.fi/uutiset/3-11047091?origin=rss&amp;utm_source=twitter-share&amp;utm_medium=social</t>
  </si>
  <si>
    <t>https://www.iiasa.ac.at/web/home/about/news/190925-drought-and-wheat-production.html#.XcCJj2TcSP8.twitter</t>
  </si>
  <si>
    <t>https://twitter.com/A_Ahokas/status/1190332696897163264</t>
  </si>
  <si>
    <t>https://www.kansalaisaloite.fi/fi/aloite/4252?fbclid=IwAR2MqutK1dcHgE6BuxeCeE0MGzR_V_H90KP-aAKc4ZNCRWfc86-8XZEnkZc</t>
  </si>
  <si>
    <t>https://twitter.com/Ellen_Ojala/status/1188744923635425280</t>
  </si>
  <si>
    <t>https://twitter.com/LauraMaKolehma/status/1190160251485671424</t>
  </si>
  <si>
    <t>https://twitter.com/KaarinaKolle/status/1189461709163028480</t>
  </si>
  <si>
    <t>https://twitter.com/HiilivapaaFI/status/1190222366724501510</t>
  </si>
  <si>
    <t>https://yle.fi/uutiset/3-11045496</t>
  </si>
  <si>
    <t>https://www.greenpeace.org/finland/tiedotteet/2550/tarkea-ilmastopoliittinen-paatos-vilahtamassa-ohi-valtion-omistajaohjaus-vaikuttaa-valtavaan-maaraan-paastoja/</t>
  </si>
  <si>
    <t>https://twitter.com/O_Tiainen/status/1189255081285292035</t>
  </si>
  <si>
    <t>https://twitter.com/jvarala/status/1189462945706717184</t>
  </si>
  <si>
    <t>https://twitter.com/lentoveroaloite/status/1189614481476870145</t>
  </si>
  <si>
    <t>https://twitter.com/fingrid_oyj/status/1191292123557113859</t>
  </si>
  <si>
    <t>https://www.greenpeace.org/finland/blogit/2579/yhdysvallat-lahtee-ilmastosopimuksesta-enta-sitten/</t>
  </si>
  <si>
    <t>https://twitter.com/kaisakosonen/status/1189478710614937601</t>
  </si>
  <si>
    <t>tekniikanmaailma.fi</t>
  </si>
  <si>
    <t>twitter.com</t>
  </si>
  <si>
    <t>hs.fi</t>
  </si>
  <si>
    <t>presidentti.fi</t>
  </si>
  <si>
    <t>yle.fi</t>
  </si>
  <si>
    <t>kauppalehti.fi</t>
  </si>
  <si>
    <t>ahtp.fi twitter.com</t>
  </si>
  <si>
    <t>ahtp.fi ahtp.fi</t>
  </si>
  <si>
    <t>scientificamerican.com</t>
  </si>
  <si>
    <t>ac.at</t>
  </si>
  <si>
    <t>kansalaisaloite.fi</t>
  </si>
  <si>
    <t>greenpeace.org</t>
  </si>
  <si>
    <t>joukkoliikenne liikenne ilmastotwitter</t>
  </si>
  <si>
    <t>ilmastonmuutos nytonpakko lentovero ilmastotwitter</t>
  </si>
  <si>
    <t>carbonsinks ghg ilmastotwitter</t>
  </si>
  <si>
    <t>ilmastotwitter</t>
  </si>
  <si>
    <t>ilmastokriisi ilmasto ilmastotwitter</t>
  </si>
  <si>
    <t>ilmasto ilmastokriisi prioriteetit ilmastotwitter</t>
  </si>
  <si>
    <t>ilmastotwitter nytonpakko</t>
  </si>
  <si>
    <t>ilmasto ilmastotwitter</t>
  </si>
  <si>
    <t>lentovero ilmastotwitter</t>
  </si>
  <si>
    <t>kerosiinivero</t>
  </si>
  <si>
    <t>lentovero kansalaisaloite ilmastonmuutos ilmastotwitter</t>
  </si>
  <si>
    <t>ilmastotwitter lentovero</t>
  </si>
  <si>
    <t>fridaysforfuture nytonpakko ilmastotwitter climatecrisis klimatstrejk</t>
  </si>
  <si>
    <t>carbonsinks ghg ilmastotwitter climatechange</t>
  </si>
  <si>
    <t>kansalaisaloitteet ilmasto ilmastotwitter lentovero</t>
  </si>
  <si>
    <t>ilmastokriisi ilmastotwitter nytonpakko turve suo hiilivarasto eisaapurkaa</t>
  </si>
  <si>
    <t>fridaysforfuture nytonpakko ilmastotwitter climatecrisis klimatstrejk ilmastolakko</t>
  </si>
  <si>
    <t>ilmastokriisi ilmastotwitter</t>
  </si>
  <si>
    <t>ilmastokriisi ilmastotwitter nytonpakko turve suot hiilivarastoja</t>
  </si>
  <si>
    <t>ilmastokriisi ilmastotwitter nytonpakko turve</t>
  </si>
  <si>
    <t>ilmastokriisi ilmastotwitter nytonpakko</t>
  </si>
  <si>
    <t>nytonpakko turve suohon ilmastokriisi ilmastotwitter</t>
  </si>
  <si>
    <t>omistajaohjaus</t>
  </si>
  <si>
    <t>lentovero</t>
  </si>
  <si>
    <t>ilmastoahdistus ilmastotwitter</t>
  </si>
  <si>
    <t>ilmastokriisin ilmastotwitter nytonpakko turve suo hiilinielu</t>
  </si>
  <si>
    <t>ilmastokriisi ilmastotwitter nytonpakko turve hiilinielu suo</t>
  </si>
  <si>
    <t>ilmastotwitter ilmastokriisi nytonpakko</t>
  </si>
  <si>
    <t>kerosiinivero ilmastotwitter</t>
  </si>
  <si>
    <t>climatechange ilmastonmuutos globalwarming ilmastotwitter</t>
  </si>
  <si>
    <t>ilmastonmuutos ilmastokriisi ilmastotwitter</t>
  </si>
  <si>
    <t>climatechange ilmastonmuutos ilmastokriisi ilmastotwitter</t>
  </si>
  <si>
    <t>lentovero nytonpakko ilmastotwitter ilmasto</t>
  </si>
  <si>
    <t>kansalaisaloitteet ilmasto ilmastotwitter lentovero nytonpakko</t>
  </si>
  <si>
    <t>lentovero netflixandlentovero ilmastotwitter</t>
  </si>
  <si>
    <t>hävittäjä</t>
  </si>
  <si>
    <t>ilmastokriisi ilmastotwitter lentovero</t>
  </si>
  <si>
    <t>ilmastokriisi eupjkausi ilmastohuippari ilmastotwitter</t>
  </si>
  <si>
    <t>omistajaohjaus ilmastotwitter</t>
  </si>
  <si>
    <t>lentovero ilmastotwitter ilmastokriisi nytonpakko</t>
  </si>
  <si>
    <t>lentovero nytonpakko ilmastotwitter</t>
  </si>
  <si>
    <t>hävittäjä uusiutuvaenergia ilmastotwitter</t>
  </si>
  <si>
    <t>ilmastotwitter nytonpakko fortum vapo neste</t>
  </si>
  <si>
    <t>ilmastokriisi ilmasto ilmastotwitter nytonpakko lentovero lentäminen</t>
  </si>
  <si>
    <t>mitenmeni popkornia ilmastotwitter kuoppa tynnyri ilmastokriisi</t>
  </si>
  <si>
    <t>lentovero ilmastotwitter ilmasto ilmastokriisi nytonpakko</t>
  </si>
  <si>
    <t>ilmastotwitter ilmasto nytonpakko sähköistyminen hiilineutraalisuomi2035 energiaverouudistus</t>
  </si>
  <si>
    <t>ilmastokriisi ilmasto pariisinsopimus trump ilmastotwitter nytonpakko</t>
  </si>
  <si>
    <t>omistajaohjaus ilmastotwitter nytonpakko</t>
  </si>
  <si>
    <t>https://pbs.twimg.com/media/EH9o33wXkAI08NW.jpg</t>
  </si>
  <si>
    <t>https://pbs.twimg.com/media/EIO0LenXkAM7QQu.jpg</t>
  </si>
  <si>
    <t>https://pbs.twimg.com/media/EIPTUA0XkAE0LAd.jpg</t>
  </si>
  <si>
    <t>https://pbs.twimg.com/media/EIRgZdMWwAANwVw.jpg</t>
  </si>
  <si>
    <t>https://pbs.twimg.com/media/EH9eULIWsAACRIy.png</t>
  </si>
  <si>
    <t>https://pbs.twimg.com/media/EH9f6xLXUAAy5IH.png</t>
  </si>
  <si>
    <t>https://pbs.twimg.com/media/EEXGBjFXkAIHHxb.jpg</t>
  </si>
  <si>
    <t>https://pbs.twimg.com/media/EH9H7yJXUAAQ_NF.png</t>
  </si>
  <si>
    <t>https://pbs.twimg.com/media/EIOMFg5WoAE3_eg.jpg</t>
  </si>
  <si>
    <t>https://pbs.twimg.com/media/EIKNeTbWkAUjXbU.jpg</t>
  </si>
  <si>
    <t>https://pbs.twimg.com/media/EGqU-z8WoAAoDen.jpg</t>
  </si>
  <si>
    <t>http://pbs.twimg.com/profile_images/1098468035395026944/E2VmaNB6_normal.png</t>
  </si>
  <si>
    <t>http://pbs.twimg.com/profile_images/1186675985032339456/Zr-eUfLs_normal.jpg</t>
  </si>
  <si>
    <t>http://pbs.twimg.com/profile_images/850023269914869762/4vFPPiOQ_normal.jpg</t>
  </si>
  <si>
    <t>http://pbs.twimg.com/profile_images/899545525720141824/5Plxw2gD_normal.jpg</t>
  </si>
  <si>
    <t>http://pbs.twimg.com/profile_images/616564065486278660/m9TpDcC0_normal.jpg</t>
  </si>
  <si>
    <t>http://pbs.twimg.com/profile_images/582261639442894848/ZMEwxEcC_normal.jpg</t>
  </si>
  <si>
    <t>http://pbs.twimg.com/profile_images/1170721308109365255/CbRoEvBE_normal.jpg</t>
  </si>
  <si>
    <t>http://pbs.twimg.com/profile_images/1181984523271192580/0NPp6yhJ_normal.jpg</t>
  </si>
  <si>
    <t>http://pbs.twimg.com/profile_images/1152686867860656128/tAjScJBt_normal.jpg</t>
  </si>
  <si>
    <t>http://pbs.twimg.com/profile_images/1031876696381837313/13Hf2e_4_normal.jpg</t>
  </si>
  <si>
    <t>http://pbs.twimg.com/profile_images/898294293974188032/JxH55vnY_normal.jpg</t>
  </si>
  <si>
    <t>http://pbs.twimg.com/profile_images/724569955350523906/qgNGGZDX_normal.jpg</t>
  </si>
  <si>
    <t>http://pbs.twimg.com/profile_images/1175136063209267200/j0_vfQZ3_normal.jpg</t>
  </si>
  <si>
    <t>http://pbs.twimg.com/profile_images/959881965787807744/6auPT1ix_normal.jpg</t>
  </si>
  <si>
    <t>http://pbs.twimg.com/profile_images/1179824498280939520/E7cfwm9H_normal.jpg</t>
  </si>
  <si>
    <t>http://pbs.twimg.com/profile_images/843804207945826306/axE_-WOP_normal.jpg</t>
  </si>
  <si>
    <t>http://pbs.twimg.com/profile_images/1034336181503369216/c7xcX43B_normal.jpg</t>
  </si>
  <si>
    <t>http://pbs.twimg.com/profile_images/1145042752142499841/SlZ84SaX_normal.jpg</t>
  </si>
  <si>
    <t>http://pbs.twimg.com/profile_images/1141801288629403656/Pvezbfc7_normal.jpg</t>
  </si>
  <si>
    <t>http://pbs.twimg.com/profile_images/1178398792653185025/gG6p25d8_normal.jpg</t>
  </si>
  <si>
    <t>http://pbs.twimg.com/profile_images/1191327300/image_normal.jpg</t>
  </si>
  <si>
    <t>http://pbs.twimg.com/profile_images/1149009079697838081/agv7CYrK_normal.jpg</t>
  </si>
  <si>
    <t>http://pbs.twimg.com/profile_images/948673673048682496/upIsMpFW_normal.jpg</t>
  </si>
  <si>
    <t>http://pbs.twimg.com/profile_images/1170944934100312064/0FMhwz2m_normal.jpg</t>
  </si>
  <si>
    <t>http://pbs.twimg.com/profile_images/691986668690259968/f6EEYTas_normal.jpg</t>
  </si>
  <si>
    <t>http://pbs.twimg.com/profile_images/986964645708738560/PyrxpfV1_normal.jpg</t>
  </si>
  <si>
    <t>http://pbs.twimg.com/profile_images/867286070588780544/BWqpDV80_normal.jpg</t>
  </si>
  <si>
    <t>http://pbs.twimg.com/profile_images/1129902546146025472/ZJo6-h7r_normal.png</t>
  </si>
  <si>
    <t>http://pbs.twimg.com/profile_images/1189480122904174592/nNVed4ob_normal.jpg</t>
  </si>
  <si>
    <t>http://pbs.twimg.com/profile_images/1036951803391352833/uiAKAXcU_normal.jpg</t>
  </si>
  <si>
    <t>http://pbs.twimg.com/profile_images/851302048142430208/3JeQd2wJ_normal.jpg</t>
  </si>
  <si>
    <t>http://pbs.twimg.com/profile_images/1097602223373209602/ylVkeuvL_normal.png</t>
  </si>
  <si>
    <t>http://pbs.twimg.com/profile_images/777536626/dsc1977_normal.jpg</t>
  </si>
  <si>
    <t>http://pbs.twimg.com/profile_images/926180361826074626/cIzPRwux_normal.jpg</t>
  </si>
  <si>
    <t>http://pbs.twimg.com/profile_images/1176525071252373505/MWox6h8K_normal.jpg</t>
  </si>
  <si>
    <t>http://pbs.twimg.com/profile_images/480022456/kato-riippu_normal.png</t>
  </si>
  <si>
    <t>http://pbs.twimg.com/profile_images/763899810/2mfhfo6_normal.gif</t>
  </si>
  <si>
    <t>http://pbs.twimg.com/profile_images/1080500418747265029/p_5slGxh_normal.jpg</t>
  </si>
  <si>
    <t>http://pbs.twimg.com/profile_images/604030832232304641/HJ3C0gab_normal.jpg</t>
  </si>
  <si>
    <t>http://pbs.twimg.com/profile_images/1380081797/Teron_malja_taustaton_normal.png</t>
  </si>
  <si>
    <t>http://pbs.twimg.com/profile_images/665839850059202561/sHf7do7e_normal.jpg</t>
  </si>
  <si>
    <t>http://pbs.twimg.com/profile_images/1050028272875126784/rM9Yerlr_normal.jpg</t>
  </si>
  <si>
    <t>http://pbs.twimg.com/profile_images/1030520437367812099/wM9EAFKv_normal.jpg</t>
  </si>
  <si>
    <t>http://abs.twimg.com/sticky/default_profile_images/default_profile_normal.png</t>
  </si>
  <si>
    <t>http://pbs.twimg.com/profile_images/1183355525175611392/PraKCE6r_normal.jpg</t>
  </si>
  <si>
    <t>http://pbs.twimg.com/profile_images/1156878394346352640/3TDaxPS__normal.jpg</t>
  </si>
  <si>
    <t>http://pbs.twimg.com/profile_images/776493700092395520/e40uy9yU_normal.jpg</t>
  </si>
  <si>
    <t>http://pbs.twimg.com/profile_images/1177338816950149120/PW4rdZGi_normal.jpg</t>
  </si>
  <si>
    <t>http://pbs.twimg.com/profile_images/1073927108072751105/J_SeWm-V_normal.jpg</t>
  </si>
  <si>
    <t>http://pbs.twimg.com/profile_images/1183093771891810309/ZQjBqSvP_normal.jpg</t>
  </si>
  <si>
    <t>http://pbs.twimg.com/profile_images/997083991432941573/Jga3pahH_normal.jpg</t>
  </si>
  <si>
    <t>http://pbs.twimg.com/profile_images/1139262031973031936/djuXNL0R_normal.jpg</t>
  </si>
  <si>
    <t>http://pbs.twimg.com/profile_images/689180003272015872/X0N4ThZY_normal.jpg</t>
  </si>
  <si>
    <t>http://pbs.twimg.com/profile_images/1178349420586422273/i-awnM59_normal.jpg</t>
  </si>
  <si>
    <t>http://pbs.twimg.com/profile_images/556176671099719681/sc_CWCGp_normal.jpeg</t>
  </si>
  <si>
    <t>http://pbs.twimg.com/profile_images/932890349315526656/tnegJweB_normal.jpg</t>
  </si>
  <si>
    <t>http://pbs.twimg.com/profile_images/1093805958432768000/dENxr1JC_normal.jpg</t>
  </si>
  <si>
    <t>http://pbs.twimg.com/profile_images/1124841258906611712/I81cbGea_normal.png</t>
  </si>
  <si>
    <t>http://pbs.twimg.com/profile_images/1026093632745558016/NO61tISj_normal.jpg</t>
  </si>
  <si>
    <t>http://pbs.twimg.com/profile_images/1090290626468499464/NzeHLznK_normal.jpg</t>
  </si>
  <si>
    <t>http://pbs.twimg.com/profile_images/580448494911143936/gNKwGK1s_normal.jpg</t>
  </si>
  <si>
    <t>http://pbs.twimg.com/profile_images/838342246525243393/Ofwhy9xw_normal.jpg</t>
  </si>
  <si>
    <t>http://pbs.twimg.com/profile_images/699163548052779009/ZnRc_Hfa_normal.jpg</t>
  </si>
  <si>
    <t>http://pbs.twimg.com/profile_images/1147374731936616449/-tkWeDLC_normal.jpg</t>
  </si>
  <si>
    <t>http://pbs.twimg.com/profile_images/1174656721349836800/MtZVKTOy_normal.png</t>
  </si>
  <si>
    <t>http://pbs.twimg.com/profile_images/1105433301823770624/3tOyABLu_normal.png</t>
  </si>
  <si>
    <t>http://pbs.twimg.com/profile_images/538429625412485120/5IF_4GlV_normal.jpeg</t>
  </si>
  <si>
    <t>http://pbs.twimg.com/profile_images/1149230669719121921/XvBuPY27_normal.png</t>
  </si>
  <si>
    <t>http://pbs.twimg.com/profile_images/1187840570988867586/CZtlUu80_normal.jpg</t>
  </si>
  <si>
    <t>http://pbs.twimg.com/profile_images/378800000446902999/47d6f91aadd280af6ed1b6d1429af312_normal.jpeg</t>
  </si>
  <si>
    <t>http://pbs.twimg.com/profile_images/1315151602/cam-015_2_normal.jpg</t>
  </si>
  <si>
    <t>http://pbs.twimg.com/profile_images/1184184801860952064/ha-SxsY1_normal.jpg</t>
  </si>
  <si>
    <t>http://pbs.twimg.com/profile_images/672706218281074689/3-e4p7PL_normal.jpg</t>
  </si>
  <si>
    <t>http://pbs.twimg.com/profile_images/494048264044285953/omoBtdN1_normal.jpeg</t>
  </si>
  <si>
    <t>http://pbs.twimg.com/profile_images/750053950494302208/JaLESC1l_normal.jpg</t>
  </si>
  <si>
    <t>http://pbs.twimg.com/profile_images/1095605247765110784/fWWGJ90P_normal.png</t>
  </si>
  <si>
    <t>http://pbs.twimg.com/profile_images/1159074016499515392/z9Iq8ncw_normal.jpg</t>
  </si>
  <si>
    <t>http://pbs.twimg.com/profile_images/2409635001/tislcolpcgvackxrygtg_normal.jpeg</t>
  </si>
  <si>
    <t>http://pbs.twimg.com/profile_images/1138490807361703937/-HFQEWho_normal.jpg</t>
  </si>
  <si>
    <t>http://pbs.twimg.com/profile_images/1104508089766760448/Y3_zUI8v_normal.jpg</t>
  </si>
  <si>
    <t>http://pbs.twimg.com/profile_images/1185161473674354690/byLS5fsp_normal.jpg</t>
  </si>
  <si>
    <t>http://pbs.twimg.com/profile_images/695510877840240640/1fBBKy0s_normal.jpg</t>
  </si>
  <si>
    <t>http://pbs.twimg.com/profile_images/1179331400887160832/zVF3dH6B_normal.jpg</t>
  </si>
  <si>
    <t>http://pbs.twimg.com/profile_images/1184552215031308289/f4s_U0vC_normal.jpg</t>
  </si>
  <si>
    <t>http://pbs.twimg.com/profile_images/1142765722017390593/f7ioy6Qf_normal.jpg</t>
  </si>
  <si>
    <t>http://pbs.twimg.com/profile_images/919146081941884928/Woth6WEO_normal.jpg</t>
  </si>
  <si>
    <t>http://pbs.twimg.com/profile_images/1066383588579516416/d71ZBnC9_normal.jpg</t>
  </si>
  <si>
    <t>http://pbs.twimg.com/profile_images/1183726101463552000/vei-o_17_normal.jpg</t>
  </si>
  <si>
    <t>http://pbs.twimg.com/profile_images/1108080531084697600/uNFp_r9g_normal.png</t>
  </si>
  <si>
    <t>http://pbs.twimg.com/profile_images/1047554824705912834/NekdFol5_normal.jpg</t>
  </si>
  <si>
    <t>http://pbs.twimg.com/profile_images/1103223939394879488/E4MhPlVO_normal.png</t>
  </si>
  <si>
    <t>16:49:21</t>
  </si>
  <si>
    <t>08:49:31</t>
  </si>
  <si>
    <t>09:46:33</t>
  </si>
  <si>
    <t>11:14:26</t>
  </si>
  <si>
    <t>11:56:34</t>
  </si>
  <si>
    <t>12:02:06</t>
  </si>
  <si>
    <t>13:48:32</t>
  </si>
  <si>
    <t>14:31:56</t>
  </si>
  <si>
    <t>15:22:21</t>
  </si>
  <si>
    <t>15:23:24</t>
  </si>
  <si>
    <t>15:26:18</t>
  </si>
  <si>
    <t>16:32:56</t>
  </si>
  <si>
    <t>16:42:21</t>
  </si>
  <si>
    <t>18:50:01</t>
  </si>
  <si>
    <t>18:55:18</t>
  </si>
  <si>
    <t>20:12:43</t>
  </si>
  <si>
    <t>04:57:30</t>
  </si>
  <si>
    <t>05:29:07</t>
  </si>
  <si>
    <t>11:36:41</t>
  </si>
  <si>
    <t>22:27:38</t>
  </si>
  <si>
    <t>04:46:20</t>
  </si>
  <si>
    <t>10:48:17</t>
  </si>
  <si>
    <t>11:16:28</t>
  </si>
  <si>
    <t>11:43:44</t>
  </si>
  <si>
    <t>12:16:58</t>
  </si>
  <si>
    <t>13:55:50</t>
  </si>
  <si>
    <t>13:14:21</t>
  </si>
  <si>
    <t>13:18:17</t>
  </si>
  <si>
    <t>13:19:16</t>
  </si>
  <si>
    <t>10:14:57</t>
  </si>
  <si>
    <t>10:15:05</t>
  </si>
  <si>
    <t>13:20:29</t>
  </si>
  <si>
    <t>13:20:48</t>
  </si>
  <si>
    <t>15:07:53</t>
  </si>
  <si>
    <t>15:13:03</t>
  </si>
  <si>
    <t>17:12:51</t>
  </si>
  <si>
    <t>04:29:51</t>
  </si>
  <si>
    <t>18:47:12</t>
  </si>
  <si>
    <t>21:09:10</t>
  </si>
  <si>
    <t>11:00:07</t>
  </si>
  <si>
    <t>18:52:40</t>
  </si>
  <si>
    <t>19:49:37</t>
  </si>
  <si>
    <t>21:09:30</t>
  </si>
  <si>
    <t>21:14:20</t>
  </si>
  <si>
    <t>22:05:38</t>
  </si>
  <si>
    <t>08:25:39</t>
  </si>
  <si>
    <t>05:11:45</t>
  </si>
  <si>
    <t>05:36:54</t>
  </si>
  <si>
    <t>05:48:54</t>
  </si>
  <si>
    <t>05:57:11</t>
  </si>
  <si>
    <t>15:33:04</t>
  </si>
  <si>
    <t>21:06:09</t>
  </si>
  <si>
    <t>06:32:17</t>
  </si>
  <si>
    <t>06:40:13</t>
  </si>
  <si>
    <t>05:56:00</t>
  </si>
  <si>
    <t>07:33:05</t>
  </si>
  <si>
    <t>10:44:21</t>
  </si>
  <si>
    <t>21:42:29</t>
  </si>
  <si>
    <t>10:07:16</t>
  </si>
  <si>
    <t>10:57:20</t>
  </si>
  <si>
    <t>11:23:55</t>
  </si>
  <si>
    <t>13:39:40</t>
  </si>
  <si>
    <t>15:19:12</t>
  </si>
  <si>
    <t>14:22:52</t>
  </si>
  <si>
    <t>20:20:47</t>
  </si>
  <si>
    <t>20:35:12</t>
  </si>
  <si>
    <t>20:37:54</t>
  </si>
  <si>
    <t>20:06:48</t>
  </si>
  <si>
    <t>22:16:17</t>
  </si>
  <si>
    <t>07:07:34</t>
  </si>
  <si>
    <t>18:41:10</t>
  </si>
  <si>
    <t>20:01:54</t>
  </si>
  <si>
    <t>08:22:06</t>
  </si>
  <si>
    <t>23:53:57</t>
  </si>
  <si>
    <t>11:00:33</t>
  </si>
  <si>
    <t>11:38:35</t>
  </si>
  <si>
    <t>11:07:33</t>
  </si>
  <si>
    <t>11:32:44</t>
  </si>
  <si>
    <t>23:19:26</t>
  </si>
  <si>
    <t>07:55:44</t>
  </si>
  <si>
    <t>19:37:03</t>
  </si>
  <si>
    <t>06:26:09</t>
  </si>
  <si>
    <t>12:07:32</t>
  </si>
  <si>
    <t>10:30:43</t>
  </si>
  <si>
    <t>10:41:12</t>
  </si>
  <si>
    <t>10:54:52</t>
  </si>
  <si>
    <t>12:20:00</t>
  </si>
  <si>
    <t>06:10:04</t>
  </si>
  <si>
    <t>12:33:33</t>
  </si>
  <si>
    <t>12:58:10</t>
  </si>
  <si>
    <t>14:19:30</t>
  </si>
  <si>
    <t>12:09:14</t>
  </si>
  <si>
    <t>12:09:39</t>
  </si>
  <si>
    <t>12:09:47</t>
  </si>
  <si>
    <t>14:24:37</t>
  </si>
  <si>
    <t>17:21:45</t>
  </si>
  <si>
    <t>15:52:02</t>
  </si>
  <si>
    <t>16:03:01</t>
  </si>
  <si>
    <t>09:22:46</t>
  </si>
  <si>
    <t>09:57:27</t>
  </si>
  <si>
    <t>09:04:03</t>
  </si>
  <si>
    <t>15:36:35</t>
  </si>
  <si>
    <t>18:53:54</t>
  </si>
  <si>
    <t>23:04:48</t>
  </si>
  <si>
    <t>22:07:29</t>
  </si>
  <si>
    <t>19:30:01</t>
  </si>
  <si>
    <t>09:57:35</t>
  </si>
  <si>
    <t>21:13:29</t>
  </si>
  <si>
    <t>04:33:32</t>
  </si>
  <si>
    <t>09:57:16</t>
  </si>
  <si>
    <t>12:14:13</t>
  </si>
  <si>
    <t>12:39:11</t>
  </si>
  <si>
    <t>17:03:09</t>
  </si>
  <si>
    <t>08:07:41</t>
  </si>
  <si>
    <t>17:04:10</t>
  </si>
  <si>
    <t>17:31:07</t>
  </si>
  <si>
    <t>11:52:08</t>
  </si>
  <si>
    <t>18:20:57</t>
  </si>
  <si>
    <t>21:16:11</t>
  </si>
  <si>
    <t>18:35:08</t>
  </si>
  <si>
    <t>20:28:17</t>
  </si>
  <si>
    <t>23:19:29</t>
  </si>
  <si>
    <t>05:36:18</t>
  </si>
  <si>
    <t>06:58:45</t>
  </si>
  <si>
    <t>16:54:26</t>
  </si>
  <si>
    <t>03:39:55</t>
  </si>
  <si>
    <t>09:56:40</t>
  </si>
  <si>
    <t>09:42:44</t>
  </si>
  <si>
    <t>11:46:39</t>
  </si>
  <si>
    <t>13:55:23</t>
  </si>
  <si>
    <t>13:11:29</t>
  </si>
  <si>
    <t>12:19:22</t>
  </si>
  <si>
    <t>06:59:11</t>
  </si>
  <si>
    <t>12:40:18</t>
  </si>
  <si>
    <t>11:21:11</t>
  </si>
  <si>
    <t>10:29:46</t>
  </si>
  <si>
    <t>11:37:56</t>
  </si>
  <si>
    <t>12:30:48</t>
  </si>
  <si>
    <t>13:45:00</t>
  </si>
  <si>
    <t>11:05:54</t>
  </si>
  <si>
    <t>19:06:22</t>
  </si>
  <si>
    <t>08:13:03</t>
  </si>
  <si>
    <t>10:00:35</t>
  </si>
  <si>
    <t>09:46:38</t>
  </si>
  <si>
    <t>09:32:21</t>
  </si>
  <si>
    <t>10:33:25</t>
  </si>
  <si>
    <t>07:31:17</t>
  </si>
  <si>
    <t>13:01:47</t>
  </si>
  <si>
    <t>19:12:56</t>
  </si>
  <si>
    <t>22:22:01</t>
  </si>
  <si>
    <t>10:37:40</t>
  </si>
  <si>
    <t>20:43:33</t>
  </si>
  <si>
    <t>12:18:41</t>
  </si>
  <si>
    <t>10:30:25</t>
  </si>
  <si>
    <t>13:05:57</t>
  </si>
  <si>
    <t>21:07:14</t>
  </si>
  <si>
    <t>16:43:31</t>
  </si>
  <si>
    <t>09:44:04</t>
  </si>
  <si>
    <t>07:36:50</t>
  </si>
  <si>
    <t>08:55:22</t>
  </si>
  <si>
    <t>12:15:31</t>
  </si>
  <si>
    <t>16:38:07</t>
  </si>
  <si>
    <t>10:01:05</t>
  </si>
  <si>
    <t>09:42:29</t>
  </si>
  <si>
    <t>13:11:17</t>
  </si>
  <si>
    <t>11:36:25</t>
  </si>
  <si>
    <t>https://twitter.com/dragofix/status/1188497925661437957</t>
  </si>
  <si>
    <t>https://twitter.com/kauppin3/status/1188739561712689152</t>
  </si>
  <si>
    <t>https://twitter.com/ninavnygren/status/1188753913824063490</t>
  </si>
  <si>
    <t>https://twitter.com/sampotukiainen/status/1188776028191244289</t>
  </si>
  <si>
    <t>https://twitter.com/dullahani/status/1188786631450550272</t>
  </si>
  <si>
    <t>https://twitter.com/sepponet/status/1188788026501160967</t>
  </si>
  <si>
    <t>https://twitter.com/virhory/status/1188814809212608512</t>
  </si>
  <si>
    <t>https://twitter.com/saltikoff/status/1188825731830337537</t>
  </si>
  <si>
    <t>https://twitter.com/susekroth/status/1188838418849157132</t>
  </si>
  <si>
    <t>https://twitter.com/tiaranon/status/1188838683790761986</t>
  </si>
  <si>
    <t>https://twitter.com/marjasofia/status/1188839415508062208</t>
  </si>
  <si>
    <t>https://twitter.com/lassese/status/1188856181898534918</t>
  </si>
  <si>
    <t>https://twitter.com/hannajyske/status/1188858550640136192</t>
  </si>
  <si>
    <t>https://twitter.com/hannajyske/status/1188890680195727362</t>
  </si>
  <si>
    <t>https://twitter.com/jaywink/status/1188892009760722950</t>
  </si>
  <si>
    <t>https://twitter.com/aripaanala/status/1188911494487932928</t>
  </si>
  <si>
    <t>https://twitter.com/hiltunenpinja/status/1189043559737053184</t>
  </si>
  <si>
    <t>https://twitter.com/hhirsto/status/1189051516977594368</t>
  </si>
  <si>
    <t>https://twitter.com/samelisivonen/status/1189144018762059777</t>
  </si>
  <si>
    <t>https://twitter.com/sara_peltola/status/1189307833642356737</t>
  </si>
  <si>
    <t>https://twitter.com/jermulion/status/1189403136508747776</t>
  </si>
  <si>
    <t>https://twitter.com/riikkapuputti/status/1189494223508312064</t>
  </si>
  <si>
    <t>https://twitter.com/ulriikkaaarnio/status/1189501316869046273</t>
  </si>
  <si>
    <t>https://twitter.com/mirja_hirvonen/status/1189508177664102401</t>
  </si>
  <si>
    <t>https://twitter.com/starbright1973/status/1189516543790592000</t>
  </si>
  <si>
    <t>https://twitter.com/utumatzon/status/1188816648272265216</t>
  </si>
  <si>
    <t>https://twitter.com/utumatzon/status/1189530983965569024</t>
  </si>
  <si>
    <t>https://twitter.com/frankamnesty/status/1189531974786080768</t>
  </si>
  <si>
    <t>https://twitter.com/goldie19508/status/1189532218907078657</t>
  </si>
  <si>
    <t>https://twitter.com/ambrowoll/status/1188761058242191366</t>
  </si>
  <si>
    <t>https://twitter.com/ambrowoll/status/1188761092144668672</t>
  </si>
  <si>
    <t>https://twitter.com/ambrowoll/status/1189532525485580288</t>
  </si>
  <si>
    <t>https://twitter.com/panuhoglund/status/1189532608062984192</t>
  </si>
  <si>
    <t>https://twitter.com/jreskelinen/status/1189559554973097984</t>
  </si>
  <si>
    <t>https://twitter.com/suviforsskahl/status/1189560854834044928</t>
  </si>
  <si>
    <t>https://twitter.com/riikka_suominen/status/1189591004288040960</t>
  </si>
  <si>
    <t>https://twitter.com/marikatomu/status/1189036602305236992</t>
  </si>
  <si>
    <t>https://twitter.com/topikanerva/status/1189614747697733632</t>
  </si>
  <si>
    <t>https://twitter.com/maripantsar/status/1189650475865518080</t>
  </si>
  <si>
    <t>https://twitter.com/tarzan23727775/status/1189859590055383042</t>
  </si>
  <si>
    <t>https://twitter.com/korpiq/status/1189978513266421765</t>
  </si>
  <si>
    <t>https://twitter.com/jokuvois/status/1189992843974205443</t>
  </si>
  <si>
    <t>https://twitter.com/melica_n/status/1190012948464451595</t>
  </si>
  <si>
    <t>https://twitter.com/markus_tm/status/1190014163977953281</t>
  </si>
  <si>
    <t>https://twitter.com/jhattara/status/1190027074926501890</t>
  </si>
  <si>
    <t>https://twitter.com/hanpula/status/1189820718629949446</t>
  </si>
  <si>
    <t>https://twitter.com/hanpula/status/1190134309858021376</t>
  </si>
  <si>
    <t>https://twitter.com/terokankaanpera/status/1190140637833768960</t>
  </si>
  <si>
    <t>https://twitter.com/entinenlupaus/status/1190143659649519617</t>
  </si>
  <si>
    <t>https://twitter.com/shoysniemi/status/1190145744336019456</t>
  </si>
  <si>
    <t>https://twitter.com/plonnemo/status/1189928280838877185</t>
  </si>
  <si>
    <t>https://twitter.com/plonnemo/status/1190012105556135937</t>
  </si>
  <si>
    <t>https://twitter.com/eijaniskanen1/status/1190154574696472577</t>
  </si>
  <si>
    <t>https://twitter.com/kirsikkakaipain/status/1190156573613658117</t>
  </si>
  <si>
    <t>https://twitter.com/liikenneproffa/status/1190145445831598080</t>
  </si>
  <si>
    <t>https://twitter.com/outi_pakarinen/status/1190169876683460608</t>
  </si>
  <si>
    <t>https://twitter.com/xxotweety/status/1190218009455013888</t>
  </si>
  <si>
    <t>https://twitter.com/theolevlin/status/1188934082698371073</t>
  </si>
  <si>
    <t>https://twitter.com/theolevlin/status/1190208677023756288</t>
  </si>
  <si>
    <t>https://twitter.com/theolevlin/status/1190221278315261953</t>
  </si>
  <si>
    <t>https://twitter.com/imcarq/status/1190227968016224264</t>
  </si>
  <si>
    <t>https://twitter.com/rasmuspinomaa/status/1190262130873950208</t>
  </si>
  <si>
    <t>https://twitter.com/ilmastoveivi19/status/1190287176698908672</t>
  </si>
  <si>
    <t>https://twitter.com/katri_ahlgren/status/1188823451106271239</t>
  </si>
  <si>
    <t>https://twitter.com/annukf/status/1190363073376346112</t>
  </si>
  <si>
    <t>https://twitter.com/hlindf/status/1190366703735234560</t>
  </si>
  <si>
    <t>https://twitter.com/matthia71824586/status/1190367383866761223</t>
  </si>
  <si>
    <t>https://twitter.com/katri_ahlgren/status/1190359555051544576</t>
  </si>
  <si>
    <t>https://twitter.com/arijlaaksonen/status/1190392139508834305</t>
  </si>
  <si>
    <t>https://twitter.com/muksunen/status/1190525841983320064</t>
  </si>
  <si>
    <t>https://twitter.com/rullasaari/status/1190700392075669512</t>
  </si>
  <si>
    <t>https://twitter.com/helihlehtinen/status/1190720708730470400</t>
  </si>
  <si>
    <t>https://twitter.com/sirjablixt/status/1190182211959562240</t>
  </si>
  <si>
    <t>https://twitter.com/klinschor/status/1190779108323680257</t>
  </si>
  <si>
    <t>https://twitter.com/yjaakkol/status/1188772536366096384</t>
  </si>
  <si>
    <t>https://twitter.com/meri_ja_ilmasto/status/1188782108690526208</t>
  </si>
  <si>
    <t>https://twitter.com/yjaakkol/status/1188774297885646849</t>
  </si>
  <si>
    <t>https://twitter.com/marjatanja/status/1189143024120532995</t>
  </si>
  <si>
    <t>https://twitter.com/yjaakkol/status/1188958480683753473</t>
  </si>
  <si>
    <t>https://twitter.com/yjaakkol/status/1189088411342258177</t>
  </si>
  <si>
    <t>https://twitter.com/suomenluonto/status/1191076842444328960</t>
  </si>
  <si>
    <t>https://twitter.com/teatrmn/status/1187616315613290496</t>
  </si>
  <si>
    <t>https://twitter.com/hiilivapaafi/status/1189514170028478464</t>
  </si>
  <si>
    <t>https://twitter.com/hiilivapaafi/status/1191301744929705985</t>
  </si>
  <si>
    <t>https://twitter.com/anttiki/status/1191304382215868416</t>
  </si>
  <si>
    <t>https://twitter.com/markus_drake/status/1191307820131667974</t>
  </si>
  <si>
    <t>https://twitter.com/a_ahokas/status/1189517303836303366</t>
  </si>
  <si>
    <t>https://twitter.com/a_ahokas/status/1190511372053962755</t>
  </si>
  <si>
    <t>https://twitter.com/a_ahokas/status/1191332657084411904</t>
  </si>
  <si>
    <t>https://twitter.com/sampulipulla/status/1191338848858648576</t>
  </si>
  <si>
    <t>https://twitter.com/jannekotiaho/status/1191359316353323010</t>
  </si>
  <si>
    <t>https://twitter.com/ipeltonen/status/1188789820065271808</t>
  </si>
  <si>
    <t>https://twitter.com/ipeltonen/status/1188789926017617921</t>
  </si>
  <si>
    <t>https://twitter.com/ipeltonen/status/1188789959190290433</t>
  </si>
  <si>
    <t>https://twitter.com/ipeltonen/status/1191360603987890176</t>
  </si>
  <si>
    <t>https://twitter.com/lamphund/status/1172561013176246272</t>
  </si>
  <si>
    <t>https://twitter.com/mestarivaraani/status/1191382605150740481</t>
  </si>
  <si>
    <t>https://twitter.com/kasvismafia/status/1191385370342182912</t>
  </si>
  <si>
    <t>https://twitter.com/yjaakkol/status/1188747926711001089</t>
  </si>
  <si>
    <t>https://twitter.com/jmkorhonen/status/1188756655158288384</t>
  </si>
  <si>
    <t>https://twitter.com/yjaakkol/status/1188743215488421889</t>
  </si>
  <si>
    <t>https://twitter.com/yjaakkol/status/1188842001334185984</t>
  </si>
  <si>
    <t>https://twitter.com/yjaakkol/status/1188891658416525312</t>
  </si>
  <si>
    <t>https://twitter.com/yjaakkol/status/1189679575493750784</t>
  </si>
  <si>
    <t>https://twitter.com/yjaakkol/status/1190389925742628866</t>
  </si>
  <si>
    <t>https://twitter.com/yjaakkol/status/1191075073844756481</t>
  </si>
  <si>
    <t>https://twitter.com/jmkorhonen/status/1188756688796557324</t>
  </si>
  <si>
    <t>https://twitter.com/milja_selina/status/1190013948252307460</t>
  </si>
  <si>
    <t>https://twitter.com/jmkorhonen/status/1190124691576500224</t>
  </si>
  <si>
    <t>https://twitter.com/jmkorhonen/status/1188756608383369218</t>
  </si>
  <si>
    <t>https://twitter.com/jmkorhonen/status/1189515851449487360</t>
  </si>
  <si>
    <t>https://twitter.com/jmkorhonen/status/1191334073584762880</t>
  </si>
  <si>
    <t>https://twitter.com/jmkorhonen/status/1191400501188976642</t>
  </si>
  <si>
    <t>https://twitter.com/teatrmn/status/1191265748120940544</t>
  </si>
  <si>
    <t>https://twitter.com/iivarius/status/1191400757129551874</t>
  </si>
  <si>
    <t>https://twitter.com/iiris_suomela/status/1191407541051367429</t>
  </si>
  <si>
    <t>https://twitter.com/frozencalamity/status/1188785517816635392</t>
  </si>
  <si>
    <t>https://twitter.com/frozencalamity/status/1191420081441574913</t>
  </si>
  <si>
    <t>https://twitter.com/jukkaranta2/status/1191464178034315265</t>
  </si>
  <si>
    <t>https://twitter.com/jukkaranta2/status/1190336485943316491</t>
  </si>
  <si>
    <t>https://twitter.com/jukkaranta2/status/1191452125538258949</t>
  </si>
  <si>
    <t>https://twitter.com/riiajarvenpaa/status/1191495210796290052</t>
  </si>
  <si>
    <t>https://twitter.com/aarniokia/status/1191590039534342145</t>
  </si>
  <si>
    <t>https://twitter.com/heidisuot/status/1191610787405737984</t>
  </si>
  <si>
    <t>https://twitter.com/kaisakosonen/status/1189948757665861633</t>
  </si>
  <si>
    <t>https://twitter.com/kaisakosonen/status/1190473587519606785</t>
  </si>
  <si>
    <t>https://twitter.com/o_tiainen/status/1189481234826747905</t>
  </si>
  <si>
    <t>https://twitter.com/o_tiainen/status/1191652057423523845</t>
  </si>
  <si>
    <t>https://twitter.com/ellen_ojala/status/1188784138859483137</t>
  </si>
  <si>
    <t>https://twitter.com/ellen_ojala/status/1188816534698938369</t>
  </si>
  <si>
    <t>https://twitter.com/ellen_ojala/status/1189530261802946560</t>
  </si>
  <si>
    <t>https://twitter.com/sailynojaanu/status/1188792369585577986</t>
  </si>
  <si>
    <t>https://twitter.com/sailynojaanu/status/1189798957603532800</t>
  </si>
  <si>
    <t>https://twitter.com/sailynojaanu/status/1191334354145951744</t>
  </si>
  <si>
    <t>https://twitter.com/sailynojaanu/status/1191676830081835009</t>
  </si>
  <si>
    <t>https://twitter.com/juuhaa/status/1188764788899360768</t>
  </si>
  <si>
    <t>https://twitter.com/juuhaa/status/1189506718427992064</t>
  </si>
  <si>
    <t>https://twitter.com/juuhaa/status/1191694352613085185</t>
  </si>
  <si>
    <t>https://twitter.com/villesavonlahti/status/1188813922587103234</t>
  </si>
  <si>
    <t>https://twitter.com/villesavonlahti/status/1191310598207889408</t>
  </si>
  <si>
    <t>https://twitter.com/0skarhartman/status/1188894794698891264</t>
  </si>
  <si>
    <t>https://twitter.com/jbistrom/status/1190179935790542848</t>
  </si>
  <si>
    <t>https://twitter.com/0skarhartman/status/1190206995955097600</t>
  </si>
  <si>
    <t>https://twitter.com/kaisakosonen/status/1191287054770065408</t>
  </si>
  <si>
    <t>https://twitter.com/0skarhartman/status/1191302423341654016</t>
  </si>
  <si>
    <t>https://twitter.com/jbistrom/status/1182921664629227520</t>
  </si>
  <si>
    <t>https://twitter.com/jbistrom/status/1188803046664486912</t>
  </si>
  <si>
    <t>https://twitter.com/jbistrom/status/1189258837347504131</t>
  </si>
  <si>
    <t>https://twitter.com/jbistrom/status/1189668808451067905</t>
  </si>
  <si>
    <t>https://twitter.com/jbistrom/status/1191303490942976001</t>
  </si>
  <si>
    <t>https://twitter.com/0skarhartman/status/1189281640712953858</t>
  </si>
  <si>
    <t>https://twitter.com/0skarhartman/status/1191328914716659712</t>
  </si>
  <si>
    <t>https://twitter.com/seppala_antti/status/1191664056865820672</t>
  </si>
  <si>
    <t>https://twitter.com/0skarhartman/status/1191703196940619777</t>
  </si>
  <si>
    <t>https://twitter.com/0skarhartman/status/1188925212886220800</t>
  </si>
  <si>
    <t>https://twitter.com/0skarhartman/status/1189946009650114561</t>
  </si>
  <si>
    <t>https://twitter.com/kaisakosonen/status/1188753288440799232</t>
  </si>
  <si>
    <t>https://twitter.com/kaisakosonen/status/1189446046017114113</t>
  </si>
  <si>
    <t>https://twitter.com/kaisakosonen/status/1189465806247251970</t>
  </si>
  <si>
    <t>https://twitter.com/kaisakosonen/status/1189516175593619460</t>
  </si>
  <si>
    <t>https://twitter.com/kaisakosonen/status/1189944650062344199</t>
  </si>
  <si>
    <t>https://twitter.com/kaisakosonen/status/1191294283938222080</t>
  </si>
  <si>
    <t>https://twitter.com/kaisakosonen/status/1191651991094726658</t>
  </si>
  <si>
    <t>https://twitter.com/greenpeacesuomi/status/1191704539407233024</t>
  </si>
  <si>
    <t>https://twitter.com/greenpeacesuomi/status/1189506337757106176</t>
  </si>
  <si>
    <t>1188497925661437957</t>
  </si>
  <si>
    <t>1188739561712689152</t>
  </si>
  <si>
    <t>1188753913824063490</t>
  </si>
  <si>
    <t>1188776028191244289</t>
  </si>
  <si>
    <t>1188786631450550272</t>
  </si>
  <si>
    <t>1188788026501160967</t>
  </si>
  <si>
    <t>1188814809212608512</t>
  </si>
  <si>
    <t>1188825731830337537</t>
  </si>
  <si>
    <t>1188838418849157132</t>
  </si>
  <si>
    <t>1188838683790761986</t>
  </si>
  <si>
    <t>1188839415508062208</t>
  </si>
  <si>
    <t>1188856181898534918</t>
  </si>
  <si>
    <t>1188858550640136192</t>
  </si>
  <si>
    <t>1188890680195727362</t>
  </si>
  <si>
    <t>1188892009760722950</t>
  </si>
  <si>
    <t>1188911494487932928</t>
  </si>
  <si>
    <t>1189043559737053184</t>
  </si>
  <si>
    <t>1189051516977594368</t>
  </si>
  <si>
    <t>1189144018762059777</t>
  </si>
  <si>
    <t>1189307833642356737</t>
  </si>
  <si>
    <t>1189403136508747776</t>
  </si>
  <si>
    <t>1189494223508312064</t>
  </si>
  <si>
    <t>1189501316869046273</t>
  </si>
  <si>
    <t>1189508177664102401</t>
  </si>
  <si>
    <t>1189516543790592000</t>
  </si>
  <si>
    <t>1188816648272265216</t>
  </si>
  <si>
    <t>1189530983965569024</t>
  </si>
  <si>
    <t>1189531974786080768</t>
  </si>
  <si>
    <t>1189532218907078657</t>
  </si>
  <si>
    <t>1188761058242191366</t>
  </si>
  <si>
    <t>1188761092144668672</t>
  </si>
  <si>
    <t>1189532525485580288</t>
  </si>
  <si>
    <t>1189532608062984192</t>
  </si>
  <si>
    <t>1189559554973097984</t>
  </si>
  <si>
    <t>1189560854834044928</t>
  </si>
  <si>
    <t>1189591004288040960</t>
  </si>
  <si>
    <t>1189036602305236992</t>
  </si>
  <si>
    <t>1189614747697733632</t>
  </si>
  <si>
    <t>1189650475865518080</t>
  </si>
  <si>
    <t>1189859590055383042</t>
  </si>
  <si>
    <t>1189978513266421765</t>
  </si>
  <si>
    <t>1189992843974205443</t>
  </si>
  <si>
    <t>1190012948464451595</t>
  </si>
  <si>
    <t>1190014163977953281</t>
  </si>
  <si>
    <t>1190027074926501890</t>
  </si>
  <si>
    <t>1189820718629949446</t>
  </si>
  <si>
    <t>1190134309858021376</t>
  </si>
  <si>
    <t>1190140637833768960</t>
  </si>
  <si>
    <t>1190143659649519617</t>
  </si>
  <si>
    <t>1190145744336019456</t>
  </si>
  <si>
    <t>1189928280838877185</t>
  </si>
  <si>
    <t>1190012105556135937</t>
  </si>
  <si>
    <t>1190154574696472577</t>
  </si>
  <si>
    <t>1190156573613658117</t>
  </si>
  <si>
    <t>1190145445831598080</t>
  </si>
  <si>
    <t>1190169876683460608</t>
  </si>
  <si>
    <t>1190218009455013888</t>
  </si>
  <si>
    <t>1188934082698371073</t>
  </si>
  <si>
    <t>1190208677023756288</t>
  </si>
  <si>
    <t>1190221278315261953</t>
  </si>
  <si>
    <t>1190227968016224264</t>
  </si>
  <si>
    <t>1190262130873950208</t>
  </si>
  <si>
    <t>1190287176698908672</t>
  </si>
  <si>
    <t>1188823451106271239</t>
  </si>
  <si>
    <t>1190363073376346112</t>
  </si>
  <si>
    <t>1190366703735234560</t>
  </si>
  <si>
    <t>1190367383866761223</t>
  </si>
  <si>
    <t>1190359555051544576</t>
  </si>
  <si>
    <t>1190392139508834305</t>
  </si>
  <si>
    <t>1190525841983320064</t>
  </si>
  <si>
    <t>1190700392075669512</t>
  </si>
  <si>
    <t>1190720708730470400</t>
  </si>
  <si>
    <t>1190182211959562240</t>
  </si>
  <si>
    <t>1190779108323680257</t>
  </si>
  <si>
    <t>1188772536366096384</t>
  </si>
  <si>
    <t>1188782108690526208</t>
  </si>
  <si>
    <t>1188774297885646849</t>
  </si>
  <si>
    <t>1189143024120532995</t>
  </si>
  <si>
    <t>1188958480683753473</t>
  </si>
  <si>
    <t>1189088411342258177</t>
  </si>
  <si>
    <t>1191076842444328960</t>
  </si>
  <si>
    <t>1187616315613290496</t>
  </si>
  <si>
    <t>1189514170028478464</t>
  </si>
  <si>
    <t>1191301744929705985</t>
  </si>
  <si>
    <t>1191304382215868416</t>
  </si>
  <si>
    <t>1191307820131667974</t>
  </si>
  <si>
    <t>1189517303836303366</t>
  </si>
  <si>
    <t>1190511372053962755</t>
  </si>
  <si>
    <t>1191332657084411904</t>
  </si>
  <si>
    <t>1191338848858648576</t>
  </si>
  <si>
    <t>1191359316353323010</t>
  </si>
  <si>
    <t>1188789820065271808</t>
  </si>
  <si>
    <t>1188789926017617921</t>
  </si>
  <si>
    <t>1188789959190290433</t>
  </si>
  <si>
    <t>1191360603987890176</t>
  </si>
  <si>
    <t>1172561013176246272</t>
  </si>
  <si>
    <t>1191382605150740481</t>
  </si>
  <si>
    <t>1191385370342182912</t>
  </si>
  <si>
    <t>1188747926711001089</t>
  </si>
  <si>
    <t>1188756655158288384</t>
  </si>
  <si>
    <t>1188743215488421889</t>
  </si>
  <si>
    <t>1188842001334185984</t>
  </si>
  <si>
    <t>1188891658416525312</t>
  </si>
  <si>
    <t>1189679575493750784</t>
  </si>
  <si>
    <t>1190389925742628866</t>
  </si>
  <si>
    <t>1191075073844756481</t>
  </si>
  <si>
    <t>1188756688796557324</t>
  </si>
  <si>
    <t>1190013948252307460</t>
  </si>
  <si>
    <t>1190124691576500224</t>
  </si>
  <si>
    <t>1188756608383369218</t>
  </si>
  <si>
    <t>1189515851449487360</t>
  </si>
  <si>
    <t>1191334073584762880</t>
  </si>
  <si>
    <t>1191400501188976642</t>
  </si>
  <si>
    <t>1191265748120940544</t>
  </si>
  <si>
    <t>1191400757129551874</t>
  </si>
  <si>
    <t>1191407541051367429</t>
  </si>
  <si>
    <t>1188785517816635392</t>
  </si>
  <si>
    <t>1191420081441574913</t>
  </si>
  <si>
    <t>1191464178034315265</t>
  </si>
  <si>
    <t>1190336485943316491</t>
  </si>
  <si>
    <t>1191452125538258949</t>
  </si>
  <si>
    <t>1191495210796290052</t>
  </si>
  <si>
    <t>1191590039534342145</t>
  </si>
  <si>
    <t>1191610787405737984</t>
  </si>
  <si>
    <t>1189948757665861633</t>
  </si>
  <si>
    <t>1190473587519606785</t>
  </si>
  <si>
    <t>1189481234826747905</t>
  </si>
  <si>
    <t>1191652057423523845</t>
  </si>
  <si>
    <t>1188784138859483137</t>
  </si>
  <si>
    <t>1188816534698938369</t>
  </si>
  <si>
    <t>1189530261802946560</t>
  </si>
  <si>
    <t>1188792369585577986</t>
  </si>
  <si>
    <t>1189798957603532800</t>
  </si>
  <si>
    <t>1191334354145951744</t>
  </si>
  <si>
    <t>1191676830081835009</t>
  </si>
  <si>
    <t>1188764788899360768</t>
  </si>
  <si>
    <t>1189506718427992064</t>
  </si>
  <si>
    <t>1191694352613085185</t>
  </si>
  <si>
    <t>1188813922587103234</t>
  </si>
  <si>
    <t>1191310598207889408</t>
  </si>
  <si>
    <t>1188894794698891264</t>
  </si>
  <si>
    <t>1190179935790542848</t>
  </si>
  <si>
    <t>1190206995955097600</t>
  </si>
  <si>
    <t>1189478710614937601</t>
  </si>
  <si>
    <t>1191287054770065408</t>
  </si>
  <si>
    <t>1191302423341654016</t>
  </si>
  <si>
    <t>1182921664629227520</t>
  </si>
  <si>
    <t>1188803046664486912</t>
  </si>
  <si>
    <t>1189258837347504131</t>
  </si>
  <si>
    <t>1189668808451067905</t>
  </si>
  <si>
    <t>1191303490942976001</t>
  </si>
  <si>
    <t>1189281640712953858</t>
  </si>
  <si>
    <t>1191328914716659712</t>
  </si>
  <si>
    <t>1191664056865820672</t>
  </si>
  <si>
    <t>1191703196940619777</t>
  </si>
  <si>
    <t>1188925212886220800</t>
  </si>
  <si>
    <t>1189946009650114561</t>
  </si>
  <si>
    <t>1188753288440799232</t>
  </si>
  <si>
    <t>1189446046017114113</t>
  </si>
  <si>
    <t>1189465806247251970</t>
  </si>
  <si>
    <t>1189516175593619460</t>
  </si>
  <si>
    <t>1189944650062344199</t>
  </si>
  <si>
    <t>1191294283938222080</t>
  </si>
  <si>
    <t>1191651991094726658</t>
  </si>
  <si>
    <t>1191704539407233024</t>
  </si>
  <si>
    <t>1189506337757106176</t>
  </si>
  <si>
    <t>1189587105384669184</t>
  </si>
  <si>
    <t>1189587096920645632</t>
  </si>
  <si>
    <t>1189641066955395078</t>
  </si>
  <si>
    <t>1189923882834317316</t>
  </si>
  <si>
    <t>1190011497617018880</t>
  </si>
  <si>
    <t>1190155899777761281</t>
  </si>
  <si>
    <t>1188745675774877696</t>
  </si>
  <si>
    <t>1188770120740560896</t>
  </si>
  <si>
    <t>1188893720340508672</t>
  </si>
  <si>
    <t>1191403480260501506</t>
  </si>
  <si>
    <t>1189863539655299077</t>
  </si>
  <si>
    <t/>
  </si>
  <si>
    <t>994241515538014208</t>
  </si>
  <si>
    <t>1691043997</t>
  </si>
  <si>
    <t>262579986</t>
  </si>
  <si>
    <t>4736741601</t>
  </si>
  <si>
    <t>1090289856012578816</t>
  </si>
  <si>
    <t>1086378912</t>
  </si>
  <si>
    <t>2801919746</t>
  </si>
  <si>
    <t>3987827837</t>
  </si>
  <si>
    <t>fi</t>
  </si>
  <si>
    <t>und</t>
  </si>
  <si>
    <t>en</t>
  </si>
  <si>
    <t>1188407116111011840</t>
  </si>
  <si>
    <t>1188744923635425280</t>
  </si>
  <si>
    <t>1188767962490134529</t>
  </si>
  <si>
    <t>1189160464254750720</t>
  </si>
  <si>
    <t>1189461709163028480</t>
  </si>
  <si>
    <t>1189255081285292035</t>
  </si>
  <si>
    <t>1190011747324837895</t>
  </si>
  <si>
    <t>1190160251485671424</t>
  </si>
  <si>
    <t>1190201787095142400</t>
  </si>
  <si>
    <t>1190350702960349185</t>
  </si>
  <si>
    <t>1190332696897163264</t>
  </si>
  <si>
    <t>1190379480667316224</t>
  </si>
  <si>
    <t>1189086814977626112</t>
  </si>
  <si>
    <t>1191047261809205248</t>
  </si>
  <si>
    <t>1190222366724501510</t>
  </si>
  <si>
    <t>1188814359591620609</t>
  </si>
  <si>
    <t>1188854662142840834</t>
  </si>
  <si>
    <t>1189636862647898112</t>
  </si>
  <si>
    <t>1189515803684671490</t>
  </si>
  <si>
    <t>1189614481476870145</t>
  </si>
  <si>
    <t>1189462945706717184</t>
  </si>
  <si>
    <t>1191292123557113859</t>
  </si>
  <si>
    <t>Twitter Web App</t>
  </si>
  <si>
    <t>Twitter for iPhone</t>
  </si>
  <si>
    <t>TweetDeck</t>
  </si>
  <si>
    <t>Twitter for Android</t>
  </si>
  <si>
    <t>Twitter Web Client</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</si>
  <si>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</si>
  <si>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</si>
  <si>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</si>
  <si>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</si>
  <si>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</si>
  <si>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</si>
  <si>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</si>
  <si>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</si>
  <si>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</si>
  <si>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</si>
  <si>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</si>
  <si>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</si>
  <si>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</si>
  <si>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</si>
  <si>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</si>
  <si>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</si>
  <si>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</si>
  <si>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</si>
  <si>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</si>
  <si>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</si>
  <si>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</si>
  <si>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</si>
  <si>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Dragofix</t>
  </si>
  <si>
    <t>Tea Törmänen</t>
  </si>
  <si>
    <t>Laura Linkoneva</t>
  </si>
  <si>
    <t>Eero Kauppinen</t>
  </si>
  <si>
    <t>Lauri Räty</t>
  </si>
  <si>
    <t>Nina V. Nygren</t>
  </si>
  <si>
    <t>Kaisa Kosonen</t>
  </si>
  <si>
    <t>Greenpeace Suomi</t>
  </si>
  <si>
    <t>Sampo Tukiainen</t>
  </si>
  <si>
    <t>Bestial Celestial</t>
  </si>
  <si>
    <t>Ellen Ojala</t>
  </si>
  <si>
    <t>Seppo</t>
  </si>
  <si>
    <t>Yrjö Jaakkola</t>
  </si>
  <si>
    <t>Antti Rinne</t>
  </si>
  <si>
    <t>anselmoS</t>
  </si>
  <si>
    <t>Mari Pantsar</t>
  </si>
  <si>
    <t>Merikirjeenvaihtaja</t>
  </si>
  <si>
    <t>Virho</t>
  </si>
  <si>
    <t>A-studio</t>
  </si>
  <si>
    <t>Yle Uutiset</t>
  </si>
  <si>
    <t>Suomen Luonto</t>
  </si>
  <si>
    <t>Helsingin Sanomat</t>
  </si>
  <si>
    <t>Sirpa Paatero</t>
  </si>
  <si>
    <t>Hiilivapaa Suomi</t>
  </si>
  <si>
    <t>Elena Saltikoff</t>
  </si>
  <si>
    <t>Katri Ahlgren</t>
  </si>
  <si>
    <t>Timo Vesala</t>
  </si>
  <si>
    <t>ICOS RI</t>
  </si>
  <si>
    <t>Susanne Ekroth</t>
  </si>
  <si>
    <t>Ville Savonlahti</t>
  </si>
  <si>
    <t>O.E. Lönnberg</t>
  </si>
  <si>
    <t>Marja Jolivet</t>
  </si>
  <si>
    <t>lasse seppala</t>
  </si>
  <si>
    <t>Hanna Jyske</t>
  </si>
  <si>
    <t>Jonas Biström</t>
  </si>
  <si>
    <t>Jason Robinson</t>
  </si>
  <si>
    <t>Ari Paanala</t>
  </si>
  <si>
    <t>Pinja Hiltunen</t>
  </si>
  <si>
    <t>Heidi Hirsto</t>
  </si>
  <si>
    <t>Sameli Sivonen</t>
  </si>
  <si>
    <t>Sara Peltola</t>
  </si>
  <si>
    <t>Jere Hakkarainen</t>
  </si>
  <si>
    <t>Riikka Puputti</t>
  </si>
  <si>
    <t>Ulriikka Aarnio</t>
  </si>
  <si>
    <t>Mirja Hirvonen</t>
  </si>
  <si>
    <t>★Bright _xD83D__xDC31_</t>
  </si>
  <si>
    <t>Utu-Taival</t>
  </si>
  <si>
    <t>Frank Johansson</t>
  </si>
  <si>
    <t>Anja Kultalahti</t>
  </si>
  <si>
    <t>Ambrosius Wollsten</t>
  </si>
  <si>
    <t>Krista Mikkonen</t>
  </si>
  <si>
    <t>Vapo Energia</t>
  </si>
  <si>
    <t>Gaeilgeoir na Fionlainne</t>
  </si>
  <si>
    <t>Julius</t>
  </si>
  <si>
    <t>Suvi Forsskåhl</t>
  </si>
  <si>
    <t>Riikka Suominen</t>
  </si>
  <si>
    <t>Erja Sini-Kaarina</t>
  </si>
  <si>
    <t>Matti Ikonen</t>
  </si>
  <si>
    <t>Marika Tomu Kaipainen</t>
  </si>
  <si>
    <t>Annu Klemetti-Falenius</t>
  </si>
  <si>
    <t>Sirja Blixt</t>
  </si>
  <si>
    <t>Kia Aarnio</t>
  </si>
  <si>
    <t>Iikka Kivi</t>
  </si>
  <si>
    <t>Atte Ahokas _xD83C__xDDEB__xD83C__xDDEE__xD83C__xDDEA__xD83C__xDDFA__xD83C__xDF0D_</t>
  </si>
  <si>
    <t>Topi Kanerva</t>
  </si>
  <si>
    <t>Pauli _xD83C__xDF0D__xD83C__xDDEA__xD83C__xDDFA__xD83C__xDFF3_️‍_xD83C__xDF08_</t>
  </si>
  <si>
    <t>Riikka</t>
  </si>
  <si>
    <t>Rosa Meriläinen</t>
  </si>
  <si>
    <t>Dr. Saara Särmä</t>
  </si>
  <si>
    <t>Topi Huisman _xD83C__xDF08_</t>
  </si>
  <si>
    <t>H Koskinen</t>
  </si>
  <si>
    <t>Katju Aro</t>
  </si>
  <si>
    <t>Jessikka Aro ☡ Putinin trollit</t>
  </si>
  <si>
    <t>Pipsa Aro _xD83E__xDD84_</t>
  </si>
  <si>
    <t>Mikki Kauste</t>
  </si>
  <si>
    <t>Pasi Pennanen</t>
  </si>
  <si>
    <t>Jussi Saarikoski</t>
  </si>
  <si>
    <t>Janne Salakka</t>
  </si>
  <si>
    <t>Juho Pylvänäinen</t>
  </si>
  <si>
    <t>Johannes Koski</t>
  </si>
  <si>
    <t>_xD83C__xDF15_ Werewolf Mom _xD83D__xDC3A_</t>
  </si>
  <si>
    <t>Johvelsson _xD83D__xDE3A__xD83D__xDCDA__xD83D__xDD96__xD83C__xDFFB_</t>
  </si>
  <si>
    <t>Jane Austerity</t>
  </si>
  <si>
    <t>Veronika Honkasalo</t>
  </si>
  <si>
    <t>Maria Pettersson</t>
  </si>
  <si>
    <t>Tiia Lehtonen</t>
  </si>
  <si>
    <t>Elina Nikulainen</t>
  </si>
  <si>
    <t>Minja Koskela</t>
  </si>
  <si>
    <t>Jaana Laitinen</t>
  </si>
  <si>
    <t>Tuuli Kamppila</t>
  </si>
  <si>
    <t>Viima Lampinen (they)</t>
  </si>
  <si>
    <t>Jenny Kasongo _xD83D__xDC69__xD83C__xDFFE_‍_xD83E__xDDB1_</t>
  </si>
  <si>
    <t>Julmis the tired witch_xD83D__xDEE1_</t>
  </si>
  <si>
    <t>eeli koo_xD83D__xDEE1_</t>
  </si>
  <si>
    <t>KissaOsaaja</t>
  </si>
  <si>
    <t>Nadi_xD83C__xDDEB__xD83C__xDDEE__xD83C__xDDF8__xD83C__xDDF4_</t>
  </si>
  <si>
    <t>Yasmin Yusuf</t>
  </si>
  <si>
    <t>Leif Hagert</t>
  </si>
  <si>
    <t>baiar siyan</t>
  </si>
  <si>
    <t>Brigita Krasniqi</t>
  </si>
  <si>
    <t>Katja-Maria Miettunen</t>
  </si>
  <si>
    <t>Ritva ''omalla nimellä'' Virtanen</t>
  </si>
  <si>
    <t>Tero Hannula</t>
  </si>
  <si>
    <t>Kea _xD83D__xDC12__xD83D__xDC96_</t>
  </si>
  <si>
    <t>Femakka</t>
  </si>
  <si>
    <t>Riikka Pöntinen</t>
  </si>
  <si>
    <t>Ake</t>
  </si>
  <si>
    <t>Kalle Hallivuori</t>
  </si>
  <si>
    <t>Paula Lönnemo</t>
  </si>
  <si>
    <t>Pauli Rekunen</t>
  </si>
  <si>
    <t>Melica</t>
  </si>
  <si>
    <t>Markus Mattsson</t>
  </si>
  <si>
    <t>Milja Heikkinen</t>
  </si>
  <si>
    <t>Jussi Hattara</t>
  </si>
  <si>
    <t>Hanski</t>
  </si>
  <si>
    <t>Tero Kankaanperä</t>
  </si>
  <si>
    <t>Jussi Mononen</t>
  </si>
  <si>
    <t>Sakari Höysniemi</t>
  </si>
  <si>
    <t>Heikki Liimatainen</t>
  </si>
  <si>
    <t>Eija Niskanen</t>
  </si>
  <si>
    <t>Kirsikka Kaipainen</t>
  </si>
  <si>
    <t>Outi Pakarinen</t>
  </si>
  <si>
    <t>martin</t>
  </si>
  <si>
    <t>Greta Thunberg</t>
  </si>
  <si>
    <t>Theo Levlin</t>
  </si>
  <si>
    <t>Ivan Morales C.</t>
  </si>
  <si>
    <t>Rasmus Pinomaa</t>
  </si>
  <si>
    <t>Ilmastoveivi2019</t>
  </si>
  <si>
    <t>Heikki Lindfors</t>
  </si>
  <si>
    <t>Pekka Sauri</t>
  </si>
  <si>
    <t>Matthias Klein</t>
  </si>
  <si>
    <t>Ari Laaksonen</t>
  </si>
  <si>
    <t>Kaarina Heiskanen</t>
  </si>
  <si>
    <t>Suomen Keskusta</t>
  </si>
  <si>
    <t>PullastudionPunainenSohvi</t>
  </si>
  <si>
    <t>Dr Heli Lehtinen (Matilainen)</t>
  </si>
  <si>
    <t>Carsten Tiede</t>
  </si>
  <si>
    <t>Janne M. Korhonen</t>
  </si>
  <si>
    <t>Iiris Suomela</t>
  </si>
  <si>
    <t>Anja Koppinen-Niemi</t>
  </si>
  <si>
    <t>Sanna Marin</t>
  </si>
  <si>
    <t>Antti Kirjavainen</t>
  </si>
  <si>
    <t>Markus Drake</t>
  </si>
  <si>
    <t>Salla Lehtikangas</t>
  </si>
  <si>
    <t>Janne S. Kotiaho</t>
  </si>
  <si>
    <t>Ismo Peltonen _xD83C__xDF0D__xD83C__xDF0F__xD83C__xDF0E_</t>
  </si>
  <si>
    <t>hanavesigoblin</t>
  </si>
  <si>
    <t>Jussi Kenkkilä</t>
  </si>
  <si>
    <t>Laura Rantanen</t>
  </si>
  <si>
    <t>Iivari Koutonen</t>
  </si>
  <si>
    <t>(((Henri the Atheist))) _xD83D__xDC3A_</t>
  </si>
  <si>
    <t>Jukka Ranta</t>
  </si>
  <si>
    <t>Scientific American</t>
  </si>
  <si>
    <t>Riia Järvenpää</t>
  </si>
  <si>
    <t>Mika Laiti</t>
  </si>
  <si>
    <t>Sakari Dystopelius _xD83C__xDDEB__xD83C__xDDEE__xD83C__xDDEA__xD83C__xDDFA__xD83C__xDF0D_</t>
  </si>
  <si>
    <t>Salla Valtari</t>
  </si>
  <si>
    <t>Heidi Suotsalo</t>
  </si>
  <si>
    <t>Aarne Granlund</t>
  </si>
  <si>
    <t>Olli Tiainen</t>
  </si>
  <si>
    <t>Anu Säilynoja</t>
  </si>
  <si>
    <t>Antti Seppälä</t>
  </si>
  <si>
    <t>"Juha Haataja" _xD83C__xDDEB__xD83C__xDDEE__xD83C__xDFF3_️‍_xD83C__xDF08__xD83D__xDEB2__xD83C__xDF32__xD83C__xDDEA__xD83C__xDDFA__xD83C__xDF0D_</t>
  </si>
  <si>
    <t>Oskar Hartman</t>
  </si>
  <si>
    <t>Minimalism, health, organic healthy plant-based food, nature, environment, privacy, transparency, animal &amp; human rights Ⓥ, UBI, renewables,etc. Lang: en/fi</t>
  </si>
  <si>
    <t>Ekomodernistien puheenjohtaja, eläinten käyttäytymistieteiden maisteri ja elämäntapaliikkuja. Ilmastotuubi- hankkeen projektinjohtaja.</t>
  </si>
  <si>
    <t>Skeptinen ateistisaarnaaja • @NuoretOS • Shareville: Granny _xD83D__xDC75__xD83C__xDFFC_ • Metalhead • Vegan _xD83C__xDF31_ • Liberaali ituhippikapitalisti _xD83C__xDFF3_️‍_xD83C__xDF08_ • Blogi @ KL • IG: lauralinkoneva</t>
  </si>
  <si>
    <t>Design and innovate so boldly that it changes people's understanding of cities and #mobility. Making cities and societies flourish in @ramboll_fi</t>
  </si>
  <si>
    <t>I'm a mobility service designer specialized in transit networks and light rail systems @ramboll_fi</t>
  </si>
  <si>
    <t>Environmental policy - 
#biodiversity #offsetting #climateuniversity
#rats #animals
post-doc researcher / lecturer / UniTampere,Fin  #aluejaympäristö editor</t>
  </si>
  <si>
    <t>Working on global climate policy @ Greenpeace. Tweeting in personal capacity. Photo by Jari Soini.</t>
  </si>
  <si>
    <t>Meillä on vain yksi planeetta. Pidetään siitä huolta.
Maailma muuttuu, kun suuri joukko ihmisiä toimii yhdessä. Tule mukaan.</t>
  </si>
  <si>
    <t>Hi there! I am an entrepreneur and inventor with a special emphasis on #biochar and nature. A farmer by heart. CEO @ https://t.co/71HZuZeePi</t>
  </si>
  <si>
    <t>420 ❤️ ANTIFA ❤️ Enby / they, them / FI/ENG</t>
  </si>
  <si>
    <t>Pikkukaupungin ilmastotaleban ja soijalattesoturi, eli ilmastoaktivisti. Äänestetty internetin mukavimmaksi henkilöksi. Climate activist. Feminist. _xD83C__xDDEA__xD83C__xDDFA_ She/her</t>
  </si>
  <si>
    <t>Cartoonist and illustrator. Environmental cartoons &amp; humour. Some tweets in Finnish.</t>
  </si>
  <si>
    <t>Sailing with #sun &amp; #wind</t>
  </si>
  <si>
    <t>Suomen pääministeri. Finlands statsminister. Prime Minister of Finland. SDP:n puheenjohtaja. Socialdemokraternas partiordförande. Leader of the Party @Demarit.</t>
  </si>
  <si>
    <t>We are all pearl fishers ..one way...,
or another ;)
Interests:
Pearl fishing,... #Music,#Nature etc.</t>
  </si>
  <si>
    <t>Director, carbon-neutral circular economy, @Sitrafund. Adjunct Professor. Board member. Clean Energy Education &amp; Empowerment Ambassador. Views are my own.</t>
  </si>
  <si>
    <t>https://t.co/16npHu1qp4
Blogi Suomen pilattujen rannikkovesien pelastamisen puolesta ja ilmastonmuutosta vastaan.
#Itämeri #ilmastokriisi</t>
  </si>
  <si>
    <t>Virtavesien hoitoyhdistys Virho ry, toimii virtavesien &amp; kestävien kalakantojen puolesta - Vårdförening för strömvatten/Finnish Society for Stream Conservation</t>
  </si>
  <si>
    <t>Päivän puheenaiheet Ylen A-studiossa maanantaista torstaihin kello 21 @YleTV1. #yleastudio</t>
  </si>
  <si>
    <t>Yle Uutisten tili tarjoilee päivän pääuutiset. 
Uutiset Suomesta ja maailmalta nopeasti ja luotettavasti https://t.co/JVtW9wCr8F</t>
  </si>
  <si>
    <t>Luonnonystävän aikakauslehti twiittaa ajankohtaisia luonto- ja ympäristöuutisia.
Kuva: Ia Ahonen / Vastavalo</t>
  </si>
  <si>
    <t>Aina uutta.</t>
  </si>
  <si>
    <t>Kunta- ja omistajaohjausministeri, kansanedustaja Kotkasta https://t.co/1wcwPNyvoU @vmuutiset #kunnat #omistajaohjaus</t>
  </si>
  <si>
    <t>Kansalaiskampanjan tavoitteena on vapauttaa Suomen kuntien energiantuotanto fossiilisista polttoaineista. Tule mukaan!</t>
  </si>
  <si>
    <t>Head of ops @ICOS_RI greenhouse gas measurement research infra.</t>
  </si>
  <si>
    <t>Head of Comms @icos_ri greenhouse gas measurement research infra, mother and spouse. I'm interested in leadership, service design and climate change.</t>
  </si>
  <si>
    <t>Research on carbon &amp; water cycles, micrometeorology, greenhouse gases, other trace gases, trees, forests, wetlands, lakes, urban environment, ICOS @ICOS_Finland</t>
  </si>
  <si>
    <t>European research infrastructure providing open &amp; standardised greenhouse gas data to prevent climate change.</t>
  </si>
  <si>
    <t>Vihreä_xD83D__xDC9A_satakuntalainen. #vihreemuija _xD83D__xDC9A_ Satakunnan Vihreiden Naisten vpj _xD83D__xDC9A_ Virtaan peltojen ja metsien kautta Selkämereen.</t>
  </si>
  <si>
    <t>Vihreä aktiivi, pokeriammattilainen  #feminismi #vegaani #yhdenvertaisuus #kansainvälisyys</t>
  </si>
  <si>
    <t>Privilegioonan karkulainen/ 
Deserter of the Privilegion.
Author. Pedagogue. Humanist. Posthumanist. Left-wing. Environmentalist. Feminist. Queer. Kinky. Geek.</t>
  </si>
  <si>
    <t>Fini la pénombre et les 24 images/seconde._xD83C__xDF9E_️
Que ça vibre autour de 440 Hz au soleil ! _xD83C__xDFB6_☀️</t>
  </si>
  <si>
    <t>Focus on digital  – still having life:    family, dog, sailing, fishing etc. – You find me on LinkedIn: http://t.co/OnxraLW0W2      Blog: http://t.co/X1oSX9Ucc4</t>
  </si>
  <si>
    <t>Tavallinen ajattelija. 
Hiljaisuus, neljän vuodenajan luonto, suomalainen ruoka, villasukat ja toisistaan välittävät ihmiset. :)</t>
  </si>
  <si>
    <t>Here to struggle for a good life for all, within planetary boundaries.  #nytonpakko @ChangemakerFin koordinaattori.</t>
  </si>
  <si>
    <t>Federated social web hacker / Author of https://t.co/lXCs4fAXE2 / Co-founder and president of https://t.co/00UMdR0ZLI / Contractor at New Vector</t>
  </si>
  <si>
    <t>#environment #science #green #futurestudies #cyclist #recumbent #bus #train #city #kuopio #culture #cityplanning #urbanplanning</t>
  </si>
  <si>
    <t>Friendly neighbourhood home economics teacher student. 
Vertaistukiohjaaja ja kokemusasiantuntija @ Pelirajat’on</t>
  </si>
  <si>
    <t>Research, teaching, media, discourse, feminism, LGBTQ representation, organizational discourse, leadership communication. Univaasa communication studies</t>
  </si>
  <si>
    <t>Puheenjohtaja @vihreatnuoret / varavaltuutettu @Helsinki / Architecture @aaltouniversity / Economics @helsinkiuni</t>
  </si>
  <si>
    <t>Optimist, culture addict, e-counselling enthusiast. Skills, strengths, togetherness and futures literacy @Nuori_fi, co-founder @OhjausOte &amp; member @MB_Hki</t>
  </si>
  <si>
    <t>Semiaktiivinen sanaseppo,  lähes savolaenen änkyrä ja nostalgisoiva videopelinörtti. Paljon opittavaa kaikesta. Nuorisotyönohjaaja ja pääluottamusmies.</t>
  </si>
  <si>
    <t>International Climate policy coordinator at Climate Action Network Europe.</t>
  </si>
  <si>
    <t>Social scientist, curious about the things, the affairs and what´s the matter? Tweets mainly in Finnish and mostly about politics. Retweet is not approval.</t>
  </si>
  <si>
    <t>Cynical, opinionated nutcase.</t>
  </si>
  <si>
    <t>Agender Stadist. They/Them.
Aktivismia ja yhteisöjuttuja.</t>
  </si>
  <si>
    <t>Director of Amnesty Finland. I follow critical debates on human rights, humanitarianism, Africa. Also quite a lot of football and books.</t>
  </si>
  <si>
    <t>Human rights, StopDeportations, RightToLive, trail running, #vasemmisto</t>
  </si>
  <si>
    <t>Ympäristö- ja ilmastoministeri, kansanedustaja. Minister of the Environment and Climate Change, MP.</t>
  </si>
  <si>
    <t>Vapo-konserni - Sustainable Everyday Living. Twitterissä kerromme avoimesti toiminnastamme ja vastaamme kysymyksiin virka-aikana.</t>
  </si>
  <si>
    <t>Suomeksi, svenska, Gaeilge, Deutsch, po polsku, in English. The only person in Finland banned from Finnish-language media._xD83C__xDDEB__xD83C__xDDEE__xD83C__xDDF8__xD83C__xDDEA__xD83C__xDDE9__xD83C__xDDEA__xD83C__xDDF5__xD83C__xDDF1__xD83C__xDDEE__xD83C__xDDEA__xD83C__xDDEE__xD83C__xDDF8__xD83C__xDDF7__xD83C__xDDFA__xD83C__xDDFA__xD83C__xDDF8_</t>
  </si>
  <si>
    <t>_xD83D__xDCD2_ EU, Nuva ry:n Savo-Karjalan piiri ja vaikuttaminen
❤Teatteri, kirjallisuus ja roolipelit
_xD83D__xDC68__xD83D__xDD2D_Fysiikan opiskelija Turussa</t>
  </si>
  <si>
    <t>#ilmasto #ympäristö #climate #climatechange #leadership #management #future #nature</t>
  </si>
  <si>
    <t>Editor in chief of @vihrealanka  #climatechange #entäsilmasto Romaani #suhteellisenvapaata ilmestyy 2/2020 (Otava)
I only communicate here w identified users.</t>
  </si>
  <si>
    <t>Ekologinen elämäntapa, mielen rauha ja kunnioitus kaikkea elävää kohtaan ovat perustani.</t>
  </si>
  <si>
    <t>Environmental activist, Arctic, Forests, Climate. Tweetit omia. Duuneja mm. @Voima_lehti</t>
  </si>
  <si>
    <t>#climatememorial #ilmastosiivooja #biophiliainus #vuorovaikutustaide #kohtuukulutuskasvatus Toivo on pohjimmiltaan itseisarvo, joka kuuluu ihmiskuntaan.</t>
  </si>
  <si>
    <t>yhdenvertaisuuden, oikeudenmukaisuuden, sivistyksen ja nuorten puolella. @ainofalenius ksen äiti _xD83D__xDE0D_ #yhdessä #ME #ihmisoikeudet #ilmastokriisi #amisope _xD83D__xDC9A__xD83C__xDF0E_</t>
  </si>
  <si>
    <t>Ilmastoisoäiti, toimittaja (eläk.), synnyinlahjoina myönteisyys ja uteliaisuus. Climate grandma, 
journalist rtd. #IStandwithGreta</t>
  </si>
  <si>
    <t>Psykologian tohtori, oppikirjailija, ekokriisiin herännyt ilmastoaktivisti</t>
  </si>
  <si>
    <t>Stand up -koomikko. Käsikirjoittaja. Tuottaja. Videopelinörtti, tiede- ja luontofriikki. / Stand up comedian. Screenwriter. Producer. Geek.</t>
  </si>
  <si>
    <t>16-year-old climatestriker and -activist.
16-vuotias ilmastolakkoilija ja -aktivisti. Feminismiä, antifasismia ja #FridaysForFuture'a (⧖)He/him</t>
  </si>
  <si>
    <t>sailing around my life and writing a book about it after it's all done</t>
  </si>
  <si>
    <t>Lukio-opiskelija, sateenkaareva ilmastohippi, noviisitason feministi. | he/him/they/them</t>
  </si>
  <si>
    <t>Feminist, artist, scholar, activist. President and co-founder of Feminist think tank Hattu. Creator of https://t.co/cDMakbasPj.</t>
  </si>
  <si>
    <t>Eläkkeellä oleva isoäiti. Vihervassari ja feministi henkeen ja vereen. Korkeakoulutettu sekä taloudessa että sielutieteessä.</t>
  </si>
  <si>
    <t>Graafinen suunnittelija, visuaalinen journalisti. Kaupunginvaltuutettu, Feministisen puolueen puheenjohtaja.</t>
  </si>
  <si>
    <t>Tilaa tietokirjani Putinin trollit, lukijat sanoo sitä loistavax
State Dept rescinded my IWOC award bc Trump tweets
YT: https://t.co/3WBwRHJnrh
Journalist @Yleisradio</t>
  </si>
  <si>
    <t>Sytyn _xD83D__xDD25_: #employerbranding, #diversiteetti, #työnhaku jne. _xD83D__xDC69_‍_xD83D__xDCBB_ Töitä, yrittäjyyttä, mentorointia ja paituleita. ❤️ Twiitit omia, täällä on ihminen.</t>
  </si>
  <si>
    <t>Yh-isä, musiikintekijä ja Vihreä. Espoon kunnanvaltuutettu ja kaupunginhallituksen sekä Vihreiden puoluevaltuuskunnan jäsen. Twiittejä kaikesta, muun muassa.</t>
  </si>
  <si>
    <t>Mieluummin ultraliberaali kuin minkään tason konservatiivi. Ei häpeä vaihtaa mielipidettään paremman tiedon varassa.</t>
  </si>
  <si>
    <t>Twittersurffailija. Elämämprofessori. Mielipiteet eivät ole omiani. Jusseuteni määrittely omalla vastuullasi.</t>
  </si>
  <si>
    <t>@Miehetry pj. Turun @vihreat valtuustoryhmän ja nuorisolautakunnan jäsen. Työpaikkana @SuomenEduskunta. #Ympäristö, #feminismi, #kulttuuri &amp; #turku</t>
  </si>
  <si>
    <t>Hymypoika helvetistä.</t>
  </si>
  <si>
    <t>Isä. Scifi-nörtti. Johtaja @Housemarque:lla. @mielenterveys tukihenkilö. Perustaja: @safepointgamers, @tukiryhma, @games_finland. Level 42 paladin. Ally _xD83C__xDFF3_️‍_xD83C__xDF08_</t>
  </si>
  <si>
    <t>Gamer, gay, HEMA-instructor, friend to animals, feminist, fluffy, unicorn, mom, protector, joyful, weird, Warframer. Probably loves you anyway. ❤️ (She/her)</t>
  </si>
  <si>
    <t>Kissahöynä, vankkumaton muumipuristi ja kommunistis-sosialistisen kangaspala-animaation ystävä. Catriot. ESC lover. Harpomarxist, BPD, she/her _xD83C__xDDEB__xD83C__xDDEE__xD83C__xDDEC__xD83C__xDDE7__xD83C__xDDF8__xD83C__xDDEA_</t>
  </si>
  <si>
    <t>Uuden Polven Dada Analyst nuorekkaaseen tiimiinne. She / her</t>
  </si>
  <si>
    <t>Helsinkiläinen kansanedustaja, kaupunginvaltuutettu, Vasemmistoliiton vpj/Member of Parliament of Finland, Vice chair of Left Alliance</t>
  </si>
  <si>
    <t>Päätoimittaja @journalehti. Hyvät pelit, isot koneet, pienet kielet, kuolleet diktaattorit ja #historianjännätnaiset</t>
  </si>
  <si>
    <t>Helsinkiläistynyt @vasemmisto aktiivi, ex-kunnanvaltuutettu &amp; #LaukaanAntifa. Kiinnostelee: #antirasismi #solidaarisuus</t>
  </si>
  <si>
    <t>#GenderEquality consultant and Senior Advisor of @SuomenUNWomen Board member of @miehetry &amp; Seta-säätiö #antiviolence #feminism #scifi #Turku</t>
  </si>
  <si>
    <t>Kirjoittaja ja väitöskirjatutkija. Esikoisteos: Ennen kaikkea feministi (Karisto 2019). Työn alla: Toisin tehty - tasa-arvoinen koulu (S&amp;S 2020).</t>
  </si>
  <si>
    <t>Sivistyksen fani ☺️ Pidän sipsit rivissä yrityksessä @perfektio ❤️ HY:llä opiskelen käpistelyä _xD83D__xDCBB_ she/her</t>
  </si>
  <si>
    <t>Olen kauppatieteiden maisteri ja tämä on paskaa</t>
  </si>
  <si>
    <t>Vice chair of Trans Ísland • Board member of ILGA-Europe •  viima.lampinen @ protonmail .com</t>
  </si>
  <si>
    <t>She/Her |_xD83D__xDCDA_@SocSciHelsinki | Työ: @antiracistforum | Intersektionaalinen feministi | INTJ | @Rfeministit hallituksessa _xD83D__xDD38_Edustan itseäni _xD83C__xDFF3_️‍_xD83C__xDF08_ #antirasismi</t>
  </si>
  <si>
    <t>Miesvauvojen lapsenvahti, rähisijäfeministi™. CFO @ Antifa Finland and affiliates Inc. Trans | she/her | tweets _xD83C__xDDEC__xD83C__xDDE7_/_xD83C__xDDEB__xD83C__xDDEE_/_xD83C__xDFF3_️‍_xD83C__xDF08_ DMs open</t>
  </si>
  <si>
    <t>aktivisti. semi äkäne, rohkee ja pehmee. läski ja trans. they/he.</t>
  </si>
  <si>
    <t>Kissa Osaaja on anonyymin transaktivistin tili. Täällä twiittailen usein raivolla, toisinaan tarjoan vertaistuki- lankoja. Blokkaan kaikki trans/homofoobikot.</t>
  </si>
  <si>
    <t>I regret making this account_xD83E__xDDDE_‍♂ • Wannabe aktivisti✊_xD83C__xDFFD_ • Kommentoi kaikkeen tietämättä mitään_xD83D__xDD2E_ • _xD83C__xDDEB__xD83C__xDDEE__xD83C__xDDF8__xD83C__xDDF4_ • 19 _xD83D__xDC83__xD83C__xDFFE_</t>
  </si>
  <si>
    <t>"Sano oma sana, laula oma laulu
Rehellinen sanoma, se on systeemin kauhu
Kirjoita se kirja, maalaa se taulu"</t>
  </si>
  <si>
    <t>•Romani-aktivisti  •Idealisti •Leffanörtti •Romaninuorten neuvoston vpj.</t>
  </si>
  <si>
    <t>co-founder @RFeministit. she/her.</t>
  </si>
  <si>
    <t>Green feminist. Intersectionality.
Co-founder @RFeministit.
Co-host Mitä vittua? -podcast.
 Kosovo Albanian &amp; Finnish. She/her.</t>
  </si>
  <si>
    <t>Yhteiskunnallisista ilmiöistä kiinnostunut historiantutkija. Taiteen ja kulttuurin suurkuluttaja. Uutisaddikti. Twiittien aiheet vaihtelevat.</t>
  </si>
  <si>
    <t>riman ali ja yli hilseen.
kroonisesti kiukkuinen akka, kulttuurimarxisti, antisetämiesaktivisti &amp; päivystävä kasvipersoona</t>
  </si>
  <si>
    <t>Kalevan kombuchataiteilija. Maailmanlopun ravintola -podcastin tekijä. Toimistossamme käytetään Blockamaster-keitintä. he/him</t>
  </si>
  <si>
    <t>She/her. Feminist. Software developer. Certified top fan of @inmeofficial and @DaveInMe. Likes camels, sparklers, paper shredders and vacuum seal storage bags.</t>
  </si>
  <si>
    <t>Laktivisti, Aktivisti, Feministi, KivastiPessimisti,
she/her</t>
  </si>
  <si>
    <t>#Feministi, pian kasvatus/ yhteiskuntatieteiden maisteri. Asiantuntijuutena #seksuaalisuus ja #sukupuoli sosiaalisina ilmiöinä sekä #nuorisotyö. She/her.</t>
  </si>
  <si>
    <t>Mielipiteeni vain omiani ja edustan vain itseäni.</t>
  </si>
  <si>
    <t>half empty, half full</t>
  </si>
  <si>
    <t>TM, självhushållning/omställning, Naturen först! Salon TaKoPaja #meidänmetsämme #degrowth #FridaysForFuture XR Planet before profit! Luonto ensin! @IlmastoSalo</t>
  </si>
  <si>
    <t>#kestäväkehitys #energiansäästö #ilmastonmuutos #isännöinti</t>
  </si>
  <si>
    <t>Ihmistieteiden metodiikkaan perehtynyt tutkijatyyppi, psykologi ja tuleva eräopas. Kiinnostunut luonnossa seikkailemisen terapeuttisista vaikutuksista.</t>
  </si>
  <si>
    <t>Doctoral candidate @helsinkiuni and @HELSINKISUS studying the role of networks in urban climate change mitigation and adaptation. Teaching @HYAvoin Views own.</t>
  </si>
  <si>
    <t>IT engineer, sysadmin, web app developer, gamer. Work @PoutapilviWeb. Tweets about everything. jhattara everywhere. Leftist feminist. Pronoun: HE/HIM #hattarana</t>
  </si>
  <si>
    <t>Finnish/English</t>
  </si>
  <si>
    <t>Äreä yhdistystoiminnan moniosaaja joka uskoo vain yhdenvertaisuuteen.
#pidetäänTwittersiistinä #hlbtiq #Kuopio #yhdenvertaisuus</t>
  </si>
  <si>
    <t>EsPa ry pj. P05 apuvalmentaja, alasarjafutaaja, pelin ikuinen opiskelija, #lutuuri #keltavihree #Huuhkajat</t>
  </si>
  <si>
    <t>MSSc. env. policy doctoral researcher @HELSINKISUS @rgrenvironment @WinlandFI @Aleksanteri_UH: #energy #climate #security #transition #mobility #futures #sts</t>
  </si>
  <si>
    <t>Uudistuvan liikenteen tenure track -professori @TampereUni @VerneTRC. Jäsen @ilmastopaneeli1. Kestävää liikenne- ja logistiikkajärjestelmää rakentamassa.</t>
  </si>
  <si>
    <t>Isoäiti 9:lle
Kiinnostaa yhteiskunta, maailma, politiikka, ihmisoikeudet, luonto 
Twiittailen itselleni tärkeistä asioista
_xD83D__xDC66__xD83D__xDC67__xD83D__xDC5C__xD83D__xDC52__xD83D__xDD0E__xD83D__xDD2D__xD83D__xDC36__xD83D__xDC03_</t>
  </si>
  <si>
    <t>Sustainability, mental health, R&amp;D, tech, UX, societal impact. Post-doc at @TampereUni,jack-of-all-trades at @HeadstedCo and @HeadstedUK. Opinions are my own.</t>
  </si>
  <si>
    <t>Kiinnostaa mm. #biokaasu, #kiertotalous,  #jäte, uusiutuva liikenne. FT,  #biometaani ja #vety. Töissä @keskisuomenliit.
#biogas #circulareconomy #waste</t>
  </si>
  <si>
    <t>Human Rights /  renewable / I want a cool future / electricitymap /</t>
  </si>
  <si>
    <t>16 year old climate and environmental activist with Asperger’s  #climatestrike #fridaysforfuture</t>
  </si>
  <si>
    <t>Active in @Ilmastoveivi19 climate campaign and trying to help our world to blow the whistle at the crucial 1,5°C threshold.</t>
  </si>
  <si>
    <t>Architect / Urban Designer
Universidad Nacional de Colombia</t>
  </si>
  <si>
    <t>#Hiilineutraalikemia Project Manager @Kemianteollisuu's ry | #energy | #climate | #resourcefficiency | #EUETS | mainly in FIN, but also SWE/ENG</t>
  </si>
  <si>
    <t>Ilmastoveivi2019 is a climate campaign based in Finland, demanding Finland use its 2019 Presidency of the Council of the EU to limit global warming to 1.5°C</t>
  </si>
  <si>
    <t>Clean energy pro. Planning to retire in 2053. Tweets my own.</t>
  </si>
  <si>
    <t>Työelämäprofessori, Helsingin yliopisto. Arbetslivsprofessor, Helsingfors universitet. Professor of Practice, University of Helsinki.</t>
  </si>
  <si>
    <t>Chief Scientist, Finnish Meteorological Institute &amp; Professor of Environmental Physics, University of Eastern Finland.</t>
  </si>
  <si>
    <t>Kissatäti. Kristitty. Kerää piparimuotteja. Turvapaikanhakijoiden vapaaehtoinen tukihenkilö. Seisoskellut ovensuissa, kunnes ihmisoikeudet saivat eturiviin.</t>
  </si>
  <si>
    <t>Rohkeutta. Ratkaisuja. Suomen arvoisia tekoja. #Keskusta IG: Suomenkeskusta
We are a member of @ALDEparty</t>
  </si>
  <si>
    <t>_xD83D__xDC04_ Rakastan työväenlauluja☮️    Mihin tarvisemme talouskasvua  ?/  #ilmastonmuutos                        #mummuhommat</t>
  </si>
  <si>
    <t>Organic Expert. Cancer Researcher. Activist - Climate Change. Pesticides. GMOs. PhD in Biotechnology._xD83C__xDDEB__xD83C__xDDEE__xD83C__xDDF3__xD83C__xDDFF_</t>
  </si>
  <si>
    <t>Technology and society, environment, fully automated luxury communism, cats.  I block dullards easily.  CW: lots of climate change.
PhD &amp; MSc, if that matters.</t>
  </si>
  <si>
    <t>Suomen nuorin kansanedustaja (vihr), Tampereen kaupunginvaltuuston vpj, Tampereen yliopiston hallituksen jäsen, opiskelija ja feministi.</t>
  </si>
  <si>
    <t>Ihminen keskiöön 
#inhimillisyys #ilmastonmuutos #koulutus  #luonnonsuojelu #feminismi #kestäväkehitys #kohtuullisuus #yhdenvertaisuus #oikeudenmukaisuus</t>
  </si>
  <si>
    <t>Minister of Transport and Communications of Finland. Liikenne- ja viestintäministeri, kansanedustaja, SDP:n varapuheenjohtaja, Tampereen kaupunginvaltuutettu.</t>
  </si>
  <si>
    <t>Co-Founder @FlowaWolf, coach at #ketteräyle here to help you make better products and services. I coach teams, organizations and individuals. And create stuff.</t>
  </si>
  <si>
    <t>Member of Party Board @vihreat, Chair @vihreatbxl and the Europe Working Group. Trying to keep up with a changing world. he/him</t>
  </si>
  <si>
    <t>Things I take personally: the climate crisis and The Room.</t>
  </si>
  <si>
    <t>Professor of Ecology @uniofjyvaskyla, Director of @JYU_WISDOM, Founder of @peeragescience, Chair of @luontopaneeli i.e. the Finnish national @IPBES panel</t>
  </si>
  <si>
    <t>Elinvoimainen elonkehä. Elinvoimainen yhteiskunta. Berlin. Rawls. Eat the rich. ”Äärivihervasemmistolainen”. #FFF #XR</t>
  </si>
  <si>
    <t>Twitterin huonoin käyttäjä, harrastuksiin kuuluu hanavesi ja videopelit. he/him</t>
  </si>
  <si>
    <t>Veteran gamemaster, worldbuilder and roleplayer. Jack-of-all-trades, master of none. (they)</t>
  </si>
  <si>
    <t>Toimittaja ja vihreä kaupunginvaltuutettu. Tulin tänne viemään eläimet pois lautasiltanne.</t>
  </si>
  <si>
    <t>Kirjastolainen, kansalaisaktivisti, fantasisti. Utsjoen kirjastovirkailija. Facebook on pääasiallinen someni, ota yhteys sinne jos on kiire tavoittaa.</t>
  </si>
  <si>
    <t>Antifa-clown.
Proud feminist, #Ravenclaw &amp; Plague Rat.
_xD83C__xDFBC_/_xD83D__xDCDA_/_xD83C__xDFAE_/_xD83D__xDC36__xD83D__xDC1A__xD83D__xDC22_/_xD83C__xDFA8_
Addicted: beauty/chocolate | May post 18+ content _xD83D__xDC84__xD83D__xDC8B_
He/him/milord</t>
  </si>
  <si>
    <t>Other sites:
http://t.co/dm8MyIx7,
http://t.co/eJ90UGrN</t>
  </si>
  <si>
    <t>Awesome discoveries. Expert insights. Science that shapes the world.</t>
  </si>
  <si>
    <t>Tiedon puolesta, diipadaapa-viestintää vastaan. Virkavapaalla viestinnästä, tutkimassa vaikuttavuutta. Twiitit saattavat sisältää yksityisajattelua. #dataethics</t>
  </si>
  <si>
    <t>#indigenous #Sápmi  #green #networkanalytics #trailrunning #orienteering #radioprofessional2018 #smrfoundation 
quick block for anonyms
tweets my own</t>
  </si>
  <si>
    <t>Päivystävä junapersoona (HTK), jourhavande tågperson (FöK). #joukkoliikenne #urbanismi #arkkitehtuuri #analogisaatio</t>
  </si>
  <si>
    <t>Viestinnän sekatyöläinen. Tausta sosiologiassa, politiikassa &amp; journalismissa. Yhteiskunta, ilmastokriisi, feminismi &amp; _xD83C__xDFF3_️‍_xD83C__xDF08_ | Töissä @THLorg | she/they</t>
  </si>
  <si>
    <t>Melkein kauppatieteiden maisteri, joka yrittää taistella ilmastonmuutosta ja epäoikeudenmukaisuutta vastaan _xD83C__xDF0D__xD83D__xDC65_ IG: @hhaidiii</t>
  </si>
  <si>
    <t>LLM Student @HelsinkiLaw | #ClimateAction support for the Youth #ClimateStrike | #FlyingLess | Retkeily ja luonto_xD83E__xDD20__xD83C__xDDEB__xD83C__xDDEE_</t>
  </si>
  <si>
    <t>Ilmasto-ja energiavastaava Greenpeacessa.Tviittejä enimmäkseen ilmastosta ja energiasta.Climate &amp; Energy campaigner at Greenpeace.Opinions own.</t>
  </si>
  <si>
    <t>Country pumpkin brought by the train. Fell into cities. Architect, activist. Amongst passionate hobbies human sciences. Own tweets #kanttia2 #dodoorg #lentovero</t>
  </si>
  <si>
    <t>Just transition _xD83C__xDDEB__xD83C__xDDEE__xD83C__xDDEA__xD83C__xDDFA__xD83C__xDF0E_ Policy advisor @vasemmisto. Personal opinions. RT=interesting.</t>
  </si>
  <si>
    <t>Walks in forests, swamps and fells. Commutes by bicycle. Opinions are own, retweets not necessarily endorsements.</t>
  </si>
  <si>
    <t>Actor trained at @E15actingschool. Co-founder of @intramoenia1. Climate activist and human rights. All opinions are my own. I speak _xD83C__xDDEB__xD83C__xDDEE__xD83C__xDDEC__xD83C__xDDE7__xD83C__xDDEE__xD83C__xDDF9_ He/Him</t>
  </si>
  <si>
    <t>Finland</t>
  </si>
  <si>
    <t>Espoo, Suomi</t>
  </si>
  <si>
    <t>Kallvik, Finland</t>
  </si>
  <si>
    <t>Tampere, Suomi</t>
  </si>
  <si>
    <t>Helsinki, Finland</t>
  </si>
  <si>
    <t>Tampere, Finland</t>
  </si>
  <si>
    <t>Centrist dystopia</t>
  </si>
  <si>
    <t>Sitra</t>
  </si>
  <si>
    <t>Etelä-Suomi</t>
  </si>
  <si>
    <t>Suomi</t>
  </si>
  <si>
    <t>Helsinki, Fi</t>
  </si>
  <si>
    <t>Suomi, Finland</t>
  </si>
  <si>
    <t>Helsingin Sanomat, Helsinki</t>
  </si>
  <si>
    <t xml:space="preserve">Kotka Finland </t>
  </si>
  <si>
    <t>Helsinki, Suomi</t>
  </si>
  <si>
    <t>Satakunta, Finland</t>
  </si>
  <si>
    <t>Lieto</t>
  </si>
  <si>
    <t>Turku</t>
  </si>
  <si>
    <t>Marseille, Provence-Alpes-Côte</t>
  </si>
  <si>
    <t>Jyväskylä, Keski-Suomi</t>
  </si>
  <si>
    <t>Helsinki</t>
  </si>
  <si>
    <t>Kuopio, Suomi</t>
  </si>
  <si>
    <t>Planet Earth _xD83C__xDF0D__xD83D__xDD4A_️</t>
  </si>
  <si>
    <t>Finland, Helsinki</t>
  </si>
  <si>
    <t>Helsinki/Antskog</t>
  </si>
  <si>
    <t>Joensuu</t>
  </si>
  <si>
    <t>An Fhionlainn, in aghaidh mo thola</t>
  </si>
  <si>
    <t>Roihuvuori</t>
  </si>
  <si>
    <t>Espoo</t>
  </si>
  <si>
    <t>Oulu</t>
  </si>
  <si>
    <t>Euroopan unioni</t>
  </si>
  <si>
    <t>Helsinki, Bangkok, London</t>
  </si>
  <si>
    <t>Turku, Finland</t>
  </si>
  <si>
    <t>Vihan musta pomppulinna</t>
  </si>
  <si>
    <t>Iceland</t>
  </si>
  <si>
    <t>hki</t>
  </si>
  <si>
    <t>Kauniainen, Suomi</t>
  </si>
  <si>
    <t>Salo, Suomi</t>
  </si>
  <si>
    <t>Turku, Suomi</t>
  </si>
  <si>
    <t>Perfect dark elf-forest</t>
  </si>
  <si>
    <t>Linnanpelto, Kuopio, Finland</t>
  </si>
  <si>
    <t>Espoo, Finland</t>
  </si>
  <si>
    <t>University of Helsinki</t>
  </si>
  <si>
    <t>Mars</t>
  </si>
  <si>
    <t>Sverige</t>
  </si>
  <si>
    <t>Colombia</t>
  </si>
  <si>
    <t>Suomi, EU</t>
  </si>
  <si>
    <t>New Zealand and Finland</t>
  </si>
  <si>
    <t>Germany</t>
  </si>
  <si>
    <t>Tampere</t>
  </si>
  <si>
    <t>Finland, Belgium, Germany</t>
  </si>
  <si>
    <t>Jyväskylä, Finland</t>
  </si>
  <si>
    <t>New York City</t>
  </si>
  <si>
    <t>Tampere Tammerfors</t>
  </si>
  <si>
    <t>Helsinki &amp; Tampere, Finland</t>
  </si>
  <si>
    <t>https://t.co/rhY4HQQlDw</t>
  </si>
  <si>
    <t>https://t.co/oaBaCXbOTd</t>
  </si>
  <si>
    <t>https://t.co/intEjjG4IR</t>
  </si>
  <si>
    <t>https://t.co/8J1W29oP6B</t>
  </si>
  <si>
    <t>http://t.co/QBdqWJ6WBI</t>
  </si>
  <si>
    <t>https://t.co/5ElivXmqib</t>
  </si>
  <si>
    <t>http://t.co/u6LbIqKOFn</t>
  </si>
  <si>
    <t>https://t.co/DiqqSft8sv</t>
  </si>
  <si>
    <t>https://t.co/Xj2rrV29bh</t>
  </si>
  <si>
    <t>https://t.co/hgK5ZzS5Tx</t>
  </si>
  <si>
    <t>http://t.co/ItOpcQwh6u</t>
  </si>
  <si>
    <t>https://t.co/ATv8bu1VPn</t>
  </si>
  <si>
    <t>http://t.co/yPJo8jZRce</t>
  </si>
  <si>
    <t>https://t.co/28t8V9UP4v</t>
  </si>
  <si>
    <t>https://t.co/3KOWNkIMsZ</t>
  </si>
  <si>
    <t>https://t.co/je2gPVj2hV</t>
  </si>
  <si>
    <t>https://t.co/EvXyBrVsik</t>
  </si>
  <si>
    <t>https://t.co/jaOULcoPFy</t>
  </si>
  <si>
    <t>https://t.co/KS9MIBNHCN</t>
  </si>
  <si>
    <t>https://t.co/jwrT8lE3nn</t>
  </si>
  <si>
    <t>https://t.co/vTkoEv5NLT</t>
  </si>
  <si>
    <t>https://t.co/c5C3SMpzAx</t>
  </si>
  <si>
    <t>https://t.co/pUlrIDCJLg</t>
  </si>
  <si>
    <t>https://t.co/44kpM0sLVO</t>
  </si>
  <si>
    <t>https://t.co/dTCWbU9tFz</t>
  </si>
  <si>
    <t>https://t.co/qrsEYHAywq</t>
  </si>
  <si>
    <t>http://t.co/w3cNZ63mau</t>
  </si>
  <si>
    <t>https://t.co/WqApKxDI2o</t>
  </si>
  <si>
    <t>https://t.co/e1HPwcWSnn</t>
  </si>
  <si>
    <t>https://t.co/6kMIdu3ZyK</t>
  </si>
  <si>
    <t>https://t.co/VkVJbZbZNf</t>
  </si>
  <si>
    <t>https://t.co/Phyl1xmsgm</t>
  </si>
  <si>
    <t>https://t.co/ux8cGB1sY1</t>
  </si>
  <si>
    <t>https://t.co/YNsLpcxVgv</t>
  </si>
  <si>
    <t>https://t.co/EejpaOzeyT</t>
  </si>
  <si>
    <t>http://t.co/AuB90ONOIC</t>
  </si>
  <si>
    <t>https://t.co/Yp4rEQVwyT</t>
  </si>
  <si>
    <t>https://t.co/8YaiH0206a</t>
  </si>
  <si>
    <t>https://t.co/FwVislbBjm</t>
  </si>
  <si>
    <t>https://t.co/6S0e3uphcx</t>
  </si>
  <si>
    <t>https://t.co/85GqPfXKr0</t>
  </si>
  <si>
    <t>https://t.co/ZGIw21sIcg</t>
  </si>
  <si>
    <t>https://t.co/2jBKYNsflJ</t>
  </si>
  <si>
    <t>https://t.co/uNaAKEuGuj</t>
  </si>
  <si>
    <t>https://t.co/4MKMvFa5uR</t>
  </si>
  <si>
    <t>https://t.co/urkZiICpwB</t>
  </si>
  <si>
    <t>https://t.co/1g5RUZoUCa</t>
  </si>
  <si>
    <t>https://t.co/xa4THXBIA8</t>
  </si>
  <si>
    <t>https://t.co/GRubRsEohQ</t>
  </si>
  <si>
    <t>https://t.co/umjed9H5cf</t>
  </si>
  <si>
    <t>https://t.co/nmM010sfij</t>
  </si>
  <si>
    <t>https://t.co/qgrR63DM0F</t>
  </si>
  <si>
    <t>https://t.co/mLZxO0RrjW</t>
  </si>
  <si>
    <t>https://t.co/HaMZo7cp8X</t>
  </si>
  <si>
    <t>https://t.co/ZWjCUmx2jL</t>
  </si>
  <si>
    <t>https://t.co/kivtOSkOcr</t>
  </si>
  <si>
    <t>http://t.co/wVXETIe2qc</t>
  </si>
  <si>
    <t>https://t.co/UdZaqbvHpo</t>
  </si>
  <si>
    <t>https://t.co/azc1Hv2VPD</t>
  </si>
  <si>
    <t>https://t.co/5miktIcpXe</t>
  </si>
  <si>
    <t>https://t.co/MDQFctRjjE</t>
  </si>
  <si>
    <t>https://t.co/PG1Yui5Zgl</t>
  </si>
  <si>
    <t>https://t.co/NoyXJeUOZv</t>
  </si>
  <si>
    <t>https://t.co/T59gBserXD</t>
  </si>
  <si>
    <t>https://t.co/HhzO7jnx2S</t>
  </si>
  <si>
    <t>https://t.co/MzxYjau9cE</t>
  </si>
  <si>
    <t>https://t.co/bCZt2ExIIq</t>
  </si>
  <si>
    <t>https://t.co/ujI18CF2Tj</t>
  </si>
  <si>
    <t>https://t.co/h9krbXO29q</t>
  </si>
  <si>
    <t>https://t.co/eVrMKj8Bnv</t>
  </si>
  <si>
    <t>https://t.co/5qvGNNVOwc</t>
  </si>
  <si>
    <t>http://t.co/N7zbedgnic</t>
  </si>
  <si>
    <t>http://t.co/JIxC3vv77m</t>
  </si>
  <si>
    <t>https://t.co/ipNj9RYgn0</t>
  </si>
  <si>
    <t>https://t.co/ctDLOgmylr</t>
  </si>
  <si>
    <t>http://t.co/hax1ToDFDr</t>
  </si>
  <si>
    <t>https://t.co/jMajsskXXY</t>
  </si>
  <si>
    <t>http://t.co/BIj1kZTbus</t>
  </si>
  <si>
    <t>http://t.co/FfSfw3mLnA</t>
  </si>
  <si>
    <t>https://t.co/8HB5nTNW0s</t>
  </si>
  <si>
    <t>https://t.co/BgRyGCFLYx</t>
  </si>
  <si>
    <t>https://t.co/GGQcvkbGpj</t>
  </si>
  <si>
    <t>https://t.co/QW02LRJBFt</t>
  </si>
  <si>
    <t>https://pbs.twimg.com/profile_banners/58613026/1448353701</t>
  </si>
  <si>
    <t>https://pbs.twimg.com/profile_banners/1072798164388904960/1555674364</t>
  </si>
  <si>
    <t>https://pbs.twimg.com/profile_banners/81091010/1497281770</t>
  </si>
  <si>
    <t>https://pbs.twimg.com/profile_banners/3115076338/1571760578</t>
  </si>
  <si>
    <t>https://pbs.twimg.com/profile_banners/593875580/1480280244</t>
  </si>
  <si>
    <t>https://pbs.twimg.com/profile_banners/2883032602/1491496554</t>
  </si>
  <si>
    <t>https://pbs.twimg.com/profile_banners/14359778/1570524099</t>
  </si>
  <si>
    <t>https://pbs.twimg.com/profile_banners/899532391252979713/1518202474</t>
  </si>
  <si>
    <t>https://pbs.twimg.com/profile_banners/1025299612305960961/1570256252</t>
  </si>
  <si>
    <t>https://pbs.twimg.com/profile_banners/424855431/1572308398</t>
  </si>
  <si>
    <t>https://pbs.twimg.com/profile_banners/19790740/1401782936</t>
  </si>
  <si>
    <t>https://pbs.twimg.com/profile_banners/223569393/1557178187</t>
  </si>
  <si>
    <t>https://pbs.twimg.com/profile_banners/978423139/1567066607</t>
  </si>
  <si>
    <t>https://pbs.twimg.com/profile_banners/211337962/1448310313</t>
  </si>
  <si>
    <t>https://pbs.twimg.com/profile_banners/2302662265/1516887317</t>
  </si>
  <si>
    <t>https://pbs.twimg.com/profile_banners/1090289856012578816/1549128545</t>
  </si>
  <si>
    <t>https://pbs.twimg.com/profile_banners/3127271206/1524387240</t>
  </si>
  <si>
    <t>https://pbs.twimg.com/profile_banners/472810111/1569915646</t>
  </si>
  <si>
    <t>https://pbs.twimg.com/profile_banners/23502747/1567420200</t>
  </si>
  <si>
    <t>https://pbs.twimg.com/profile_banners/611652813/1525852493</t>
  </si>
  <si>
    <t>https://pbs.twimg.com/profile_banners/39540130/1568955470</t>
  </si>
  <si>
    <t>https://pbs.twimg.com/profile_banners/40931441/1560787004</t>
  </si>
  <si>
    <t>https://pbs.twimg.com/profile_banners/4736741601/1506530419</t>
  </si>
  <si>
    <t>https://pbs.twimg.com/profile_banners/1003542005065109504/1561716405</t>
  </si>
  <si>
    <t>https://pbs.twimg.com/profile_banners/2903565868/1513109493</t>
  </si>
  <si>
    <t>https://pbs.twimg.com/profile_banners/3216719140/1534424993</t>
  </si>
  <si>
    <t>https://pbs.twimg.com/profile_banners/397547472/1565088286</t>
  </si>
  <si>
    <t>https://pbs.twimg.com/profile_banners/3312943588/1562014569</t>
  </si>
  <si>
    <t>https://pbs.twimg.com/profile_banners/82326557/1408974449</t>
  </si>
  <si>
    <t>https://pbs.twimg.com/profile_banners/136592368/1534853863</t>
  </si>
  <si>
    <t>https://pbs.twimg.com/profile_banners/159616554/1569319342</t>
  </si>
  <si>
    <t>https://pbs.twimg.com/profile_banners/724568586824626176/1539670153</t>
  </si>
  <si>
    <t>https://pbs.twimg.com/profile_banners/4587241/1547034673</t>
  </si>
  <si>
    <t>https://pbs.twimg.com/profile_banners/34341636/1354440604</t>
  </si>
  <si>
    <t>https://pbs.twimg.com/profile_banners/604797496/1474916156</t>
  </si>
  <si>
    <t>https://pbs.twimg.com/profile_banners/1161189036955971584/1570127057</t>
  </si>
  <si>
    <t>https://pbs.twimg.com/profile_banners/39063916/1560587837</t>
  </si>
  <si>
    <t>https://pbs.twimg.com/profile_banners/439251201/1472157943</t>
  </si>
  <si>
    <t>https://pbs.twimg.com/profile_banners/3925857208/1561061662</t>
  </si>
  <si>
    <t>https://pbs.twimg.com/profile_banners/227820729/1569787141</t>
  </si>
  <si>
    <t>https://pbs.twimg.com/profile_banners/36911351/1398328066</t>
  </si>
  <si>
    <t>https://pbs.twimg.com/profile_banners/749175477198286848/1563202999</t>
  </si>
  <si>
    <t>https://pbs.twimg.com/profile_banners/252552347/1355685120</t>
  </si>
  <si>
    <t>https://pbs.twimg.com/profile_banners/1158415900950892544/1568010001</t>
  </si>
  <si>
    <t>https://pbs.twimg.com/profile_banners/2315216971/1493584124</t>
  </si>
  <si>
    <t>https://pbs.twimg.com/profile_banners/4242719901/1558368782</t>
  </si>
  <si>
    <t>https://pbs.twimg.com/profile_banners/866717150991577092/1495612525</t>
  </si>
  <si>
    <t>https://pbs.twimg.com/profile_banners/1122819409/1561027631</t>
  </si>
  <si>
    <t>https://pbs.twimg.com/profile_banners/3019800659/1568462527</t>
  </si>
  <si>
    <t>https://pbs.twimg.com/profile_banners/50666326/1558224677</t>
  </si>
  <si>
    <t>https://pbs.twimg.com/profile_banners/2148566392/1572428716</t>
  </si>
  <si>
    <t>https://pbs.twimg.com/profile_banners/3661004835/1536063578</t>
  </si>
  <si>
    <t>https://pbs.twimg.com/profile_banners/559810028/1528440438</t>
  </si>
  <si>
    <t>https://pbs.twimg.com/profile_banners/874493256/1493268733</t>
  </si>
  <si>
    <t>https://pbs.twimg.com/profile_banners/246871381/1484599924</t>
  </si>
  <si>
    <t>https://pbs.twimg.com/profile_banners/43084983/1555187423</t>
  </si>
  <si>
    <t>https://pbs.twimg.com/profile_banners/3882769895/1572029293</t>
  </si>
  <si>
    <t>https://pbs.twimg.com/profile_banners/1527117008/1510083918</t>
  </si>
  <si>
    <t>https://pbs.twimg.com/profile_banners/994241515538014208/1554638583</t>
  </si>
  <si>
    <t>https://pbs.twimg.com/profile_banners/820698012053868548/1560804350</t>
  </si>
  <si>
    <t>https://pbs.twimg.com/profile_banners/2826613735/1411402251</t>
  </si>
  <si>
    <t>https://pbs.twimg.com/profile_banners/102225888/1530612974</t>
  </si>
  <si>
    <t>https://pbs.twimg.com/profile_banners/278651338/1562820587</t>
  </si>
  <si>
    <t>https://pbs.twimg.com/profile_banners/904508083/1462644527</t>
  </si>
  <si>
    <t>https://pbs.twimg.com/profile_banners/32621937/1552855437</t>
  </si>
  <si>
    <t>https://pbs.twimg.com/profile_banners/74129602/1569565960</t>
  </si>
  <si>
    <t>https://pbs.twimg.com/profile_banners/1173469621/1571938217</t>
  </si>
  <si>
    <t>https://pbs.twimg.com/profile_banners/708395568020721664/1551779922</t>
  </si>
  <si>
    <t>https://pbs.twimg.com/profile_banners/828830090/1548611871</t>
  </si>
  <si>
    <t>https://pbs.twimg.com/profile_banners/4856787310/1552646058</t>
  </si>
  <si>
    <t>https://pbs.twimg.com/profile_banners/2263695400/1534700389</t>
  </si>
  <si>
    <t>https://pbs.twimg.com/profile_banners/415880200/1500362558</t>
  </si>
  <si>
    <t>https://pbs.twimg.com/profile_banners/155830874/1552647015</t>
  </si>
  <si>
    <t>https://pbs.twimg.com/profile_banners/1154583034391408641/1564648719</t>
  </si>
  <si>
    <t>https://pbs.twimg.com/profile_banners/1137031598/1572177170</t>
  </si>
  <si>
    <t>https://pbs.twimg.com/profile_banners/891056606/1571901447</t>
  </si>
  <si>
    <t>https://pbs.twimg.com/profile_banners/1635316957/1571239920</t>
  </si>
  <si>
    <t>https://pbs.twimg.com/profile_banners/786216422657650688/1564939783</t>
  </si>
  <si>
    <t>https://pbs.twimg.com/profile_banners/3831635543/1464196153</t>
  </si>
  <si>
    <t>https://pbs.twimg.com/profile_banners/2369292270/1561368813</t>
  </si>
  <si>
    <t>https://pbs.twimg.com/profile_banners/350746861/1468512736</t>
  </si>
  <si>
    <t>https://pbs.twimg.com/profile_banners/3525244175/1556042898</t>
  </si>
  <si>
    <t>https://pbs.twimg.com/profile_banners/27194845/1565642588</t>
  </si>
  <si>
    <t>https://pbs.twimg.com/profile_banners/1069236819299090434/1560693652</t>
  </si>
  <si>
    <t>https://pbs.twimg.com/profile_banners/885979939295645696/1536064142</t>
  </si>
  <si>
    <t>https://pbs.twimg.com/profile_banners/876060239979851776/1566888025</t>
  </si>
  <si>
    <t>https://pbs.twimg.com/profile_banners/830568220914499584/1541539704</t>
  </si>
  <si>
    <t>https://pbs.twimg.com/profile_banners/1010449871160135681/1548689837</t>
  </si>
  <si>
    <t>https://pbs.twimg.com/profile_banners/864741051537424388/1570900888</t>
  </si>
  <si>
    <t>https://pbs.twimg.com/profile_banners/840184716728885248/1562977904</t>
  </si>
  <si>
    <t>https://pbs.twimg.com/profile_banners/965930400144089088/1525626158</t>
  </si>
  <si>
    <t>https://pbs.twimg.com/profile_banners/892111907607506947/1572338053</t>
  </si>
  <si>
    <t>https://pbs.twimg.com/profile_banners/24159369/1570465795</t>
  </si>
  <si>
    <t>https://pbs.twimg.com/profile_banners/104923489/1567362009</t>
  </si>
  <si>
    <t>https://pbs.twimg.com/profile_banners/971408155484872704/1567543234</t>
  </si>
  <si>
    <t>https://pbs.twimg.com/profile_banners/1691043997/1569431688</t>
  </si>
  <si>
    <t>https://pbs.twimg.com/profile_banners/1089470337958453248/1564081819</t>
  </si>
  <si>
    <t>https://pbs.twimg.com/profile_banners/83608032/1398241944</t>
  </si>
  <si>
    <t>https://pbs.twimg.com/profile_banners/1027543883532718081/1534530129</t>
  </si>
  <si>
    <t>https://pbs.twimg.com/profile_banners/2679821552/1412634422</t>
  </si>
  <si>
    <t>https://pbs.twimg.com/profile_banners/2689571778/1520849000</t>
  </si>
  <si>
    <t>https://pbs.twimg.com/profile_banners/467308886/1559202510</t>
  </si>
  <si>
    <t>https://pbs.twimg.com/profile_banners/3057289591/1432847148</t>
  </si>
  <si>
    <t>https://pbs.twimg.com/profile_banners/44428462/1539177708</t>
  </si>
  <si>
    <t>https://pbs.twimg.com/profile_banners/2420168035/1447583503</t>
  </si>
  <si>
    <t>https://pbs.twimg.com/profile_banners/1663319958/1506922382</t>
  </si>
  <si>
    <t>https://pbs.twimg.com/profile_banners/752530752626130944/1468257159</t>
  </si>
  <si>
    <t>https://pbs.twimg.com/profile_banners/897852422/1392237301</t>
  </si>
  <si>
    <t>https://pbs.twimg.com/profile_banners/774209224230498305/1473848204</t>
  </si>
  <si>
    <t>https://pbs.twimg.com/profile_banners/1006419421244678144/1559499911</t>
  </si>
  <si>
    <t>https://pbs.twimg.com/profile_banners/4343233960/1544879148</t>
  </si>
  <si>
    <t>https://pbs.twimg.com/profile_banners/74864829/1427733953</t>
  </si>
  <si>
    <t>https://pbs.twimg.com/profile_banners/996691094690848768/1567704843</t>
  </si>
  <si>
    <t>https://pbs.twimg.com/profile_banners/1069902407075807232/1566732620</t>
  </si>
  <si>
    <t>https://pbs.twimg.com/profile_banners/1034393503/1559080990</t>
  </si>
  <si>
    <t>https://pbs.twimg.com/profile_banners/21289183/1559566170</t>
  </si>
  <si>
    <t>https://pbs.twimg.com/profile_banners/74772361/1533474761</t>
  </si>
  <si>
    <t>https://pbs.twimg.com/profile_banners/62264590/1449220585</t>
  </si>
  <si>
    <t>https://pbs.twimg.com/profile_banners/1630164722/1561563035</t>
  </si>
  <si>
    <t>https://pbs.twimg.com/profile_banners/1086378912/1567413453</t>
  </si>
  <si>
    <t>https://pbs.twimg.com/profile_banners/419947596/1416254346</t>
  </si>
  <si>
    <t>https://pbs.twimg.com/profile_banners/1856734146/1379068635</t>
  </si>
  <si>
    <t>https://pbs.twimg.com/profile_banners/283703086/1560838822</t>
  </si>
  <si>
    <t>https://pbs.twimg.com/profile_banners/732630206/1571166633</t>
  </si>
  <si>
    <t>https://pbs.twimg.com/profile_banners/4274039434/1467662565</t>
  </si>
  <si>
    <t>https://pbs.twimg.com/profile_banners/172838388/1453981175</t>
  </si>
  <si>
    <t>https://pbs.twimg.com/profile_banners/621338949/1397906323</t>
  </si>
  <si>
    <t>https://pbs.twimg.com/profile_banners/14647570/1571249611</t>
  </si>
  <si>
    <t>https://pbs.twimg.com/profile_banners/393988922/1492281797</t>
  </si>
  <si>
    <t>https://pbs.twimg.com/profile_banners/24256031/1569329446</t>
  </si>
  <si>
    <t>https://pbs.twimg.com/profile_banners/61865978/1555179018</t>
  </si>
  <si>
    <t>https://pbs.twimg.com/profile_banners/2801919746/1569661973</t>
  </si>
  <si>
    <t>https://pbs.twimg.com/profile_banners/3987827837/1572833336</t>
  </si>
  <si>
    <t>https://pbs.twimg.com/profile_banners/2731674961/1556968770</t>
  </si>
  <si>
    <t>https://pbs.twimg.com/profile_banners/800227238/1539720507</t>
  </si>
  <si>
    <t>https://pbs.twimg.com/profile_banners/4898963673/1469983049</t>
  </si>
  <si>
    <t>https://pbs.twimg.com/profile_banners/1914301/1371243972</t>
  </si>
  <si>
    <t>https://pbs.twimg.com/profile_banners/1094943010893238272/1569679539</t>
  </si>
  <si>
    <t>http://abs.twimg.com/images/themes/theme1/bg.png</t>
  </si>
  <si>
    <t>http://abs.twimg.com/images/themes/theme7/bg.gif</t>
  </si>
  <si>
    <t>http://abs.twimg.com/images/themes/theme9/bg.gif</t>
  </si>
  <si>
    <t>http://abs.twimg.com/images/themes/theme14/bg.gif</t>
  </si>
  <si>
    <t>http://abs.twimg.com/images/themes/theme18/bg.gif</t>
  </si>
  <si>
    <t>http://abs.twimg.com/images/themes/theme3/bg.gif</t>
  </si>
  <si>
    <t>http://abs.twimg.com/images/themes/theme5/bg.gif</t>
  </si>
  <si>
    <t>http://abs.twimg.com/images/themes/theme15/bg.png</t>
  </si>
  <si>
    <t>http://abs.twimg.com/images/themes/theme6/bg.gif</t>
  </si>
  <si>
    <t>http://abs.twimg.com/images/themes/theme10/bg.gif</t>
  </si>
  <si>
    <t>http://abs.twimg.com/images/themes/theme19/bg.gif</t>
  </si>
  <si>
    <t>http://abs.twimg.com/images/themes/theme13/bg.gif</t>
  </si>
  <si>
    <t>http://abs.twimg.com/images/themes/theme2/bg.gif</t>
  </si>
  <si>
    <t>http://abs.twimg.com/images/themes/theme4/bg.gif</t>
  </si>
  <si>
    <t>http://abs.twimg.com/images/themes/theme17/bg.gif</t>
  </si>
  <si>
    <t>http://pbs.twimg.com/profile_images/1174688792793505793/JhPrKtwN_normal.jpg</t>
  </si>
  <si>
    <t>http://pbs.twimg.com/profile_images/834051877289484289/4QwM49Zb_normal.jpg</t>
  </si>
  <si>
    <t>http://pbs.twimg.com/profile_images/1188789791745347584/k2wYQjjH_normal.jpg</t>
  </si>
  <si>
    <t>http://pbs.twimg.com/profile_images/1166988045700280320/Y-fHleD7_normal.jpg</t>
  </si>
  <si>
    <t>http://pbs.twimg.com/profile_images/831956994911248386/WUA5mmMg_normal.jpg</t>
  </si>
  <si>
    <t>http://pbs.twimg.com/profile_images/912934939334774784/9qfYfCqv_normal.jpg</t>
  </si>
  <si>
    <t>http://pbs.twimg.com/profile_images/1171035597219270656/WkSFkaIh_normal.jpg</t>
  </si>
  <si>
    <t>http://pbs.twimg.com/profile_images/1145579222901149702/pY4TIowa_normal.png</t>
  </si>
  <si>
    <t>http://pbs.twimg.com/profile_images/1140649482297708545/OHQ8ToBN_normal.jpg</t>
  </si>
  <si>
    <t>http://pbs.twimg.com/profile_images/940674658818502656/x_-Cqa4f_normal.jpg</t>
  </si>
  <si>
    <t>http://pbs.twimg.com/profile_images/913713895285694464/d7L8q00t_normal.jpg</t>
  </si>
  <si>
    <t>http://pbs.twimg.com/profile_images/560511029763776513/oDz9mvm9_normal.jpeg</t>
  </si>
  <si>
    <t>http://pbs.twimg.com/profile_images/563328456671256576/Utsu-eKD_normal.png</t>
  </si>
  <si>
    <t>http://pbs.twimg.com/profile_images/1182375531565719557/pywl719b_normal.jpg</t>
  </si>
  <si>
    <t>http://pbs.twimg.com/profile_images/1174648159412244480/5oO5tbqi_normal.png</t>
  </si>
  <si>
    <t>http://pbs.twimg.com/profile_images/1106515252479492096/eWWa48Q2_normal.jpg</t>
  </si>
  <si>
    <t>http://pbs.twimg.com/profile_images/489415344172195840/JWQfN0rd_normal.jpeg</t>
  </si>
  <si>
    <t>http://pbs.twimg.com/profile_images/1140718992765509632/vRSxI2lo_normal.png</t>
  </si>
  <si>
    <t>http://pbs.twimg.com/profile_images/1172906670/riikka_normal.jpg</t>
  </si>
  <si>
    <t>http://pbs.twimg.com/profile_images/940556472651599872/VmS8jxNv_normal.jpg</t>
  </si>
  <si>
    <t>http://pbs.twimg.com/profile_images/1014089943273082882/TYQffgtQ_normal.jpg</t>
  </si>
  <si>
    <t>http://pbs.twimg.com/profile_images/1143222409702645763/LRXd7ZH__normal.jpg</t>
  </si>
  <si>
    <t>http://pbs.twimg.com/profile_images/520607719024500736/M20nMn65_normal.jpeg</t>
  </si>
  <si>
    <t>http://pbs.twimg.com/profile_images/1133729614965223426/uVo_vOJA_normal.png</t>
  </si>
  <si>
    <t>http://pbs.twimg.com/profile_images/573139355738353665/QdFi3KYZ_normal.jpeg</t>
  </si>
  <si>
    <t>http://pbs.twimg.com/profile_images/1187419810872909826/NhSYd_by_normal.jpg</t>
  </si>
  <si>
    <t>http://pbs.twimg.com/profile_images/1166249004759433218/zq2JlAwp_normal.jpg</t>
  </si>
  <si>
    <t>http://pbs.twimg.com/profile_images/1154390223935156226/aiTofPKx_normal.jpg</t>
  </si>
  <si>
    <t>http://pbs.twimg.com/profile_images/1102968267029790721/aJ1DHFYe_normal.jpg</t>
  </si>
  <si>
    <t>http://pbs.twimg.com/profile_images/1104764099454476289/vi7XxWv5_normal.jpg</t>
  </si>
  <si>
    <t>http://pbs.twimg.com/profile_images/1125627192803639297/8V51i1Zh_normal.jpg</t>
  </si>
  <si>
    <t>http://pbs.twimg.com/profile_images/1119561868916473857/nOot36GZ_normal.jpg</t>
  </si>
  <si>
    <t>http://pbs.twimg.com/profile_images/1154583642833870849/rbeg36RZ_normal.jpg</t>
  </si>
  <si>
    <t>http://pbs.twimg.com/profile_images/1030406584088899584/pTOQR8CX_normal.jpg</t>
  </si>
  <si>
    <t>http://pbs.twimg.com/profile_images/766325661543915520/3nsSB9oV_normal.jpg</t>
  </si>
  <si>
    <t>http://pbs.twimg.com/profile_images/777445304786452480/Bieg2gBa_normal.jpg</t>
  </si>
  <si>
    <t>http://pbs.twimg.com/profile_images/1040902087545155584/d-7sqRL3_normal.jpg</t>
  </si>
  <si>
    <t>http://pbs.twimg.com/profile_images/1157380490548170754/0WItvUMf_normal.jpg</t>
  </si>
  <si>
    <t>http://pbs.twimg.com/profile_images/1037311045411524608/yAasxGGS_normal.jpg</t>
  </si>
  <si>
    <t>http://pbs.twimg.com/profile_images/1140867659707355136/-S6DvaWN_normal.jpg</t>
  </si>
  <si>
    <t>http://pbs.twimg.com/profile_images/845290022131634178/Xy5qKA5J_normal.jpg</t>
  </si>
  <si>
    <t>http://pbs.twimg.com/profile_images/1120749869570850816/T0XYDAZj_normal.png</t>
  </si>
  <si>
    <t>http://pbs.twimg.com/profile_images/1147899715448688640/-uMrgvit_normal.jpg</t>
  </si>
  <si>
    <t>http://pbs.twimg.com/profile_images/1157716860277862403/6gJmd0OM_normal.jpg</t>
  </si>
  <si>
    <t>http://pbs.twimg.com/profile_images/1179122389747150856/Isq2Pw74_normal.jpg</t>
  </si>
  <si>
    <t>http://pbs.twimg.com/profile_images/1178391290616131584/HcBCsyLW_normal.jpg</t>
  </si>
  <si>
    <t>http://pbs.twimg.com/profile_images/859030682772942848/dSuugD2r_normal.jpg</t>
  </si>
  <si>
    <t>http://pbs.twimg.com/profile_images/1124386765102559233/lPjBhUNe_normal.jpg</t>
  </si>
  <si>
    <t>http://pbs.twimg.com/profile_images/1108455167958110214/uqSKb7oD_normal.png</t>
  </si>
  <si>
    <t>http://pbs.twimg.com/profile_images/1004703694745632768/QCwI5swD_normal.jpg</t>
  </si>
  <si>
    <t>http://pbs.twimg.com/profile_images/1135896484963082241/3e1S6Nwc_normal.jpg</t>
  </si>
  <si>
    <t>http://pbs.twimg.com/profile_images/1140578787643539457/wXmZPfvh_normal.jpg</t>
  </si>
  <si>
    <t>http://pbs.twimg.com/profile_images/965933223439200256/HE4LzIkp_normal.jpg</t>
  </si>
  <si>
    <t>http://pbs.twimg.com/profile_images/1126752554874839041/S9cBGtuT_normal.jpg</t>
  </si>
  <si>
    <t>http://pbs.twimg.com/profile_images/1182356618547269632/Hi3fM7an_normal.jpg</t>
  </si>
  <si>
    <t>http://pbs.twimg.com/profile_images/1141643035446583296/K_0V1jkF_normal.jpg</t>
  </si>
  <si>
    <t>http://pbs.twimg.com/profile_images/1178921607370285057/2AvDAKXN_normal.jpg</t>
  </si>
  <si>
    <t>http://pbs.twimg.com/profile_images/1165292724704223232/eCA7d6_X_normal.jpg</t>
  </si>
  <si>
    <t>http://pbs.twimg.com/profile_images/1180838126362775552/lcbSMqfz_normal.jpg</t>
  </si>
  <si>
    <t>http://pbs.twimg.com/profile_images/1165994357985546241/kZnec82Z_normal.jpg</t>
  </si>
  <si>
    <t>http://pbs.twimg.com/profile_images/1103201826449604608/c0t5HuM-_normal.jpg</t>
  </si>
  <si>
    <t>http://pbs.twimg.com/profile_images/430291680890077185/KRoTiofu_normal.jpeg</t>
  </si>
  <si>
    <t>http://pbs.twimg.com/profile_images/1135527536149127169/rknvMHHS_normal.png</t>
  </si>
  <si>
    <t>http://pbs.twimg.com/profile_images/1168442821419905025/rU67j75Z_normal.jpg</t>
  </si>
  <si>
    <t>http://pbs.twimg.com/profile_images/1174735637775360001/iLM9D9Qd_normal.jpg</t>
  </si>
  <si>
    <t>http://pbs.twimg.com/profile_images/567392030192447488/iaCNgVtB_normal.jpeg</t>
  </si>
  <si>
    <t>http://pbs.twimg.com/profile_images/676776763431620608/1eNZzxq0_normal.png</t>
  </si>
  <si>
    <t>http://pbs.twimg.com/profile_images/2679171403/5bc192c97dd1a23ce4421a4d95b919bc_normal.png</t>
  </si>
  <si>
    <t>http://pbs.twimg.com/profile_images/1071482727675891712/6Reekj13_normal.jpg</t>
  </si>
  <si>
    <t>http://pbs.twimg.com/profile_images/1158758467143966720/AjMwZGPC_normal.jpg</t>
  </si>
  <si>
    <t>http://pbs.twimg.com/profile_images/1191174651373858823/6gR0HoEa_normal.png</t>
  </si>
  <si>
    <t>Open Twitter Page for This Person</t>
  </si>
  <si>
    <t>https://twitter.com/dragofix</t>
  </si>
  <si>
    <t>https://twitter.com/teatrmn</t>
  </si>
  <si>
    <t>https://twitter.com/lauralinkoneva</t>
  </si>
  <si>
    <t>https://twitter.com/kauppin3</t>
  </si>
  <si>
    <t>https://twitter.com/lauriraty</t>
  </si>
  <si>
    <t>https://twitter.com/ninavnygren</t>
  </si>
  <si>
    <t>https://twitter.com/kaisakosonen</t>
  </si>
  <si>
    <t>https://twitter.com/greenpeacesuomi</t>
  </si>
  <si>
    <t>https://twitter.com/sampotukiainen</t>
  </si>
  <si>
    <t>https://twitter.com/dullahani</t>
  </si>
  <si>
    <t>https://twitter.com/ellen_ojala</t>
  </si>
  <si>
    <t>https://twitter.com/sepponet</t>
  </si>
  <si>
    <t>https://twitter.com/yjaakkol</t>
  </si>
  <si>
    <t>https://twitter.com/anttirinnepj</t>
  </si>
  <si>
    <t>https://twitter.com/anselmonadir</t>
  </si>
  <si>
    <t>https://twitter.com/maripantsar</t>
  </si>
  <si>
    <t>https://twitter.com/meri_ja_ilmasto</t>
  </si>
  <si>
    <t>https://twitter.com/virhory</t>
  </si>
  <si>
    <t>https://twitter.com/yleastudio</t>
  </si>
  <si>
    <t>https://twitter.com/yleuutiset</t>
  </si>
  <si>
    <t>https://twitter.com/suomenluonto</t>
  </si>
  <si>
    <t>https://twitter.com/hsfi</t>
  </si>
  <si>
    <t>https://twitter.com/sirpa_paatero</t>
  </si>
  <si>
    <t>https://twitter.com/hiilivapaafi</t>
  </si>
  <si>
    <t>https://twitter.com/saltikoff</t>
  </si>
  <si>
    <t>https://twitter.com/katri_ahlgren</t>
  </si>
  <si>
    <t>https://twitter.com/vesala2</t>
  </si>
  <si>
    <t>https://twitter.com/icos_ri</t>
  </si>
  <si>
    <t>https://twitter.com/susekroth</t>
  </si>
  <si>
    <t>https://twitter.com/villesavonlahti</t>
  </si>
  <si>
    <t>https://twitter.com/tiaranon</t>
  </si>
  <si>
    <t>https://twitter.com/marjasofia</t>
  </si>
  <si>
    <t>https://twitter.com/lassese</t>
  </si>
  <si>
    <t>https://twitter.com/hannajyske</t>
  </si>
  <si>
    <t>https://twitter.com/jbistrom</t>
  </si>
  <si>
    <t>https://twitter.com/jaywink</t>
  </si>
  <si>
    <t>https://twitter.com/aripaanala</t>
  </si>
  <si>
    <t>https://twitter.com/hiltunenpinja</t>
  </si>
  <si>
    <t>https://twitter.com/hhirsto</t>
  </si>
  <si>
    <t>https://twitter.com/samelisivonen</t>
  </si>
  <si>
    <t>https://twitter.com/sara_peltola</t>
  </si>
  <si>
    <t>https://twitter.com/jermulion</t>
  </si>
  <si>
    <t>https://twitter.com/riikkapuputti</t>
  </si>
  <si>
    <t>https://twitter.com/ulriikkaaarnio</t>
  </si>
  <si>
    <t>https://twitter.com/mirja_hirvonen</t>
  </si>
  <si>
    <t>https://twitter.com/starbright1973</t>
  </si>
  <si>
    <t>https://twitter.com/utumatzon</t>
  </si>
  <si>
    <t>https://twitter.com/frankamnesty</t>
  </si>
  <si>
    <t>https://twitter.com/goldie19508</t>
  </si>
  <si>
    <t>https://twitter.com/ambrowoll</t>
  </si>
  <si>
    <t>https://twitter.com/mikkonenkrista</t>
  </si>
  <si>
    <t>https://twitter.com/vapoenergia</t>
  </si>
  <si>
    <t>https://twitter.com/panuhoglund</t>
  </si>
  <si>
    <t>https://twitter.com/jreskelinen</t>
  </si>
  <si>
    <t>https://twitter.com/suviforsskahl</t>
  </si>
  <si>
    <t>https://twitter.com/riikka_suominen</t>
  </si>
  <si>
    <t>https://twitter.com/sinikaarina</t>
  </si>
  <si>
    <t>https://twitter.com/imattikonen</t>
  </si>
  <si>
    <t>https://twitter.com/marikatomu</t>
  </si>
  <si>
    <t>https://twitter.com/annukf</t>
  </si>
  <si>
    <t>https://twitter.com/sirjablixt</t>
  </si>
  <si>
    <t>https://twitter.com/aarniokia</t>
  </si>
  <si>
    <t>https://twitter.com/koomikkokivi</t>
  </si>
  <si>
    <t>https://twitter.com/a_ahokas</t>
  </si>
  <si>
    <t>https://twitter.com/topikanerva</t>
  </si>
  <si>
    <t>https://twitter.com/alkuperainen</t>
  </si>
  <si>
    <t>https://twitter.com/riikkasuominen</t>
  </si>
  <si>
    <t>https://twitter.com/rosamerilainen</t>
  </si>
  <si>
    <t>https://twitter.com/huippumisukka</t>
  </si>
  <si>
    <t>https://twitter.com/top1whoisman</t>
  </si>
  <si>
    <t>https://twitter.com/a_hele</t>
  </si>
  <si>
    <t>https://twitter.com/katjuaro</t>
  </si>
  <si>
    <t>https://twitter.com/jessikkaaro</t>
  </si>
  <si>
    <t>https://twitter.com/pipsaaro</t>
  </si>
  <si>
    <t>https://twitter.com/mikkikauste</t>
  </si>
  <si>
    <t>https://twitter.com/pasipennanen</t>
  </si>
  <si>
    <t>https://twitter.com/joskann</t>
  </si>
  <si>
    <t>https://twitter.com/salakanjanne</t>
  </si>
  <si>
    <t>https://twitter.com/juho_p</t>
  </si>
  <si>
    <t>https://twitter.com/johanneskoski</t>
  </si>
  <si>
    <t>https://twitter.com/clariennewf</t>
  </si>
  <si>
    <t>https://twitter.com/jofistics</t>
  </si>
  <si>
    <t>https://twitter.com/naururastas</t>
  </si>
  <si>
    <t>https://twitter.com/veronikahonka</t>
  </si>
  <si>
    <t>https://twitter.com/mariapetterss0n</t>
  </si>
  <si>
    <t>https://twitter.com/tiiamaija</t>
  </si>
  <si>
    <t>https://twitter.com/elinanikulainen</t>
  </si>
  <si>
    <t>https://twitter.com/minjakoskela</t>
  </si>
  <si>
    <t>https://twitter.com/jaanalait</t>
  </si>
  <si>
    <t>https://twitter.com/tuulikamppila</t>
  </si>
  <si>
    <t>https://twitter.com/viimalampinen</t>
  </si>
  <si>
    <t>https://twitter.com/jenny_kasongo</t>
  </si>
  <si>
    <t>https://twitter.com/julmaria_</t>
  </si>
  <si>
    <t>https://twitter.com/paralleeli</t>
  </si>
  <si>
    <t>https://twitter.com/kissaosaaja</t>
  </si>
  <si>
    <t>https://twitter.com/snadinadi</t>
  </si>
  <si>
    <t>https://twitter.com/yasminyusuf200</t>
  </si>
  <si>
    <t>https://twitter.com/leif_hagert</t>
  </si>
  <si>
    <t>https://twitter.com/baiarsiyan</t>
  </si>
  <si>
    <t>https://twitter.com/brigitakrasniqi</t>
  </si>
  <si>
    <t>https://twitter.com/katmarmi</t>
  </si>
  <si>
    <t>https://twitter.com/isankadesta</t>
  </si>
  <si>
    <t>https://twitter.com/tero_hoo</t>
  </si>
  <si>
    <t>https://twitter.com/mesiaurora</t>
  </si>
  <si>
    <t>https://twitter.com/femakka</t>
  </si>
  <si>
    <t>https://twitter.com/riikkamarip</t>
  </si>
  <si>
    <t>https://twitter.com/tarzan23727775</t>
  </si>
  <si>
    <t>https://twitter.com/korpiq</t>
  </si>
  <si>
    <t>https://twitter.com/plonnemo</t>
  </si>
  <si>
    <t>https://twitter.com/jokuvois</t>
  </si>
  <si>
    <t>https://twitter.com/melica_n</t>
  </si>
  <si>
    <t>https://twitter.com/markus_tm</t>
  </si>
  <si>
    <t>https://twitter.com/milja_selina</t>
  </si>
  <si>
    <t>https://twitter.com/jhattara</t>
  </si>
  <si>
    <t>https://twitter.com/hanpula</t>
  </si>
  <si>
    <t>https://twitter.com/terokankaanpera</t>
  </si>
  <si>
    <t>https://twitter.com/entinenlupaus</t>
  </si>
  <si>
    <t>https://twitter.com/shoysniemi</t>
  </si>
  <si>
    <t>https://twitter.com/liikenneproffa</t>
  </si>
  <si>
    <t>https://twitter.com/eijaniskanen1</t>
  </si>
  <si>
    <t>https://twitter.com/kirsikkakaipain</t>
  </si>
  <si>
    <t>https://twitter.com/outi_pakarinen</t>
  </si>
  <si>
    <t>https://twitter.com/xxotweety</t>
  </si>
  <si>
    <t>https://twitter.com/gretathunberg</t>
  </si>
  <si>
    <t>https://twitter.com/theolevlin</t>
  </si>
  <si>
    <t>https://twitter.com/imcarq</t>
  </si>
  <si>
    <t>https://twitter.com/rasmuspinomaa</t>
  </si>
  <si>
    <t>https://twitter.com/ilmastoveivi19</t>
  </si>
  <si>
    <t>https://twitter.com/hlindf</t>
  </si>
  <si>
    <t>https://twitter.com/pekkasauri</t>
  </si>
  <si>
    <t>https://twitter.com/matthia71824586</t>
  </si>
  <si>
    <t>https://twitter.com/arijlaaksonen</t>
  </si>
  <si>
    <t>https://twitter.com/muksunen</t>
  </si>
  <si>
    <t>https://twitter.com/keskusta</t>
  </si>
  <si>
    <t>https://twitter.com/rullasaari</t>
  </si>
  <si>
    <t>https://twitter.com/helihlehtinen</t>
  </si>
  <si>
    <t>https://twitter.com/klinschor</t>
  </si>
  <si>
    <t>https://twitter.com/jmkorhonen</t>
  </si>
  <si>
    <t>https://twitter.com/iiris_suomela</t>
  </si>
  <si>
    <t>https://twitter.com/marjatanja</t>
  </si>
  <si>
    <t>https://twitter.com/marinsanna</t>
  </si>
  <si>
    <t>https://twitter.com/anttiki</t>
  </si>
  <si>
    <t>https://twitter.com/markus_drake</t>
  </si>
  <si>
    <t>https://twitter.com/sampulipulla</t>
  </si>
  <si>
    <t>https://twitter.com/jannekotiaho</t>
  </si>
  <si>
    <t>https://twitter.com/ipeltonen</t>
  </si>
  <si>
    <t>https://twitter.com/lamphund</t>
  </si>
  <si>
    <t>https://twitter.com/mestarivaraani</t>
  </si>
  <si>
    <t>https://twitter.com/kasvismafia</t>
  </si>
  <si>
    <t>https://twitter.com/iivarius</t>
  </si>
  <si>
    <t>https://twitter.com/frozencalamity</t>
  </si>
  <si>
    <t>https://twitter.com/jukkaranta2</t>
  </si>
  <si>
    <t>https://twitter.com/sciam</t>
  </si>
  <si>
    <t>https://twitter.com/riiajarvenpaa</t>
  </si>
  <si>
    <t>https://twitter.com/mihkal</t>
  </si>
  <si>
    <t>https://twitter.com/kestinen</t>
  </si>
  <si>
    <t>https://twitter.com/sallavaltari</t>
  </si>
  <si>
    <t>https://twitter.com/heidisuot</t>
  </si>
  <si>
    <t>https://twitter.com/aarnegranlund</t>
  </si>
  <si>
    <t>https://twitter.com/o_tiainen</t>
  </si>
  <si>
    <t>https://twitter.com/sailynojaanu</t>
  </si>
  <si>
    <t>https://twitter.com/seppala_antti</t>
  </si>
  <si>
    <t>https://twitter.com/juuhaa</t>
  </si>
  <si>
    <t>https://twitter.com/0skarhartman</t>
  </si>
  <si>
    <t>dragofix
Minä en myöskään lakkaa ihmettelemästä,
miksi markkinaehtoiset ratkaisut
ilmastonmuutokseen eivät niin monelle
markkinamyönteiselle kelpaa. Onneksi
en ole yksin. Hieno kirjoitus @LauraLinkoneva
! #ilmastokriisi #ilmastotwitter
https://t.co/AM2gFZ778r</t>
  </si>
  <si>
    <t>teatrmn
Itse suosin biologina riskienhallintaan
perustuvaa lähestymistapaa. Optimointi
on tässä tapauksessa järkyttävää
uhkapeliä ihmiskunnan tulevaisuudella.
#ilmastokriisi #ilmastotwitter
https://t.co/eMWcYxMEcs</t>
  </si>
  <si>
    <t xml:space="preserve">lauralinkoneva
</t>
  </si>
  <si>
    <t>kauppin3
Kaupunkien diesel-bussit jäävät
historiaan 2030-luvulla Suomessa,
vaikka niitä on tällä hetkellä
vasta hieman yli 50 kpl. EU:n puhtaiden
ajoneuvojen direktiivi edellyttää
puhtaampia käyttövoimia. #Joukkoliikenne
#liikenne #ilmastotwitter @LauriRaty
https://t.co/ZNkbTdiSuT</t>
  </si>
  <si>
    <t xml:space="preserve">lauriraty
</t>
  </si>
  <si>
    <t>ninavnygren
Tärkeä ilmastopoliittinen päätös
vilahtamassa ohi? Valtion omistajaohjaus
vaikuttaa valtavaan määrään päästöjä.
#ilmastotwitter #NytOnPakko #Fortum
#Vapo #Neste via @greenpeacesuomi
https://t.co/77RCKy5x7E</t>
  </si>
  <si>
    <t>kaisakosonen
Trump eteni odotetusti aikeissaan
irrottaa Yhdysvallat Pariisin ilmastosopimuksesta,
mutta se ei tarkoita, että amerikkalaiset
olisivat poissa pelistä. #ilmastokriisi
#ilmasto #PariisinSopimus #Trump
#ilmastotwitter #NytOnPakko @greenpeacesuomi
https://t.co/lYWXkmiG2R</t>
  </si>
  <si>
    <t>greenpeacesuomi
Trump eteni odotetusti aikeissaan
irrottaa Yhdysvallat Pariisin ilmastosopimuksesta,
mutta se ei tarkoita, että amerikkalaiset
olisivat poissa pelistä. #ilmastokriisi
#ilmasto #PariisinSopimus #Trump
#ilmastotwitter #NytOnPakko @greenpeacesuomi
https://t.co/lYWXkmiG2R</t>
  </si>
  <si>
    <t>sampotukiainen
Tärkeä ilmastopoliittinen päätös
vilahtamassa ohi? Valtion omistajaohjaus
vaikuttaa valtavaan määrään päästöjä.
#ilmastotwitter #NytOnPakko #Fortum
#Vapo #Neste via @greenpeacesuomi
https://t.co/77RCKy5x7E</t>
  </si>
  <si>
    <t>dullahani
#ilmastonmuutos #nytonpakko #lentovero
#ilmastotwitter https://t.co/pWCnVBUS7H</t>
  </si>
  <si>
    <t>ellen_ojala
Tänään kerätään 10 000 allekirjoitusta
lisää kansalaisaloitteeseen lentoveron
puolesta! Allekirjoita nyt! https://t.co/Bl0Y8Rro6L
#lentovero #ilmastotwitter #ilmastokriisi
#NytOnPakko https://t.co/x0ccM9oSQt</t>
  </si>
  <si>
    <t>sepponet
@Meri_ja_ilmasto @MariPantsar @anselmonadir
Tuolla Hoskosen kädellä muurattiin
Vapo:n Ilomantsin hiililaitoksen
peruskivi. Mukana muuraamassa oli
myös @AnttiRinnepj Tänään voi vielä
muistuttaa asiasta AVI:lle. Tässä
omani alla: #ilmastokriisi #ilmastotwitter
#nytonpakko #turve #suot #hiilivarastoja
https://t.co/kOeQCWvyfd</t>
  </si>
  <si>
    <t>yjaakkol
#nytonpakko #turve jättää #suohon
#ilmastokriisi #ilmastotwitter
https://t.co/omi1pTT9Bn</t>
  </si>
  <si>
    <t xml:space="preserve">anttirinnepj
</t>
  </si>
  <si>
    <t xml:space="preserve">anselmonadir
</t>
  </si>
  <si>
    <t>maripantsar
@riikkamarip @femakka @mesiaurora
@Tero_Hoo @isankadesta @katmarmi
@Ellen_Ojala @brigitakrasniqi @baiarsiyan
@leif_hagert @YasminYusuf200 @snadinadi
@KissaOsaaja @paralleeli @julmaria_
@jenny_kasongo @ViimaLampinen @tuulikamppila
@jaanalait @minjakoskela @ElinaNikulainen
@iiris_suomela @TiiaMaija @mariapetterss0n
@veronikahonka @naururastas @jofistics
@ClarienneWF @johanneskoski @A_Ahokas
@Juho_p @SalakanJanne @joskann
@KoomikkoKivi @jmkorhonen @PasiPennanen
@mikkikauste @PipsaAro @JessikkaAro
@katjuaro @a_hele @top1whoisman
@huippumisukka @RosaMerilainen
Twitteriä parhaillaan, mitä kuvasit.
Olen tavannut lukuisia kavereita
täällä. #ilmastotwitter lähti siitä,
kun on niin paljon hyviä tyyppejä,
joita ei mahdu tägätä @riikkasuominen
ehdotti. Jatketaan _xD83D__xDCAA_ Tehdään muutos.
#nytonpakko</t>
  </si>
  <si>
    <t>meri_ja_ilmasto
@Meri_ja_ilmasto @MariPantsar @anselmonadir
Tuolla Hoskosen kädellä muurattiin
Vapo:n Ilomantsin hiililaitoksen
peruskivi. Mukana muuraamassa oli
myös @AnttiRinnepj Tänään voi vielä
muistuttaa asiasta AVI:lle. Tässä
omani alla: #ilmastokriisi #ilmastotwitter
#nytonpakko #turve #suot #hiilivarastoja
https://t.co/kOeQCWvyfd</t>
  </si>
  <si>
    <t>virhory
@HiilivapaaFI @kaisakosonen @sirpa_paatero
Tässä oma muistutukseni Vapon Ilomantsin
ympäristölupaan. Olenko "asianosainen"?
Valtionyhtiö lisää CO2-päästöjä
ilmakehään ja purkaa hyviä hiilivarastoja
samalla. Juuri päinvastoin mitä
pitäisi. #ilmastokriisi #ilmastotwitter
@hsfi @SuomenLuonto @yleuutiset
@YleAstudio https://t.co/7QR1Z3sNBG</t>
  </si>
  <si>
    <t xml:space="preserve">yleastudio
</t>
  </si>
  <si>
    <t xml:space="preserve">yleuutiset
</t>
  </si>
  <si>
    <t>suomenluonto
#nytonpakko #turve jättää #suohon
#ilmastokriisi #ilmastotwitter
https://t.co/omi1pTT9Bn</t>
  </si>
  <si>
    <t xml:space="preserve">hsfi
</t>
  </si>
  <si>
    <t xml:space="preserve">sirpa_paatero
</t>
  </si>
  <si>
    <t>hiilivapaafi
Ennen vaaleja nykyiset hallituspuolueet
ilmoittivat kannattavansa #omistajaohjaus'ta,
joka on linjassa 1,5°C tavoitteen
kanssa &amp;amp; vauhdittaa fossiilisten
alasajoa sekä hiilivarastojen ja
nielujen kasvattamista. Pian näemme,
toteutuuko tämä @sirpa_paatero'n
johdolla #ilmastotwitter https://t.co/FCJBwtjNCR</t>
  </si>
  <si>
    <t>saltikoff
A prominent @ICOS_RI scientist
@vesala2 in Finnish broadcasting
TV abt forests and #carbonsinks.
#ghg #ilmastotwitter #ClimateChange
https://t.co/1comhU3bvT</t>
  </si>
  <si>
    <t>katri_ahlgren
Lukusuositus #ilmastotwitter #nytonpakko
https://t.co/jKWmvE7fYB</t>
  </si>
  <si>
    <t xml:space="preserve">vesala2
</t>
  </si>
  <si>
    <t xml:space="preserve">icos_ri
</t>
  </si>
  <si>
    <t>susekroth
Lentäminen on liian halpaa, PISTE.
Nyt näytetään somen voima kunnon
loppukirillä, lauantaihin saakka
aikaa! #ilmastokriisi #ilmastotwitter
#lentovero https://t.co/bVcl5ktDA5</t>
  </si>
  <si>
    <t>villesavonlahti
Ihmisillä vaikuttaa olevan hämmentäviä
intohimoja liittyen #lentovero'on.
Lentovero tekee lentämisestä kallimpaa,
eli se toteuttaa saastuttaja maksaa
-periaatetta. Käydään muutama muu
tässä läpi: #nytonpakko #ilmastotwitter</t>
  </si>
  <si>
    <t>tiaranon
Lentäminen on liian halpaa, PISTE.
Nyt näytetään somen voima kunnon
loppukirillä, lauantaihin saakka
aikaa! #ilmastokriisi #ilmastotwitter
#lentovero https://t.co/bVcl5ktDA5</t>
  </si>
  <si>
    <t>marjasofia
Lentäminen on liian halpaa, PISTE.
Nyt näytetään somen voima kunnon
loppukirillä, lauantaihin saakka
aikaa! #ilmastokriisi #ilmastotwitter
#lentovero https://t.co/bVcl5ktDA5</t>
  </si>
  <si>
    <t>lassese
Tärkeä ilmastopoliittinen päätös
vilahtamassa ohi? Valtion omistajaohjaus
vaikuttaa valtavaan määrään päästöjä.
#ilmastotwitter #NytOnPakko #Fortum
#Vapo #Neste via @greenpeacesuomi
https://t.co/77RCKy5x7E</t>
  </si>
  <si>
    <t>hannajyske
Lue tämä ketju ajatuksella. #ilmastotwitter
https://t.co/Fguh5z4wtm</t>
  </si>
  <si>
    <t>jbistrom
Ihmisillä vaikuttaa olevan hämmentäviä
intohimoja liittyen #lentovero'on.
Lentovero tekee lentämisestä kallimpaa,
eli se toteuttaa saastuttaja maksaa
-periaatetta. Käydään muutama muu
tässä läpi: #nytonpakko #ilmastotwitter</t>
  </si>
  <si>
    <t>jaywink
Lentäminen on liian halpaa, PISTE.
Nyt näytetään somen voima kunnon
loppukirillä, lauantaihin saakka
aikaa! #ilmastokriisi #ilmastotwitter
#lentovero https://t.co/bVcl5ktDA5</t>
  </si>
  <si>
    <t>aripaanala
Lentäminen on liian halpaa, PISTE.
Nyt näytetään somen voima kunnon
loppukirillä, lauantaihin saakka
aikaa! #ilmastokriisi #ilmastotwitter
#lentovero https://t.co/bVcl5ktDA5</t>
  </si>
  <si>
    <t>hiltunenpinja
Lentäminen on liian halpaa, PISTE.
Nyt näytetään somen voima kunnon
loppukirillä, lauantaihin saakka
aikaa! #ilmastokriisi #ilmastotwitter
#lentovero https://t.co/bVcl5ktDA5</t>
  </si>
  <si>
    <t>hhirsto
Lentäminen on liian halpaa, PISTE.
Nyt näytetään somen voima kunnon
loppukirillä, lauantaihin saakka
aikaa! #ilmastokriisi #ilmastotwitter
#lentovero https://t.co/bVcl5ktDA5</t>
  </si>
  <si>
    <t>samelisivonen
Lentäminen on liian halpaa, PISTE.
Nyt näytetään somen voima kunnon
loppukirillä, lauantaihin saakka
aikaa! #ilmastokriisi #ilmastotwitter
#lentovero https://t.co/bVcl5ktDA5</t>
  </si>
  <si>
    <t>sara_peltola
Tämä kannattaa lukea, varsinkin
jos Jokisen kommentit aiheutti
ärsytystä. #ilmastotwitter https://t.co/Nq9LOnVW9b</t>
  </si>
  <si>
    <t>jermulion
Tämä kannattaa lukea, varsinkin
jos Jokisen kommentit aiheutti
ärsytystä. #ilmastotwitter https://t.co/Nq9LOnVW9b</t>
  </si>
  <si>
    <t>riikkapuputti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</si>
  <si>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ulriikkaaarnio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</si>
  <si>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mirja_hirvonen
Fortum on meidän firma - valtionyhtiö
- ja kohta myös Uniperin enemmistöomistaja.
Sillä, mitä valtionyhtiömme tekevät
maailmalla, on väliä. #omistajaohjaus
#ilmastotwitter #NytOnPakko https://t.co/09e9Do6nsr</t>
  </si>
  <si>
    <t>starbright1973
Jaksaa jaksaa! Pistetään jakoon
ja allekirjoitetaan, jos ei oo
vielä ehditty. #ilmastokriisi #ilmasto
#ilmastotwitter #NytOnPakko #lentovero
#lentäminen https://t.co/2CylH7YZFK</t>
  </si>
  <si>
    <t>utumatzon
Tänään kerätään 10 000 allekirjoitusta
lisää kansalaisaloitteeseen lentoveron
puolesta! Allekirjoita nyt! https://t.co/Bl0Y8Rro6L
#lentovero #ilmastotwitter #ilmastokriisi
#NytOnPakko https://t.co/x0ccM9oSQt</t>
  </si>
  <si>
    <t>frankamnesty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</si>
  <si>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goldie19508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</si>
  <si>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ambrowoll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</si>
  <si>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 xml:space="preserve">mikkonenkrista
</t>
  </si>
  <si>
    <t xml:space="preserve">vapoenergia
</t>
  </si>
  <si>
    <t>panuhoglund
No niin, tässä se nähdään: mitä
Fortum/Uniper edellä, sitä RWE
perässä, eli firmat hankaloittaa
hiilivoimaloiden sulkemista vaatimalla
tolkuttomia korvauksia veronmaksajien
pussista. Aikooko @sirpa_paatero
puuttua tähän #omistajaohjaus periaatepäätöksessä?
#ilmastotwitter https://t.co/xGf8Qpa702</t>
  </si>
  <si>
    <t>jreskelinen
No sehän meni hyvin. #ilmasto #ilmastokriisi
#prioriteetit #ilmastotwitter https://t.co/7jvyqmERV1</t>
  </si>
  <si>
    <t>suviforsskahl
Jaksaa jaksaa! Pistetään jakoon
ja allekirjoitetaan, jos ei oo
vielä ehditty. #ilmastokriisi #ilmasto
#ilmastotwitter #NytOnPakko #lentovero
#lentäminen https://t.co/2CylH7YZFK</t>
  </si>
  <si>
    <t>riikka_suominen
@A_Ahokas @KoomikkoKivi @AarnioKia
@SirjaBlixt @jbistrom @marikatomu
@iMattIkonen @SiniKaarina @AnnuKF
Sama! Täällä on tutustunut ja jopa
kaveristunut todella ihanien ihmisten
kanssa. Twitter on kelpo väline,
ihmiset on hyviä ja valo voittaa!
Kiitos #ilmastotwitter että olette!</t>
  </si>
  <si>
    <t xml:space="preserve">sinikaarina
</t>
  </si>
  <si>
    <t xml:space="preserve">imattikonen
</t>
  </si>
  <si>
    <t>marikatomu
Tärkeä ilmastopoliittinen päätös
vilahtamassa ohi? Valtion omistajaohjaus
vaikuttaa valtavaan määrään päästöjä.
#ilmastotwitter #NytOnPakko #Fortum
#Vapo #Neste via @greenpeacesuomi
https://t.co/77RCKy5x7E</t>
  </si>
  <si>
    <t>annukf
Sunny and chilly morning in Helsinki.
#FridaysForFuture #nytonpakko #ilmastotwitter
#climatecrisis #klimatstrejk @GretaThunberg
#ilmastolakko https://t.co/2MpP2Qw24t</t>
  </si>
  <si>
    <t>sirjablixt
Sunny and chilly morning in Helsinki.
#FridaysForFuture #nytonpakko #ilmastotwitter
#climatecrisis #klimatstrejk @GretaThunberg
#ilmastolakko https://t.co/2MpP2Qw24t</t>
  </si>
  <si>
    <t>aarniokia
Ihmisillä vaikuttaa olevan hämmentäviä
intohimoja liittyen #lentovero'on.
Lentovero tekee lentämisestä kallimpaa,
eli se toteuttaa saastuttaja maksaa
-periaatetta. Käydään muutama muu
tässä läpi: #nytonpakko #ilmastotwitter</t>
  </si>
  <si>
    <t xml:space="preserve">koomikkokivi
</t>
  </si>
  <si>
    <t>a_ahokas
Ihmisillä vaikuttaa olevan hämmentäviä
intohimoja liittyen #lentovero'on.
Lentovero tekee lentämisestä kallimpaa,
eli se toteuttaa saastuttaja maksaa
-periaatetta. Käydään muutama muu
tässä läpi: #nytonpakko #ilmastotwitter</t>
  </si>
  <si>
    <t>topikanerva
@A_Ahokas @alkuperainen mä en tunne
ketään. Mutta osoitan kiitokseni
#ilmastotwitter ille, ilman teitä
tää mun taisteluni tuulimyllyjä
vastaan olisi hyvin yksinäistä!</t>
  </si>
  <si>
    <t xml:space="preserve">alkuperainen
</t>
  </si>
  <si>
    <t xml:space="preserve">riikkasuominen
</t>
  </si>
  <si>
    <t xml:space="preserve">rosamerilainen
</t>
  </si>
  <si>
    <t xml:space="preserve">huippumisukka
</t>
  </si>
  <si>
    <t xml:space="preserve">top1whoisman
</t>
  </si>
  <si>
    <t xml:space="preserve">a_hele
</t>
  </si>
  <si>
    <t xml:space="preserve">katjuaro
</t>
  </si>
  <si>
    <t xml:space="preserve">jessikkaaro
</t>
  </si>
  <si>
    <t xml:space="preserve">pipsaaro
</t>
  </si>
  <si>
    <t xml:space="preserve">mikkikauste
</t>
  </si>
  <si>
    <t xml:space="preserve">pasipennanen
</t>
  </si>
  <si>
    <t xml:space="preserve">joskann
</t>
  </si>
  <si>
    <t xml:space="preserve">salakanjanne
</t>
  </si>
  <si>
    <t xml:space="preserve">juho_p
</t>
  </si>
  <si>
    <t xml:space="preserve">johanneskoski
</t>
  </si>
  <si>
    <t xml:space="preserve">clariennewf
</t>
  </si>
  <si>
    <t xml:space="preserve">jofistics
</t>
  </si>
  <si>
    <t xml:space="preserve">naururastas
</t>
  </si>
  <si>
    <t xml:space="preserve">veronikahonka
</t>
  </si>
  <si>
    <t xml:space="preserve">mariapetterss0n
</t>
  </si>
  <si>
    <t xml:space="preserve">tiiamaija
</t>
  </si>
  <si>
    <t xml:space="preserve">elinanikulainen
</t>
  </si>
  <si>
    <t xml:space="preserve">minjakoskela
</t>
  </si>
  <si>
    <t xml:space="preserve">jaanalait
</t>
  </si>
  <si>
    <t xml:space="preserve">tuulikamppila
</t>
  </si>
  <si>
    <t xml:space="preserve">viimalampinen
</t>
  </si>
  <si>
    <t xml:space="preserve">jenny_kasongo
</t>
  </si>
  <si>
    <t xml:space="preserve">julmaria_
</t>
  </si>
  <si>
    <t xml:space="preserve">paralleeli
</t>
  </si>
  <si>
    <t xml:space="preserve">kissaosaaja
</t>
  </si>
  <si>
    <t xml:space="preserve">snadinadi
</t>
  </si>
  <si>
    <t xml:space="preserve">yasminyusuf200
</t>
  </si>
  <si>
    <t xml:space="preserve">leif_hagert
</t>
  </si>
  <si>
    <t xml:space="preserve">baiarsiyan
</t>
  </si>
  <si>
    <t xml:space="preserve">brigitakrasniqi
</t>
  </si>
  <si>
    <t xml:space="preserve">katmarmi
</t>
  </si>
  <si>
    <t xml:space="preserve">isankadesta
</t>
  </si>
  <si>
    <t xml:space="preserve">tero_hoo
</t>
  </si>
  <si>
    <t xml:space="preserve">mesiaurora
</t>
  </si>
  <si>
    <t xml:space="preserve">femakka
</t>
  </si>
  <si>
    <t xml:space="preserve">riikkamarip
</t>
  </si>
  <si>
    <t>tarzan23727775
Ensi vuonna homma kasvaa entisestään.
Mylly pyörii jo täyttä häkää. #ilmasto
#ilmastotwitter https://t.co/mkZwLIsiA3</t>
  </si>
  <si>
    <t>korpiq
@A_Ahokas @Ellen_Ojala Suruprosessin
yksi keskeinen vaihe on kieltäminen.
Kun ei pysty sisäistämään sitä
muutosta, joka väistämättä on tulossa,
taistelee vastaan. Onneksi moni
ihminen havahtuu juuri nyt ja muuttuu.
Tsemppiä nuoret! Älkää antako kenenkään
kieltäminen musertaa teitä. #ilmastotwitter</t>
  </si>
  <si>
    <t>plonnemo
@A_Ahokas OMG nyt tanssitaan! #lentovero
#ilmastotwitter ja vielä on vasta
torstai jihuu_xD83E__xDD23__xD83D__xDE0D_</t>
  </si>
  <si>
    <t>jokuvois
#lentovero'n kannatuskäyrästä tuli
loppua kohden jääkiekkomaila, kyllä
on vauhdikas kiri menossa! #ilmastotwitter
https://t.co/Q0IaeaSHee</t>
  </si>
  <si>
    <t>melica_n
@A_Ahokas @Ellen_Ojala Suruprosessin
yksi keskeinen vaihe on kieltäminen.
Kun ei pysty sisäistämään sitä
muutosta, joka väistämättä on tulossa,
taistelee vastaan. Onneksi moni
ihminen havahtuu juuri nyt ja muuttuu.
Tsemppiä nuoret! Älkää antako kenenkään
kieltäminen musertaa teitä. #ilmastotwitter</t>
  </si>
  <si>
    <t>markus_tm
Vielä viikon alussa en uskonut
tähän. Mahtavaa!!! Seuraavaksi
sitten #kerosiinivero EU-tasolle!
Suomen minimitavoitteesta puuttuu
enää 5 998 nimeä. Luulisi olevan
helppo homma tämän viikon suoritukseen
verrattuna_xD83D__xDE09_ #ilmastotwitter https://t.co/Hmtk96X456</t>
  </si>
  <si>
    <t>milja_selina
Vielä viikon alussa en uskonut
tähän. Mahtavaa!!! Seuraavaksi
sitten #kerosiinivero EU-tasolle!
Suomen minimitavoitteesta puuttuu
enää 5 998 nimeä. Luulisi olevan
helppo homma tämän viikon suoritukseen
verrattuna_xD83D__xDE09_ #ilmastotwitter https://t.co/Hmtk96X456</t>
  </si>
  <si>
    <t>jhattara
Nyt se on täysin varmaa! Kansalaisaloite
lentoverosta menee eduskunnan käsittelyyn.
Vähän ennen vuorokauden vaihdetta
tuli 50,000 sähköinen allekirjoitus.
Huikea loppukiri! #lentovero #kansalaisaloite
#ilmastonmuutos #ilmastotwitter
https://t.co/cZKXmwYVCu</t>
  </si>
  <si>
    <t>hanpula
Vielä viikon alussa en uskonut
tähän. Mahtavaa!!! Seuraavaksi
sitten #kerosiinivero EU-tasolle!
Suomen minimitavoitteesta puuttuu
enää 5 998 nimeä. Luulisi olevan
helppo homma tämän viikon suoritukseen
verrattuna_xD83D__xDE09_ #ilmastotwitter https://t.co/Hmtk96X456</t>
  </si>
  <si>
    <t>terokankaanpera
@A_Ahokas @Ellen_Ojala Suruprosessin
yksi keskeinen vaihe on kieltäminen.
Kun ei pysty sisäistämään sitä
muutosta, joka väistämättä on tulossa,
taistelee vastaan. Onneksi moni
ihminen havahtuu juuri nyt ja muuttuu.
Tsemppiä nuoret! Älkää antako kenenkään
kieltäminen musertaa teitä. #ilmastotwitter</t>
  </si>
  <si>
    <t>entinenlupaus
Vielä viikon alussa en uskonut
tähän. Mahtavaa!!! Seuraavaksi
sitten #kerosiinivero EU-tasolle!
Suomen minimitavoitteesta puuttuu
enää 5 998 nimeä. Luulisi olevan
helppo homma tämän viikon suoritukseen
verrattuna_xD83D__xDE09_ #ilmastotwitter https://t.co/Hmtk96X456</t>
  </si>
  <si>
    <t>shoysniemi
Hienoa, että tästä päästään nyt
keskustelemaan kunnolla. Tämä menee
varmasti tunteisiin, joten tutkittua
tietoa esim. Ruotsin lentoverosta
tarvittaisiin. Löytääkö #ilmastotwitter
#lentovero tutkimuksia? https://t.co/kKJqc5dWlQ</t>
  </si>
  <si>
    <t>liikenneproffa
Hienoa, että tästä päästään nyt
keskustelemaan kunnolla. Tämä menee
varmasti tunteisiin, joten tutkittua
tietoa esim. Ruotsin lentoverosta
tarvittaisiin. Löytääkö #ilmastotwitter
#lentovero tutkimuksia? https://t.co/kKJqc5dWlQ</t>
  </si>
  <si>
    <t>eijaniskanen1
@A_Ahokas @Ellen_Ojala Suruprosessin
yksi keskeinen vaihe on kieltäminen.
Kun ei pysty sisäistämään sitä
muutosta, joka väistämättä on tulossa,
taistelee vastaan. Onneksi moni
ihminen havahtuu juuri nyt ja muuttuu.
Tsemppiä nuoret! Älkää antako kenenkään
kieltäminen musertaa teitä. #ilmastotwitter</t>
  </si>
  <si>
    <t>kirsikkakaipain
Hienoa, että tästä päästään nyt
keskustelemaan kunnolla. Tämä menee
varmasti tunteisiin, joten tutkittua
tietoa esim. Ruotsin lentoverosta
tarvittaisiin. Löytääkö #ilmastotwitter
#lentovero tutkimuksia? https://t.co/kKJqc5dWlQ</t>
  </si>
  <si>
    <t>outi_pakarinen
Hienoa, että tästä päästään nyt
keskustelemaan kunnolla. Tämä menee
varmasti tunteisiin, joten tutkittua
tietoa esim. Ruotsin lentoverosta
tarvittaisiin. Löytääkö #ilmastotwitter
#lentovero tutkimuksia? https://t.co/kKJqc5dWlQ</t>
  </si>
  <si>
    <t>xxotweety
Sunny and chilly morning in Helsinki.
#FridaysForFuture #nytonpakko #ilmastotwitter
#climatecrisis #klimatstrejk @GretaThunberg
#ilmastolakko https://t.co/2MpP2Qw24t</t>
  </si>
  <si>
    <t xml:space="preserve">gretathunberg
</t>
  </si>
  <si>
    <t>theolevlin
Välillä on hyvä katsoa miltä Suomen
toiminta näyttää Ruotsista katsottuna.
EU-pjkausi jää mahalaskuksi kun
ei ollut munasarjoja järjestää
huippukokousta ilmastosta vaikka
se on kaikkein tärkein kysymys.
#ilmastokriisi #eupjkausi #ilmastohuippari
#ilmastotwitter @AnttiRinnepj https://t.co/HAcRGRJHwl</t>
  </si>
  <si>
    <t>imcarq
Sunny and chilly morning in Helsinki.
#FridaysForFuture #nytonpakko #ilmastotwitter
#climatecrisis #klimatstrejk @GretaThunberg
#ilmastolakko https://t.co/2MpP2Qw24t</t>
  </si>
  <si>
    <t>rasmuspinomaa
Tässä oli todella vakuuttava kalvosetti!
#ilmasto #ilmastotwitter https://t.co/HIZq8BEr7p</t>
  </si>
  <si>
    <t>ilmastoveivi19
Välillä on hyvä katsoa miltä Suomen
toiminta näyttää Ruotsista katsottuna.
EU-pjkausi jää mahalaskuksi kun
ei ollut munasarjoja järjestää
huippukokousta ilmastosta vaikka
se on kaikkein tärkein kysymys.
#ilmastokriisi #eupjkausi #ilmastohuippari
#ilmastotwitter @AnttiRinnepj https://t.co/HAcRGRJHwl</t>
  </si>
  <si>
    <t>hlindf
@pekkasauri Lähinnä välttelläkseni
katsekontaktia metromatkoilla.
Sivutuotteena, #Ilmastotwitter
tuo sellaista hyvää heimokulttuurifiilistä.</t>
  </si>
  <si>
    <t xml:space="preserve">pekkasauri
</t>
  </si>
  <si>
    <t>matthia71824586
Sunny and chilly morning in Helsinki.
#FridaysForFuture #nytonpakko #ilmastotwitter
#climatecrisis #klimatstrejk @GretaThunberg
#ilmastolakko https://t.co/2MpP2Qw24t</t>
  </si>
  <si>
    <t>arijlaaksonen
Lukusuositus #ilmastotwitter #nytonpakko
https://t.co/jKWmvE7fYB</t>
  </si>
  <si>
    <t>muksunen
What?!? Mitä teillä siellä @keskusta
oikein tapahtuu? #kansalaisaloitteet
#ilmasto #ilmastotwitter #lentovero
#NytOnPakko https://t.co/YS6rUuS19I</t>
  </si>
  <si>
    <t xml:space="preserve">keskusta
</t>
  </si>
  <si>
    <t>rullasaari
Piotallous... _xD83D__xDE00__xD83D__xDE09_ ja #ilmastokriisi
#ilmastotwitter #nytonpakko, koska
#turve #suo on #hiilivarasto jota
#eisaapurkaa https://t.co/hSuA5eLGLF</t>
  </si>
  <si>
    <t>helihlehtinen
Sunny and chilly morning in Helsinki.
#FridaysForFuture #nytonpakko #ilmastotwitter
#climatecrisis #klimatstrejk @GretaThunberg
#ilmastolakko https://t.co/2MpP2Qw24t</t>
  </si>
  <si>
    <t>klinschor
Sunny and chilly morning in Helsinki.
#FridaysForFuture #nytonpakko #ilmastotwitter
#climatecrisis #klimatstrejk @GretaThunberg
#ilmastolakko https://t.co/2MpP2Qw24t</t>
  </si>
  <si>
    <t>jmkorhonen
Itse suosin biologina riskienhallintaan
perustuvaa lähestymistapaa. Optimointi
on tässä tapauksessa järkyttävää
uhkapeliä ihmiskunnan tulevaisuudella.
#ilmastokriisi #ilmastotwitter
https://t.co/eMWcYxMEcs</t>
  </si>
  <si>
    <t>iiris_suomela
Ihmisillä vaikuttaa olevan hämmentäviä
intohimoja liittyen #lentovero'on.
Lentovero tekee lentämisestä kallimpaa,
eli se toteuttaa saastuttaja maksaa
-periaatetta. Käydään muutama muu
tässä läpi: #nytonpakko #ilmastotwitter</t>
  </si>
  <si>
    <t>marjatanja
Lentäminen on liian halpaa, PISTE.
Nyt näytetään somen voima kunnon
loppukirillä, lauantaihin saakka
aikaa! #ilmastokriisi #ilmastotwitter
#lentovero https://t.co/bVcl5ktDA5</t>
  </si>
  <si>
    <t xml:space="preserve">marinsanna
</t>
  </si>
  <si>
    <t>anttiki
Ihmisillä vaikuttaa olevan hämmentäviä
intohimoja liittyen #lentovero'on.
Lentovero tekee lentämisestä kallimpaa,
eli se toteuttaa saastuttaja maksaa
-periaatetta. Käydään muutama muu
tässä läpi: #nytonpakko #ilmastotwitter</t>
  </si>
  <si>
    <t>markus_drake
Ihmisillä vaikuttaa olevan hämmentäviä
intohimoja liittyen #lentovero'on.
Lentovero tekee lentämisestä kallimpaa,
eli se toteuttaa saastuttaja maksaa
-periaatetta. Käydään muutama muu
tässä läpi: #nytonpakko #ilmastotwitter</t>
  </si>
  <si>
    <t>sampulipulla
Ihmisillä vaikuttaa olevan hämmentäviä
intohimoja liittyen #lentovero'on.
Lentovero tekee lentämisestä kallimpaa,
eli se toteuttaa saastuttaja maksaa
-periaatetta. Käydään muutama muu
tässä läpi: #nytonpakko #ilmastotwitter</t>
  </si>
  <si>
    <t>jannekotiaho
Ihmisillä vaikuttaa olevan hämmentäviä
intohimoja liittyen #lentovero'on.
Lentovero tekee lentämisestä kallimpaa,
eli se toteuttaa saastuttaja maksaa
-periaatetta. Käydään muutama muu
tässä läpi: #nytonpakko #ilmastotwitter</t>
  </si>
  <si>
    <t>ipeltonen
Ihmisillä vaikuttaa olevan hämmentäviä
intohimoja liittyen #lentovero'on.
Lentovero tekee lentämisestä kallimpaa,
eli se toteuttaa saastuttaja maksaa
-periaatetta. Käydään muutama muu
tässä läpi: #nytonpakko #ilmastotwitter</t>
  </si>
  <si>
    <t>lamphund
#ilmastoahdistus #ilmastotwitter
https://t.co/v5ekLK4ETz</t>
  </si>
  <si>
    <t>mestarivaraani
#ilmastoahdistus #ilmastotwitter
https://t.co/v5ekLK4ETz</t>
  </si>
  <si>
    <t>kasvismafia
Ihmisillä vaikuttaa olevan hämmentäviä
intohimoja liittyen #lentovero'on.
Lentovero tekee lentämisestä kallimpaa,
eli se toteuttaa saastuttaja maksaa
-periaatetta. Käydään muutama muu
tässä läpi: #nytonpakko #ilmastotwitter</t>
  </si>
  <si>
    <t>iivarius
Itse suosin biologina riskienhallintaan
perustuvaa lähestymistapaa. Optimointi
on tässä tapauksessa järkyttävää
uhkapeliä ihmiskunnan tulevaisuudella.
#ilmastokriisi #ilmastotwitter
https://t.co/eMWcYxMEcs</t>
  </si>
  <si>
    <t>frozencalamity
Ihmisillä vaikuttaa olevan hämmentäviä
intohimoja liittyen #lentovero'on.
Lentovero tekee lentämisestä kallimpaa,
eli se toteuttaa saastuttaja maksaa
-periaatetta. Käydään muutama muu
tässä läpi: #nytonpakko #ilmastotwitter</t>
  </si>
  <si>
    <t>jukkaranta2
https://t.co/HLELSJH1Ju Warming
Is Not Part of Natural Climate
Variability #climatechange #ilmastonmuutos
#globalwarming #ilmastotwitter
lähteestä @sciam</t>
  </si>
  <si>
    <t xml:space="preserve">sciam
</t>
  </si>
  <si>
    <t>riiajarvenpaa
@SallaValtari @kestinen #ilmastotwitter
häsällä kun etsit, niin tulee vastaan
tyyppejä :) Joku voi toki vinkata
mielellään, jos on tehnyt näistä
julkisen listan. @mihkal?</t>
  </si>
  <si>
    <t xml:space="preserve">mihkal
</t>
  </si>
  <si>
    <t xml:space="preserve">kestinen
</t>
  </si>
  <si>
    <t xml:space="preserve">sallavaltari
</t>
  </si>
  <si>
    <t>heidisuot
Ihmisillä vaikuttaa olevan hämmentäviä
intohimoja liittyen #lentovero'on.
Lentovero tekee lentämisestä kallimpaa,
eli se toteuttaa saastuttaja maksaa
-periaatetta. Käydään muutama muu
tässä läpi: #nytonpakko #ilmastotwitter</t>
  </si>
  <si>
    <t xml:space="preserve">aarnegranlund
</t>
  </si>
  <si>
    <t>o_tiainen
Trump eteni odotetusti aikeissaan
irrottaa Yhdysvallat Pariisin ilmastosopimuksesta,
mutta se ei tarkoita, että amerikkalaiset
olisivat poissa pelistä. #ilmastokriisi
#ilmasto #PariisinSopimus #Trump
#ilmastotwitter #NytOnPakko @greenpeacesuomi
https://t.co/lYWXkmiG2R</t>
  </si>
  <si>
    <t>sailynojaanu
Suomi tulee käyttämään 10 miljardia
#hävittäjä'hankintoihin. Henkilökohtaisesti
näkisin, että muutama valtion euro
voitaisiin käyttää myös tutkien
uusimiseen, jotta markkinaehtoiset
#uusiutuvaenergia investoinnit
saataisiin rullamaan. #ilmastotwitter
https://t.co/Ac1CvdoeXr</t>
  </si>
  <si>
    <t>seppala_antti
Suomi tulee käyttämään 10 miljardia
#hävittäjä'hankintoihin. Henkilökohtaisesti
näkisin, että muutama valtion euro
voitaisiin käyttää myös tutkien
uusimiseen, jotta markkinaehtoiset
#uusiutuvaenergia investoinnit
saataisiin rullamaan. #ilmastotwitter
https://t.co/Ac1CvdoeXr</t>
  </si>
  <si>
    <t>juuhaa
Trump eteni odotetusti aikeissaan
irrottaa Yhdysvallat Pariisin ilmastosopimuksesta,
mutta se ei tarkoita, että amerikkalaiset
olisivat poissa pelistä. #ilmastokriisi
#ilmasto #PariisinSopimus #Trump
#ilmastotwitter #NytOnPakko @greenpeacesuomi
https://t.co/lYWXkmiG2R</t>
  </si>
  <si>
    <t>0skarhartman
Suomi tulee käyttämään 10 miljardia
#hävittäjä'hankintoihin. Henkilökohtaisesti
näkisin, että muutama valtion euro
voitaisiin käyttää myös tutkien
uusimiseen, jotta markkinaehtoiset
#uusiutuvaenergia investoinnit
saataisiin rullamaan. #ilmastotwitter
https://t.co/Ac1CvdoeXr</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</si>
  <si>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</si>
  <si>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</si>
  <si>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</si>
  <si>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</si>
  <si>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</si>
  <si>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</si>
  <si>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</si>
  <si>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</si>
  <si>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</si>
  <si>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</si>
  <si>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</si>
  <si>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</si>
  <si>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</si>
  <si>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</si>
  <si>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</si>
  <si>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</si>
  <si>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</si>
  <si>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</si>
  <si>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</si>
  <si>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</si>
  <si>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</si>
  <si>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</si>
  <si>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</si>
  <si>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</si>
  <si>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</si>
  <si>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</si>
  <si>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</si>
  <si>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</si>
  <si>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</si>
  <si>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</si>
  <si>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</si>
  <si>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</si>
  <si>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</si>
  <si>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</si>
  <si>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</si>
  <si>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</si>
  <si>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</si>
  <si>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</si>
  <si>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</si>
  <si>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</si>
  <si>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</si>
  <si>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</si>
  <si>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</si>
  <si>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</si>
  <si>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</si>
  <si>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</si>
  <si>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</si>
  <si>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</si>
  <si>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</si>
  <si>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</si>
  <si>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</si>
  <si>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</si>
  <si>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</si>
  <si>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</si>
  <si>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</si>
  <si>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</si>
  <si>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</si>
  <si>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</si>
  <si>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</si>
  <si>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</si>
  <si>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</si>
  <si>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</si>
  <si>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</si>
  <si>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</si>
  <si>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</si>
  <si>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</si>
  <si>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</si>
  <si>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</si>
  <si>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</si>
  <si>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</si>
  <si>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</si>
  <si>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https://tietopalvelu.ahtp.fi/Lupa/Lisatiedot.aspx?Asia_ID=1642635</t>
  </si>
  <si>
    <t>Entire Graph Count</t>
  </si>
  <si>
    <t>Top URLs in Tweet in G1</t>
  </si>
  <si>
    <t>Top URLs in Tweet in G2</t>
  </si>
  <si>
    <t>G1 Count</t>
  </si>
  <si>
    <t>Top URLs in Tweet in G3</t>
  </si>
  <si>
    <t>G2 Count</t>
  </si>
  <si>
    <t>Top URLs in Tweet in G4</t>
  </si>
  <si>
    <t>G3 Count</t>
  </si>
  <si>
    <t>https://tietopalvelu.ahtp.fi/Lupa/AvaaLiite.aspx?Liite_ID=6569593</t>
  </si>
  <si>
    <t>https://twitter.com/HiilivapaaFI/status/1188745675774877696</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</si>
  <si>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</si>
  <si>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</si>
  <si>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</si>
  <si>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</si>
  <si>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</si>
  <si>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</si>
  <si>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</si>
  <si>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</si>
  <si>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</si>
  <si>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</si>
  <si>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</si>
  <si>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</si>
  <si>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</si>
  <si>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</si>
  <si>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https://www.hs.fi/ulkomaat/art-2000006289718.html?share=cd14b13d3b8dc4d413c10fcd3bbe7c43 https://twitter.com/O_Tiainen/status/1189255081285292035 https://twitter.com/jvarala/status/1189462945706717184 https://twitter.com/lentoveroaloite/status/1189614481476870145 https://twitter.com/fingrid_oyj/status/1191292123557113859 https://www.greenpeace.org/finland/tiedotteet/2550/tarkea-ilmastopoliittinen-paatos-vilahtamassa-ohi-valtion-omistajaohjaus-vaikuttaa-valtavaan-maaraan-paastoja/ https://www.greenpeace.org/finland/blogit/2579/yhdysvallat-lahtee-ilmastosopimuksesta-enta-sitten/ https://twitter.com/KaarinaKolle/status/1189461709163028480 https://twitter.com/HiilivapaaFI/status/1190222366724501510 https://twitter.com/A_Ahokas/status/1190332696897163264</t>
  </si>
  <si>
    <t>https://twitter.com/ooseuri/status/1189160464254750720 https://www.kansalaisaloite.fi/fi/aloite/4252?fbclid=IwAR2MqutK1dcHgE6BuxeCeE0MGzR_V_H90KP-aAKc4ZNCRWfc86-8XZEnkZc https://twitter.com/kaisakosonen/status/1188767962490134529 https://yle.fi/uutiset/3-11045496 https://twitter.com/LauraMaKolehma/status/1190160251485671424 https://twitter.com/Ellen_Ojala/status/1188744923635425280</t>
  </si>
  <si>
    <t>https://twitter.com/HarriHoltta/status/1191047261809205248 https://tietopalvelu.ahtp.fi/Lupa/Lisatiedot.aspx?Asia_ID=1642635 https://twitter.com/JIHukkinen/status/1189086814977626112 https://twitter.com/PanuKunttu/status/1188814359591620609 https://twitter.com/Meri_ja_ilmasto/status/1188854662142840834 https://twitter.com/mikko_neuvo/status/1190379480667316224 https://tietopalvelu.ahtp.fi/Lupa/AvaaLiite.aspx?Liite_ID=6569593 https://twitter.com/satuhassi/status/1189636862647898112 https://twitter.com/HiilivapaaFI/status/1188745675774877696</t>
  </si>
  <si>
    <t>https://twitter.com/joonasl/status/1190350702960349185 https://twitter.com/MarkkuKulmala1/status/1188407116111011840</t>
  </si>
  <si>
    <t>https://www.kauppalehti.fi/uutiset/nykykapitalismi-on-valuvikainen-mutta-saantelylla-saadaan-tarvittavat-muskelit-ilmastonmuutoksen-pysayttamiseksi/30186269-db9d-47b6-b842-0b7e5cabe453?ref=twitter:b877 https://twitter.com/jmkorhonen/status/1189515803684671490</t>
  </si>
  <si>
    <t>https://www.presidentti.fi/uutinen/presidenttipari-vastaanotti-climate-cycling-polkupyorat/ https://twitter.com/MetsayhdistysRy/status/1190201787095142400</t>
  </si>
  <si>
    <t>https://idp.scientificamerican.com/authorize/?response_type=cookie&amp;client_id=sciam&amp;redirect_uri=https%3A%2F%2Fwww.scientificamerican.com%2Farticle%2Fglobal-warming-is-not-part-of-natural-climate-variability%2F https://yle.fi/uutiset/3-11047091?origin=rss&amp;utm_source=twitter-share&amp;utm_medium=social https://www.iiasa.ac.at/web/home/about/news/190925-drought-and-wheat-production.html#.XcCJj2TcSP8.twitter</t>
  </si>
  <si>
    <t>Top Domains in Tweet in Entire Graph</t>
  </si>
  <si>
    <t>ahtp.fi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</si>
  <si>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</si>
  <si>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</si>
  <si>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</si>
  <si>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</si>
  <si>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</si>
  <si>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</si>
  <si>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</si>
  <si>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</si>
  <si>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</si>
  <si>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</si>
  <si>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</si>
  <si>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hs.fi greenpeace.org</t>
  </si>
  <si>
    <t>twitter.com kansalaisaloite.fi yle.fi</t>
  </si>
  <si>
    <t>twitter.com ahtp.fi</t>
  </si>
  <si>
    <t>kauppalehti.fi twitter.com</t>
  </si>
  <si>
    <t>presidentti.fi twitter.com</t>
  </si>
  <si>
    <t>scientificamerican.com yle.fi ac.at</t>
  </si>
  <si>
    <t>Top Hashtags in Tweet in Entire Graph</t>
  </si>
  <si>
    <t>nytonpakko</t>
  </si>
  <si>
    <t>ilmastokriisi</t>
  </si>
  <si>
    <t>ilmasto</t>
  </si>
  <si>
    <t>ilmastonmuutos</t>
  </si>
  <si>
    <t>turve</t>
  </si>
  <si>
    <t>fridaysforfuture</t>
  </si>
  <si>
    <t>climatecrisis</t>
  </si>
  <si>
    <t>klimatstrejk</t>
  </si>
  <si>
    <t>Top Hashtags in Tweet in G1</t>
  </si>
  <si>
    <t>Top Hashtags in Tweet in G2</t>
  </si>
  <si>
    <t>prioriteetit</t>
  </si>
  <si>
    <t>kansalaisaloitteet</t>
  </si>
  <si>
    <t>lentäminen</t>
  </si>
  <si>
    <t>Top Hashtags in Tweet in G3</t>
  </si>
  <si>
    <t>netflixandlentovero</t>
  </si>
  <si>
    <t>uusiutuvaenergia</t>
  </si>
  <si>
    <t>eupjkausi</t>
  </si>
  <si>
    <t>Top Hashtags in Tweet in G4</t>
  </si>
  <si>
    <t>suo</t>
  </si>
  <si>
    <t>hiilivarasto</t>
  </si>
  <si>
    <t>eisaapurkaa</t>
  </si>
  <si>
    <t>suohon</t>
  </si>
  <si>
    <t>hiilinielu</t>
  </si>
  <si>
    <t>Top Hashtags in Tweet in G5</t>
  </si>
  <si>
    <t>ilmastolakko</t>
  </si>
  <si>
    <t>Top Hashtags in Tweet in G6</t>
  </si>
  <si>
    <t>Top Hashtags in Tweet in G7</t>
  </si>
  <si>
    <t>carbonsinks</t>
  </si>
  <si>
    <t>ghg</t>
  </si>
  <si>
    <t>climatechange</t>
  </si>
  <si>
    <t>Top Hashtags in Tweet in G8</t>
  </si>
  <si>
    <t>Top Hashtags in Tweet in G9</t>
  </si>
  <si>
    <t>Top Hashtags in Tweet in G10</t>
  </si>
  <si>
    <t>Top Hashtags in Tweet</t>
  </si>
  <si>
    <t>ilmastotwitter ilmasto lentovero nytonpakko ilmastokriisi prioriteetit omistajaohjaus kansalaisaloitteet ilmastonmuutos lentäminen</t>
  </si>
  <si>
    <t>lentovero ilmastotwitter nytonpakko hävittäjä ilmastokriisi netflixandlentovero ilmastonmuutos omistajaohjaus uusiutuvaenergia eupjkausi</t>
  </si>
  <si>
    <t>ilmastotwitter ilmastokriisi nytonpakko turve suo lentovero hiilivarasto eisaapurkaa suohon hiilinielu</t>
  </si>
  <si>
    <t>ilmastotwitter fridaysforfuture nytonpakko climatecrisis klimatstrejk ilmastolakko lentovero</t>
  </si>
  <si>
    <t>kerosiinivero ilmastotwitter ilmastokriisi ilmasto</t>
  </si>
  <si>
    <t>ilmastotwitter nytonpakko carbonsinks ghg climatechange</t>
  </si>
  <si>
    <t>ilmastotwitter ilmasto lentovero kansalaisaloite ilmastonmuutos</t>
  </si>
  <si>
    <t>ilmastonmuutos ilmastotwitter climatechange ilmastokriisi globalwarming</t>
  </si>
  <si>
    <t>Top Words in Tweet in Entire Graph</t>
  </si>
  <si>
    <t>Words in Sentiment List#1: Positive</t>
  </si>
  <si>
    <t>Words in Sentiment List#2: Negative</t>
  </si>
  <si>
    <t>Words in Sentiment List#3: Angry/Violent</t>
  </si>
  <si>
    <t>Non-categorized Words</t>
  </si>
  <si>
    <t>Total Words</t>
  </si>
  <si>
    <t>#ilmastotwitter</t>
  </si>
  <si>
    <t>#nytonpakko</t>
  </si>
  <si>
    <t>#ilmastokriisi</t>
  </si>
  <si>
    <t>#lentovero</t>
  </si>
  <si>
    <t>tässä</t>
  </si>
  <si>
    <t>Top Words in Tweet in G1</t>
  </si>
  <si>
    <t>Top Words in Tweet in G2</t>
  </si>
  <si>
    <t>ja</t>
  </si>
  <si>
    <t>#ilmasto</t>
  </si>
  <si>
    <t>mitä</t>
  </si>
  <si>
    <t>sitä</t>
  </si>
  <si>
    <t>ei</t>
  </si>
  <si>
    <t>Top Words in Tweet in G3</t>
  </si>
  <si>
    <t>nyt</t>
  </si>
  <si>
    <t>muutama</t>
  </si>
  <si>
    <t>aikaa</t>
  </si>
  <si>
    <t>liian</t>
  </si>
  <si>
    <t>halpaa</t>
  </si>
  <si>
    <t>Top Words in Tweet in G4</t>
  </si>
  <si>
    <t>#turve</t>
  </si>
  <si>
    <t>#suo</t>
  </si>
  <si>
    <t>olisi</t>
  </si>
  <si>
    <t>antaa</t>
  </si>
  <si>
    <t>#hiilinielu</t>
  </si>
  <si>
    <t>Top Words in Tweet in G5</t>
  </si>
  <si>
    <t>sunny</t>
  </si>
  <si>
    <t>chilly</t>
  </si>
  <si>
    <t>morning</t>
  </si>
  <si>
    <t>helsinki</t>
  </si>
  <si>
    <t>#fridaysforfuture</t>
  </si>
  <si>
    <t>#climatecrisis</t>
  </si>
  <si>
    <t>#klimatstrejk</t>
  </si>
  <si>
    <t>Top Words in Tweet in G6</t>
  </si>
  <si>
    <t>viikon</t>
  </si>
  <si>
    <t>vielä</t>
  </si>
  <si>
    <t>eu</t>
  </si>
  <si>
    <t>suomen</t>
  </si>
  <si>
    <t>alussa</t>
  </si>
  <si>
    <t>uskonut</t>
  </si>
  <si>
    <t>tähän</t>
  </si>
  <si>
    <t>mahtavaa</t>
  </si>
  <si>
    <t>seuraavaksi</t>
  </si>
  <si>
    <t>Top Words in Tweet in G7</t>
  </si>
  <si>
    <t>lukusuositus</t>
  </si>
  <si>
    <t>prominent</t>
  </si>
  <si>
    <t>scientist</t>
  </si>
  <si>
    <t>finnish</t>
  </si>
  <si>
    <t>broadcasting</t>
  </si>
  <si>
    <t>tv</t>
  </si>
  <si>
    <t>Top Words in Tweet in G8</t>
  </si>
  <si>
    <t>Top Words in Tweet in G9</t>
  </si>
  <si>
    <t>itse</t>
  </si>
  <si>
    <t>suosin</t>
  </si>
  <si>
    <t>biologina</t>
  </si>
  <si>
    <t>riskienhallintaan</t>
  </si>
  <si>
    <t>perustuvaa</t>
  </si>
  <si>
    <t>lähestymistapaa</t>
  </si>
  <si>
    <t>optimointi</t>
  </si>
  <si>
    <t>Top Words in Tweet in G10</t>
  </si>
  <si>
    <t>hienoa</t>
  </si>
  <si>
    <t>että</t>
  </si>
  <si>
    <t>tästä</t>
  </si>
  <si>
    <t>päästään</t>
  </si>
  <si>
    <t>keskustelemaan</t>
  </si>
  <si>
    <t>kunnolla</t>
  </si>
  <si>
    <t>tämä</t>
  </si>
  <si>
    <t>menee</t>
  </si>
  <si>
    <t>varmasti</t>
  </si>
  <si>
    <t>Top Words in Tweet</t>
  </si>
  <si>
    <t>#ilmastotwitter #nytonpakko ja #ilmasto #ilmastokriisi #lentovero mitä sitä ei greenpeacesuomi</t>
  </si>
  <si>
    <t>#ilmastotwitter #lentovero #ilmastokriisi #nytonpakko nyt muutama aikaa lentäminen liian halpaa</t>
  </si>
  <si>
    <t>#ilmastotwitter #nytonpakko #ilmastokriisi #turve tässä sirpa_paatero #suo olisi antaa #hiilinielu</t>
  </si>
  <si>
    <t>#ilmastotwitter #nytonpakko sunny chilly morning helsinki #fridaysforfuture #climatecrisis #klimatstrejk gretathunberg</t>
  </si>
  <si>
    <t>viikon #ilmastotwitter vielä eu suomen alussa uskonut tähän mahtavaa seuraavaksi</t>
  </si>
  <si>
    <t>#ilmastotwitter lukusuositus #nytonpakko prominent icos_ri scientist vesala2 finnish broadcasting tv</t>
  </si>
  <si>
    <t>#ilmastokriisi #ilmastotwitter itse suosin biologina riskienhallintaan perustuvaa lähestymistapaa optimointi tässä</t>
  </si>
  <si>
    <t>hienoa että tästä päästään nyt keskustelemaan kunnolla tämä menee varmasti</t>
  </si>
  <si>
    <t>#ilmastotwitter #ilmasto tuli</t>
  </si>
  <si>
    <t>#ilmastonmuutos #ilmastotwitter #climatechange #ilmastokriisi</t>
  </si>
  <si>
    <t>#ilmastoahdistus #ilmastotwitter</t>
  </si>
  <si>
    <t>Top Word Pairs in Tweet in Entire Graph</t>
  </si>
  <si>
    <t>#ilmastokriisi,#ilmastotwitter</t>
  </si>
  <si>
    <t>#ilmastotwitter,#nytonpakko</t>
  </si>
  <si>
    <t>#nytonpakko,#ilmastotwitter</t>
  </si>
  <si>
    <t>#ilmastotwitter,#lentovero</t>
  </si>
  <si>
    <t>ihmisillä,vaikuttaa</t>
  </si>
  <si>
    <t>vaikuttaa,olevan</t>
  </si>
  <si>
    <t>olevan,hämmentäviä</t>
  </si>
  <si>
    <t>hämmentäviä,intohimoja</t>
  </si>
  <si>
    <t>intohimoja,liittyen</t>
  </si>
  <si>
    <t>liittyen,#lentovero'on</t>
  </si>
  <si>
    <t>Top Word Pairs in Tweet in G1</t>
  </si>
  <si>
    <t>Top Word Pairs in Tweet in G2</t>
  </si>
  <si>
    <t>niin,tässä</t>
  </si>
  <si>
    <t>tässä,nähdään</t>
  </si>
  <si>
    <t>nähdään,mitä</t>
  </si>
  <si>
    <t>mitä,fortum</t>
  </si>
  <si>
    <t>fortum,uniper</t>
  </si>
  <si>
    <t>uniper,edellä</t>
  </si>
  <si>
    <t>edellä,sitä</t>
  </si>
  <si>
    <t>sitä,rwe</t>
  </si>
  <si>
    <t>rwe,perässä</t>
  </si>
  <si>
    <t>Top Word Pairs in Tweet in G3</t>
  </si>
  <si>
    <t>lentäminen,liian</t>
  </si>
  <si>
    <t>liian,halpaa</t>
  </si>
  <si>
    <t>halpaa,piste</t>
  </si>
  <si>
    <t>piste,nyt</t>
  </si>
  <si>
    <t>nyt,näytetään</t>
  </si>
  <si>
    <t>näytetään,somen</t>
  </si>
  <si>
    <t>somen,voima</t>
  </si>
  <si>
    <t>voima,kunnon</t>
  </si>
  <si>
    <t>kunnon,loppukirillä</t>
  </si>
  <si>
    <t>loppukirillä,lauantaihin</t>
  </si>
  <si>
    <t>Top Word Pairs in Tweet in G4</t>
  </si>
  <si>
    <t>#nytonpakko,#turve</t>
  </si>
  <si>
    <t>vapo,n</t>
  </si>
  <si>
    <t>#turve,#suo</t>
  </si>
  <si>
    <t>tässä,yksi</t>
  </si>
  <si>
    <t>yksi,tapaus</t>
  </si>
  <si>
    <t>tapaus,missä</t>
  </si>
  <si>
    <t>missä,olisi</t>
  </si>
  <si>
    <t>olisi,syytä</t>
  </si>
  <si>
    <t>Top Word Pairs in Tweet in G5</t>
  </si>
  <si>
    <t>sunny,chilly</t>
  </si>
  <si>
    <t>chilly,morning</t>
  </si>
  <si>
    <t>morning,helsinki</t>
  </si>
  <si>
    <t>helsinki,#fridaysforfuture</t>
  </si>
  <si>
    <t>#fridaysforfuture,#nytonpakko</t>
  </si>
  <si>
    <t>#ilmastotwitter,#climatecrisis</t>
  </si>
  <si>
    <t>#climatecrisis,#klimatstrejk</t>
  </si>
  <si>
    <t>#klimatstrejk,gretathunberg</t>
  </si>
  <si>
    <t>gretathunberg,#ilmastolakko</t>
  </si>
  <si>
    <t>Top Word Pairs in Tweet in G6</t>
  </si>
  <si>
    <t>vielä,viikon</t>
  </si>
  <si>
    <t>viikon,alussa</t>
  </si>
  <si>
    <t>alussa,uskonut</t>
  </si>
  <si>
    <t>uskonut,tähän</t>
  </si>
  <si>
    <t>tähän,mahtavaa</t>
  </si>
  <si>
    <t>mahtavaa,seuraavaksi</t>
  </si>
  <si>
    <t>seuraavaksi,sitten</t>
  </si>
  <si>
    <t>sitten,#kerosiinivero</t>
  </si>
  <si>
    <t>#kerosiinivero,eu</t>
  </si>
  <si>
    <t>eu,tasolle</t>
  </si>
  <si>
    <t>Top Word Pairs in Tweet in G7</t>
  </si>
  <si>
    <t>lukusuositus,#ilmastotwitter</t>
  </si>
  <si>
    <t>prominent,icos_ri</t>
  </si>
  <si>
    <t>icos_ri,scientist</t>
  </si>
  <si>
    <t>scientist,vesala2</t>
  </si>
  <si>
    <t>vesala2,finnish</t>
  </si>
  <si>
    <t>finnish,broadcasting</t>
  </si>
  <si>
    <t>broadcasting,tv</t>
  </si>
  <si>
    <t>tv,abt</t>
  </si>
  <si>
    <t>abt,forests</t>
  </si>
  <si>
    <t>Top Word Pairs in Tweet in G8</t>
  </si>
  <si>
    <t>Top Word Pairs in Tweet in G9</t>
  </si>
  <si>
    <t>itse,suosin</t>
  </si>
  <si>
    <t>suosin,biologina</t>
  </si>
  <si>
    <t>biologina,riskienhallintaan</t>
  </si>
  <si>
    <t>riskienhallintaan,perustuvaa</t>
  </si>
  <si>
    <t>perustuvaa,lähestymistapaa</t>
  </si>
  <si>
    <t>lähestymistapaa,optimointi</t>
  </si>
  <si>
    <t>optimointi,tässä</t>
  </si>
  <si>
    <t>tässä,tapauksessa</t>
  </si>
  <si>
    <t>tapauksessa,järkyttävää</t>
  </si>
  <si>
    <t>Top Word Pairs in Tweet in G10</t>
  </si>
  <si>
    <t>hienoa,että</t>
  </si>
  <si>
    <t>että,tästä</t>
  </si>
  <si>
    <t>tästä,päästään</t>
  </si>
  <si>
    <t>päästään,nyt</t>
  </si>
  <si>
    <t>nyt,keskustelemaan</t>
  </si>
  <si>
    <t>keskustelemaan,kunnolla</t>
  </si>
  <si>
    <t>kunnolla,tämä</t>
  </si>
  <si>
    <t>tämä,menee</t>
  </si>
  <si>
    <t>menee,varmasti</t>
  </si>
  <si>
    <t>varmasti,tunteisiin</t>
  </si>
  <si>
    <t>Top Word Pairs in Tweet</t>
  </si>
  <si>
    <t>#ilmastotwitter,#nytonpakko  niin,tässä  tässä,nähdään  nähdään,mitä  mitä,fortum  fortum,uniper  uniper,edellä  edellä,sitä  sitä,rwe  rwe,perässä</t>
  </si>
  <si>
    <t>lentäminen,liian  liian,halpaa  halpaa,piste  piste,nyt  nyt,näytetään  näytetään,somen  somen,voima  voima,kunnon  kunnon,loppukirillä  loppukirillä,lauantaihin</t>
  </si>
  <si>
    <t>#ilmastotwitter,#nytonpakko  #ilmastokriisi,#ilmastotwitter  #nytonpakko,#turve  vapo,n  #turve,#suo  tässä,yksi  yksi,tapaus  tapaus,missä  missä,olisi  olisi,syytä</t>
  </si>
  <si>
    <t>#nytonpakko,#ilmastotwitter  sunny,chilly  chilly,morning  morning,helsinki  helsinki,#fridaysforfuture  #fridaysforfuture,#nytonpakko  #ilmastotwitter,#climatecrisis  #climatecrisis,#klimatstrejk  #klimatstrejk,gretathunberg  gretathunberg,#ilmastolakko</t>
  </si>
  <si>
    <t>vielä,viikon  viikon,alussa  alussa,uskonut  uskonut,tähän  tähän,mahtavaa  mahtavaa,seuraavaksi  seuraavaksi,sitten  sitten,#kerosiinivero  #kerosiinivero,eu  eu,tasolle</t>
  </si>
  <si>
    <t>lukusuositus,#ilmastotwitter  #ilmastotwitter,#nytonpakko  prominent,icos_ri  icos_ri,scientist  scientist,vesala2  vesala2,finnish  finnish,broadcasting  broadcasting,tv  tv,abt  abt,forests</t>
  </si>
  <si>
    <t>#ilmastokriisi,#ilmastotwitter  itse,suosin  suosin,biologina  biologina,riskienhallintaan  riskienhallintaan,perustuvaa  perustuvaa,lähestymistapaa  lähestymistapaa,optimointi  optimointi,tässä  tässä,tapauksessa  tapauksessa,järkyttävää</t>
  </si>
  <si>
    <t>hienoa,että  että,tästä  tästä,päästään  päästään,nyt  nyt,keskustelemaan  keskustelemaan,kunnolla  kunnolla,tämä  tämä,menee  menee,varmasti  varmasti,tunteisiin</t>
  </si>
  <si>
    <t>#ilmasto,#ilmastotwitter</t>
  </si>
  <si>
    <t>#ilmastonmuutos,#ilmastokriisi  #ilmastokriisi,#ilmastotwitter</t>
  </si>
  <si>
    <t>#ilmastoahdistus,#ilmastotwitter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</si>
  <si>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</si>
  <si>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</si>
  <si>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</si>
  <si>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</si>
  <si>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</si>
  <si>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</si>
  <si>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</si>
  <si>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</si>
  <si>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</si>
  <si>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</si>
  <si>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</si>
  <si>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</si>
  <si>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</si>
  <si>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</si>
  <si>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</si>
  <si>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</si>
  <si>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</si>
  <si>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</si>
  <si>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</si>
  <si>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</si>
  <si>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</si>
  <si>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</si>
  <si>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</si>
  <si>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a_ahokas aarnegranlund</t>
  </si>
  <si>
    <t>meri_ja_ilmasto hiilivapaafi marinsanna</t>
  </si>
  <si>
    <t>Top Mentioned in Tweet</t>
  </si>
  <si>
    <t>femakka mesiaurora tero_hoo isankadesta katmarmi ellen_ojala brigitakrasniqi baiarsiyan leif_hagert yasminyusuf200</t>
  </si>
  <si>
    <t>greenpeacesuomi sirpa_paatero ellen_ojala keskusta alkuperainen</t>
  </si>
  <si>
    <t>anttirinnepj sirpa_paatero greenpeacesuomi</t>
  </si>
  <si>
    <t>sirpa_paatero anttirinnepj mikkonenkrista vapoenergia maripantsar anselmonadir greenpeacesuomi kaisakosonen hsfi suomenluonto</t>
  </si>
  <si>
    <t>gretathunberg koomikkokivi aarniokia sirjablixt jbistrom marikatomu imattikonen sinikaarina annukf</t>
  </si>
  <si>
    <t>icos_ri vesala2</t>
  </si>
  <si>
    <t>kestinen mihkal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</si>
  <si>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</si>
  <si>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</si>
  <si>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</si>
  <si>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</si>
  <si>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</si>
  <si>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</si>
  <si>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</si>
  <si>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</si>
  <si>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</si>
  <si>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</si>
  <si>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</si>
  <si>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</si>
  <si>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jaanalait juho_p tero_hoo jofistics isankadesta viimalampinen veronikahonka paralleeli mariapetterss0n rosamerilainen</t>
  </si>
  <si>
    <t>juuhaa eijaniskanen1 terokankaanpera muksunen goldie19508 ninavnygren panuhoglund starbright1973 greenpeacesuomi ellen_ojala</t>
  </si>
  <si>
    <t>frozencalamity jaywink jermulion 0skarhartman markus_drake aripaanala sara_peltola marjatanja anttiki iiris_suomela</t>
  </si>
  <si>
    <t>anselmonadir ambrowoll yleuutiset jmkorhonen hsfi sepponet ipeltonen rullasaari marinsanna sirpa_paatero</t>
  </si>
  <si>
    <t>koomikkokivi xxotweety imattikonen riikka_suominen annukf gretathunberg klinschor imcarq helihlehtinen sinikaarina</t>
  </si>
  <si>
    <t>entinenlupaus hanpula milja_selina theolevlin markus_tm</t>
  </si>
  <si>
    <t>icos_ri arijlaaksonen katri_ahlgren saltikoff vesala2</t>
  </si>
  <si>
    <t>kestinen riiajarvenpaa mihkal sallavaltari</t>
  </si>
  <si>
    <t>dragofix lauralinkoneva iivarius teatrmn</t>
  </si>
  <si>
    <t>outi_pakarinen shoysniemi liikenneproffa kirsikkakaipain</t>
  </si>
  <si>
    <t>jhattara tarzan23727775 rasmuspinomaa jokuvois</t>
  </si>
  <si>
    <t>sciam jukkaranta2</t>
  </si>
  <si>
    <t>mestarivaraani lamphund</t>
  </si>
  <si>
    <t>pekkasauri hlindf</t>
  </si>
  <si>
    <t>kauppin3 lauriraty</t>
  </si>
  <si>
    <t>Top URLs in Tweet by Count</t>
  </si>
  <si>
    <t>https://twitter.com/A_Ahokas/status/1190332696897163264 https://twitter.com/HiilivapaaFI/status/1190222366724501510 https://twitter.com/KaarinaKolle/status/1189461709163028480 https://www.greenpeace.org/finland/blogit/2579/yhdysvallat-lahtee-ilmastosopimuksesta-enta-sitten/ https://www.greenpeace.org/finland/tiedotteet/2550/tarkea-ilmastopoliittinen-paatos-vilahtamassa-ohi-valtion-omistajaohjaus-vaikuttaa-valtavaan-maaraan-paastoja/ https://twitter.com/fingrid_oyj/status/1191292123557113859 https://twitter.com/lentoveroaloite/status/1189614481476870145 https://www.hs.fi/ulkomaat/art-2000006289718.html?share=cd14b13d3b8dc4d413c10fcd3bbe7c43 https://twitter.com/jvarala/status/1189462945706717184 https://twitter.com/O_Tiainen/status/1189255081285292035</t>
  </si>
  <si>
    <t>https://tietopalvelu.ahtp.fi/Lupa/Lisatiedot.aspx?Asia_ID=1642635 https://twitter.com/JIHukkinen/status/1189086814977626112 https://twitter.com/HiilivapaaFI/status/1188745675774877696 https://twitter.com/satuhassi/status/1189636862647898112 https://tietopalvelu.ahtp.fi/Lupa/AvaaLiite.aspx?Liite_ID=6569593 https://twitter.com/HarriHoltta/status/1191047261809205248 https://twitter.com/mikko_neuvo/status/1190379480667316224 https://twitter.com/Meri_ja_ilmasto/status/1188854662142840834 https://twitter.com/PanuKunttu/status/1188814359591620609</t>
  </si>
  <si>
    <t>https://twitter.com/MarkkuKulmala1/status/1188407116111011840 https://twitter.com/joonasl/status/1190350702960349185</t>
  </si>
  <si>
    <t>https://www.kansalaisaloite.fi/fi/aloite/4252?fbclid=IwAR2MqutK1dcHgE6BuxeCeE0MGzR_V_H90KP-aAKc4ZNCRWfc86-8XZEnkZc https://twitter.com/ooseuri/status/1189160464254750720 https://twitter.com/kaisakosonen/status/1188767962490134529 https://twitter.com/LauraMaKolehma/status/1190160251485671424</t>
  </si>
  <si>
    <t>https://idp.scientificamerican.com/authorize/?response_type=cookie&amp;client_id=sciam&amp;redirect_uri=https%3A%2F%2Fwww.scientificamerican.com%2Farticle%2Fglobal-warming-is-not-part-of-natural-climate-variability%2F https://www.iiasa.ac.at/web/home/about/news/190925-drought-and-wheat-production.html#.XcCJj2TcSP8.twitter https://yle.fi/uutiset/3-11047091?origin=rss&amp;utm_source=twitter-share&amp;utm_medium=social</t>
  </si>
  <si>
    <t>Top URLs in Tweet by Salience</t>
  </si>
  <si>
    <t>Top Domains in Tweet by Count</t>
  </si>
  <si>
    <t>twitter.com greenpeace.org hs.fi</t>
  </si>
  <si>
    <t>twitter.com kansalaisaloite.fi</t>
  </si>
  <si>
    <t>scientificamerican.com ac.at yle.fi</t>
  </si>
  <si>
    <t>Top Domains in Tweet by Salience</t>
  </si>
  <si>
    <t>greenpeace.org twitter.com hs.fi</t>
  </si>
  <si>
    <t>kansalaisaloite.fi twitter.com</t>
  </si>
  <si>
    <t>Top Hashtags in Tweet by Count</t>
  </si>
  <si>
    <t>ilmastotwitter nytonpakko ilmasto ilmastokriisi lentovero omistajaohjaus kansalaisaloitteet pariisinsopimus trump fortum</t>
  </si>
  <si>
    <t>ilmastotwitter ilmastokriisi nytonpakko turve suo hiilinielu ilmastokriisin suot hiilivarastoja suohon</t>
  </si>
  <si>
    <t>ilmastotwitter carbonsinks ghg climatechange nytonpakko</t>
  </si>
  <si>
    <t>lentovero ilmastokriisi ilmastotwitter</t>
  </si>
  <si>
    <t>ilmastotwitter lentovero nytonpakko ilmastokriisi netflixandlentovero eupjkausi ilmastohuippari</t>
  </si>
  <si>
    <t>ilmasto ilmastotwitter lentovero kansalaisaloitteet ilmastokriisi prioriteetit</t>
  </si>
  <si>
    <t>kerosiinivero ilmastokriisi ilmasto ilmastotwitter</t>
  </si>
  <si>
    <t>lentovero ilmastokriisi ilmasto ilmastotwitter kerosiinivero</t>
  </si>
  <si>
    <t>lentovero ilmastonmuutos nytonpakko ilmastotwitter</t>
  </si>
  <si>
    <t>lentovero ilmastotwitter hävittäjä netflixandlentovero ilmastonmuutos nytonpakko</t>
  </si>
  <si>
    <t>omistajaohjaus hävittäjä lentovero ilmastotwitter</t>
  </si>
  <si>
    <t>Top Hashtags in Tweet by Salience</t>
  </si>
  <si>
    <t>lentovero ilmastokriisi omistajaohjaus nytonpakko ilmasto kansalaisaloitteet pariisinsopimus trump fortum vapo</t>
  </si>
  <si>
    <t>suo turve hiilinielu nytonpakko ilmastokriisin suot hiilivarastoja suohon hiilivarasto eisaapurkaa</t>
  </si>
  <si>
    <t>carbonsinks ghg climatechange nytonpakko ilmastotwitter</t>
  </si>
  <si>
    <t>nytonpakko ilmastokriisi lentovero netflixandlentovero eupjkausi ilmastohuippari ilmastotwitter</t>
  </si>
  <si>
    <t>kansalaisaloitteet ilmastokriisi prioriteetit ilmasto ilmastotwitter lentovero</t>
  </si>
  <si>
    <t>ilmastonmuutos nytonpakko ilmastotwitter lentovero</t>
  </si>
  <si>
    <t>globalwarming climatechange ilmastokriisi ilmastonmuutos ilmastotwitter</t>
  </si>
  <si>
    <t>ilmastotwitter hävittäjä netflixandlentovero ilmastonmuutos nytonpakko lentovero</t>
  </si>
  <si>
    <t>Top Words in Tweet by Count</t>
  </si>
  <si>
    <t>en minä myöskään lakkaa ihmettelemästä miksi markkinaehtoiset ratkaisut ilmastonmuutokseen eivät</t>
  </si>
  <si>
    <t>en #ilmastokriisi minä myöskään lakkaa ihmettelemästä miksi markkinaehtoiset ratkaisut ilmastonmuutokseen</t>
  </si>
  <si>
    <t>kaupunkien diesel bussit jäävät historiaan 2030 luvulla suomessa vaikka niitä</t>
  </si>
  <si>
    <t>tärkeä ilmastopoliittinen päätös vilahtamassa ohi valtion omistajaohjaus vaikuttaa valtavaan määrään</t>
  </si>
  <si>
    <t>#nytonpakko #ilmasto ja #ilmastokriisi #lentovero mitä siellä se ei greenpeacesuomi</t>
  </si>
  <si>
    <t>#nytonpakko fortum meidän firma valtionyhtiö ja kohta myös uniperin enemmistöomistaja</t>
  </si>
  <si>
    <t>#ilmastonmuutos #nytonpakko #lentovero</t>
  </si>
  <si>
    <t>#lentovero nyt #ilmastokriisi #nytonpakko tänään kerätään 10 000 allekirjoitusta lisää</t>
  </si>
  <si>
    <t>meri_ja_ilmasto maripantsar anselmonadir tuolla hoskosen kädellä muurattiin vapo n ilomantsin</t>
  </si>
  <si>
    <t>#ilmastokriisi #nytonpakko #turve ja sirpa_paatero vapo pitäisi mikkonenkrista tässä #suo</t>
  </si>
  <si>
    <t>riikkamarip femakka mesiaurora tero_hoo isankadesta katmarmi ellen_ojala brigitakrasniqi baiarsiyan leif_hagert</t>
  </si>
  <si>
    <t>hiilivapaafi kaisakosonen sirpa_paatero tässä oma muistutukseni vapon ilomantsin ympäristölupaan olenko</t>
  </si>
  <si>
    <t>#nytonpakko #turve jättää #suohon #ilmastokriisi</t>
  </si>
  <si>
    <t>ennen vaaleja nykyiset hallituspuolueet ilmoittivat kannattavansa #omistajaohjaus'ta joka linjassa 1</t>
  </si>
  <si>
    <t>prominent icos_ri scientist vesala2 finnish broadcasting tv abt forests #carbonsinks</t>
  </si>
  <si>
    <t>lentäminen liian halpaa piste nyt näytetään somen voima kunnon loppukirillä</t>
  </si>
  <si>
    <t>ihmisillä vaikuttaa olevan hämmentäviä intohimoja liittyen #lentovero'on lentovero tekee lentämisestä</t>
  </si>
  <si>
    <t>lue tämä ketju ajatuksella lentäminen liian halpaa piste nyt näytetään</t>
  </si>
  <si>
    <t>se #nytonpakko #lentovero tämä #ilmastokriisi ihmisillä vaikuttaa olevan hämmentäviä intohimoja</t>
  </si>
  <si>
    <t>tämä kannattaa lukea varsinkin jos jokisen kommentit aiheutti ärsytystä</t>
  </si>
  <si>
    <t>niin tässä se nähdään mitä fortum uniper edellä sitä rwe</t>
  </si>
  <si>
    <t>fortum meidän firma valtionyhtiö ja kohta myös uniperin enemmistöomistaja sillä</t>
  </si>
  <si>
    <t>jaksaa pistetään jakoon ja allekirjoitetaan jos ei oo vielä ehditty</t>
  </si>
  <si>
    <t>nyt #lentovero #ilmastokriisi tänään kerätään 10 000 allekirjoitusta lisää kansalaisaloitteeseen</t>
  </si>
  <si>
    <t>sirpa_paatero tässä olisi antaa #nytonpakko #turve #suo #hiilinielu yksi tapaus</t>
  </si>
  <si>
    <t>sehän meni hyvin #ilmasto #ilmastokriisi #prioriteetit</t>
  </si>
  <si>
    <t>ja a_ahokas koomikkokivi aarniokia sirjablixt jbistrom marikatomu imattikonen sinikaarina annukf</t>
  </si>
  <si>
    <t>sunny chilly morning helsinki #fridaysforfuture #nytonpakko #climatecrisis #klimatstrejk gretathunberg #ilmastolakko</t>
  </si>
  <si>
    <t>#ilmasto #nytonpakko mitä teillä siellä keskusta oikein tapahtuu #kansalaisaloitteet #lentovero</t>
  </si>
  <si>
    <t>a_ahokas alkuperainen mä en tunne ketään mutta osoitan kiitokseni ille</t>
  </si>
  <si>
    <t>ensi vuonna homma kasvaa entisestään mylly pyörii jo täyttä häkää</t>
  </si>
  <si>
    <t>kieltäminen a_ahokas ellen_ojala suruprosessin yksi keskeinen vaihe kun ei pysty</t>
  </si>
  <si>
    <t>a_ahokas nyt ja kieltäminen omg tanssitaan #lentovero vielä vasta torstai</t>
  </si>
  <si>
    <t>#lentovero'n kannatuskäyrästä tuli loppua kohden jääkiekkomaila kyllä vauhdikas kiri menossa</t>
  </si>
  <si>
    <t>viikon vielä alussa en uskonut tähän mahtavaa seuraavaksi sitten #kerosiinivero</t>
  </si>
  <si>
    <t>nyt se täysin varmaa kansalaisaloite lentoverosta menee eduskunnan käsittelyyn vähän</t>
  </si>
  <si>
    <t>vielä viikon jaksaa alussa en uskonut tähän mahtavaa seuraavaksi sitten</t>
  </si>
  <si>
    <t>suomen eu #ilmastokriisi viikon välillä hyvä katsoa miltä toiminta näyttää</t>
  </si>
  <si>
    <t>tässä oli todella vakuuttava kalvosetti #ilmasto</t>
  </si>
  <si>
    <t>välillä hyvä katsoa miltä suomen toiminta näyttää ruotsista katsottuna eu</t>
  </si>
  <si>
    <t>pekkasauri lähinnä välttelläkseni katsekontaktia metromatkoilla sivutuotteena tuo sellaista hyvää heimokulttuurifiilistä</t>
  </si>
  <si>
    <t>lukusuositus #nytonpakko</t>
  </si>
  <si>
    <t>mitä teillä siellä keskusta oikein tapahtuu #kansalaisaloitteet #ilmasto #lentovero #nytonpakko</t>
  </si>
  <si>
    <t>piotallous ja #ilmastokriisi #nytonpakko koska #turve #suo #hiilivarasto jota #eisaapurkaa</t>
  </si>
  <si>
    <t>#nytonpakko tässä #ilmastokriisi vaikuttaa olevan jaksaa vielä antaa #turve #hiilinielu</t>
  </si>
  <si>
    <t>#nytonpakko vaikuttaa tässä antaa #turve #hiilinielu #suo sirpa_paatero olisi ihmisillä</t>
  </si>
  <si>
    <t>#ilmastoahdistus</t>
  </si>
  <si>
    <t>itse suosin biologina riskienhallintaan perustuvaa lähestymistapaa optimointi tässä tapauksessa järkyttävää</t>
  </si>
  <si>
    <t>#nytonpakko ihmisillä vaikuttaa olevan hämmentäviä intohimoja liittyen #lentovero'on lentovero tekee</t>
  </si>
  <si>
    <t>#ilmastonmuutos #climatechange #ilmastokriisi warming part natural climate variability #globalwarming lähteestä</t>
  </si>
  <si>
    <t>sallavaltari kestinen häsällä kun etsit niin tulee vastaan tyyppejä joku</t>
  </si>
  <si>
    <t>se trump eteni odotetusti aikeissaan irrottaa yhdysvallat pariisin ilmastosopimuksesta mutta</t>
  </si>
  <si>
    <t>muutama #nytonpakko #lentovero suomi tulee käyttämään 10 miljardia #hävittäjä'hankintoihin henkilökohtaisesti</t>
  </si>
  <si>
    <t>suomi tulee käyttämään 10 miljardia #hävittäjä'hankintoihin henkilökohtaisesti näkisin että muutama</t>
  </si>
  <si>
    <t>se #nytonpakko greenpeacesuomi trump eteni odotetusti aikeissaan irrottaa yhdysvallat pariisin</t>
  </si>
  <si>
    <t>ja #ilmastokriisi #nytonpakko tämä nyt enää sun aikaa #lentovero valtion</t>
  </si>
  <si>
    <t>Top Words in Tweet by Salience</t>
  </si>
  <si>
    <t>ja enää sun jaksaa #lentovero #ilmastokriisi mitä siellä se ei</t>
  </si>
  <si>
    <t>tänään kerätään 10 000 allekirjoitusta lisää kansalaisaloitteeseen lentoveron puolesta allekirjoita</t>
  </si>
  <si>
    <t>ja olisi sirpa_paatero vapo pitäisi mikkonenkrista tässä #suo #turve meri_ja_ilmasto</t>
  </si>
  <si>
    <t>olisi yksi tapaus missä syytä omistajaohjausta vapoenergia aikoo lisätä co2</t>
  </si>
  <si>
    <t>mitä teillä siellä keskusta oikein tapahtuu #kansalaisaloitteet #lentovero ihmisillä vaikuttaa</t>
  </si>
  <si>
    <t>kieltäminen omg tanssitaan #lentovero vielä vasta torstai jihuu ellen_ojala suruprosessin</t>
  </si>
  <si>
    <t>viikon jaksaa alussa en uskonut tähän mahtavaa seuraavaksi sitten #kerosiinivero</t>
  </si>
  <si>
    <t>viikon välillä hyvä katsoa miltä toiminta näyttää ruotsista katsottuna pjkausi</t>
  </si>
  <si>
    <t>jaksaa olisi viikon tässä #ilmastokriisi vaikuttaa olevan vielä antaa #turve</t>
  </si>
  <si>
    <t>olisi vaikuttaa tässä antaa #turve #hiilinielu #suo sirpa_paatero ihmisillä olevan</t>
  </si>
  <si>
    <t>warming part natural climate variability #globalwarming lähteestä sciam assessing effects</t>
  </si>
  <si>
    <t>trump eteni odotetusti aikeissaan irrottaa yhdysvallat pariisin ilmastosopimuksesta mutta ei</t>
  </si>
  <si>
    <t>ja enää sun #ilmastokriisi #nytonpakko tämä nyt aikaa #lentovero valtion</t>
  </si>
  <si>
    <t>Top Word Pairs in Tweet by Count</t>
  </si>
  <si>
    <t>minä,en  en,myöskään  myöskään,lakkaa  lakkaa,ihmettelemästä  ihmettelemästä,miksi  miksi,markkinaehtoiset  markkinaehtoiset,ratkaisut  ratkaisut,ilmastonmuutokseen  ilmastonmuutokseen,eivät  eivät,niin</t>
  </si>
  <si>
    <t>#ilmastokriisi,#ilmastotwitter  minä,en  en,myöskään  myöskään,lakkaa  lakkaa,ihmettelemästä  ihmettelemästä,miksi  miksi,markkinaehtoiset  markkinaehtoiset,ratkaisut  ratkaisut,ilmastonmuutokseen  ilmastonmuutokseen,eivät</t>
  </si>
  <si>
    <t>kaupunkien,diesel  diesel,bussit  bussit,jäävät  jäävät,historiaan  historiaan,2030  2030,luvulla  luvulla,suomessa  suomessa,vaikka  vaikka,niitä  niitä,tällä</t>
  </si>
  <si>
    <t>tärkeä,ilmastopoliittinen  ilmastopoliittinen,päätös  päätös,vilahtamassa  vilahtamassa,ohi  ohi,valtion  valtion,omistajaohjaus  omistajaohjaus,vaikuttaa  vaikuttaa,valtavaan  valtavaan,määrään  määrään,päästöjä</t>
  </si>
  <si>
    <t>#ilmastotwitter,#ilmasto  #ilmastotwitter,#nytonpakko  #lentovero,#nytonpakko  #ilmasto,#ilmastotwitter  #ilmastokriisi,#ilmasto  #ilmasto,#ilmastokriisi  aarnegranlund,#lentovero  #nytonpakko,#ilmastotwitter  mitä,teillä  teillä,siellä</t>
  </si>
  <si>
    <t>#ilmastotwitter,#nytonpakko  fortum,meidän  meidän,firma  firma,valtionyhtiö  valtionyhtiö,ja  ja,kohta  kohta,myös  myös,uniperin  uniperin,enemmistöomistaja  enemmistöomistaja,sillä</t>
  </si>
  <si>
    <t>#ilmastonmuutos,#nytonpakko  #nytonpakko,#lentovero  #lentovero,#ilmastotwitter</t>
  </si>
  <si>
    <t>#lentovero,#ilmastotwitter  tänään,kerätään  kerätään,10  10,000  000,allekirjoitusta  allekirjoitusta,lisää  lisää,kansalaisaloitteeseen  kansalaisaloitteeseen,lentoveron  lentoveron,puolesta  puolesta,allekirjoita</t>
  </si>
  <si>
    <t>meri_ja_ilmasto,maripantsar  maripantsar,anselmonadir  anselmonadir,tuolla  tuolla,hoskosen  hoskosen,kädellä  kädellä,muurattiin  muurattiin,vapo  vapo,n  n,ilomantsin  ilomantsin,hiililaitoksen</t>
  </si>
  <si>
    <t>#ilmastokriisi,#ilmastotwitter  #ilmastotwitter,#nytonpakko  #nytonpakko,#turve  juuri,päinvastoin  päinvastoin,mitä  #turve,#suo  vapo,n  marinsanna,finland  finland,#ilmastokriisi  meri_ja_ilmasto,marjatanja</t>
  </si>
  <si>
    <t>riikkamarip,femakka  femakka,mesiaurora  mesiaurora,tero_hoo  tero_hoo,isankadesta  isankadesta,katmarmi  katmarmi,ellen_ojala  ellen_ojala,brigitakrasniqi  brigitakrasniqi,baiarsiyan  baiarsiyan,leif_hagert  leif_hagert,yasminyusuf200</t>
  </si>
  <si>
    <t>hiilivapaafi,kaisakosonen  kaisakosonen,sirpa_paatero  sirpa_paatero,tässä  tässä,oma  oma,muistutukseni  muistutukseni,vapon  vapon,ilomantsin  ilomantsin,ympäristölupaan  ympäristölupaan,olenko  olenko,asianosainen</t>
  </si>
  <si>
    <t>#nytonpakko,#turve  #turve,jättää  jättää,#suohon  #suohon,#ilmastokriisi  #ilmastokriisi,#ilmastotwitter</t>
  </si>
  <si>
    <t>ennen,vaaleja  vaaleja,nykyiset  nykyiset,hallituspuolueet  hallituspuolueet,ilmoittivat  ilmoittivat,kannattavansa  kannattavansa,#omistajaohjaus'ta  #omistajaohjaus'ta,joka  joka,linjassa  linjassa,1  1,5</t>
  </si>
  <si>
    <t>prominent,icos_ri  icos_ri,scientist  scientist,vesala2  vesala2,finnish  finnish,broadcasting  broadcasting,tv  tv,abt  abt,forests  forests,#carbonsinks  #carbonsinks,#ghg</t>
  </si>
  <si>
    <t>ihmisillä,vaikuttaa  vaikuttaa,olevan  olevan,hämmentäviä  hämmentäviä,intohimoja  intohimoja,liittyen  liittyen,#lentovero'on  #lentovero'on,lentovero  lentovero,tekee  tekee,lentämisestä  lentämisestä,kallimpaa</t>
  </si>
  <si>
    <t>lue,tämä  tämä,ketju  ketju,ajatuksella  ajatuksella,#ilmastotwitter  lentäminen,liian  liian,halpaa  halpaa,piste  piste,nyt  nyt,näytetään  näytetään,somen</t>
  </si>
  <si>
    <t>tämä,kannattaa  kannattaa,lukea  lukea,varsinkin  varsinkin,jos  jos,jokisen  jokisen,kommentit  kommentit,aiheutti  aiheutti,ärsytystä  ärsytystä,#ilmastotwitter</t>
  </si>
  <si>
    <t>niin,tässä  tässä,se  se,nähdään  nähdään,mitä  mitä,fortum  fortum,uniper  uniper,edellä  edellä,sitä  sitä,rwe  rwe,perässä</t>
  </si>
  <si>
    <t>fortum,meidän  meidän,firma  firma,valtionyhtiö  valtionyhtiö,ja  ja,kohta  kohta,myös  myös,uniperin  uniperin,enemmistöomistaja  enemmistöomistaja,sillä  sillä,mitä</t>
  </si>
  <si>
    <t>jaksaa,jaksaa  jaksaa,pistetään  pistetään,jakoon  jakoon,ja  ja,allekirjoitetaan  allekirjoitetaan,jos  jos,ei  ei,oo  oo,vielä  vielä,ehditty</t>
  </si>
  <si>
    <t>tänään,kerätään  kerätään,10  10,000  000,allekirjoitusta  allekirjoitusta,lisää  lisää,kansalaisaloitteeseen  kansalaisaloitteeseen,lentoveron  lentoveron,puolesta  puolesta,allekirjoita  allekirjoita,nyt</t>
  </si>
  <si>
    <t>#ilmastotwitter,#nytonpakko  #nytonpakko,#turve  tässä,yksi  yksi,tapaus  tapaus,missä  missä,olisi  olisi,syytä  syytä,antaa  antaa,omistajaohjausta  omistajaohjausta,vapoenergia</t>
  </si>
  <si>
    <t>sehän,meni  meni,hyvin  hyvin,#ilmasto  #ilmasto,#ilmastokriisi  #ilmastokriisi,#prioriteetit  #prioriteetit,#ilmastotwitter</t>
  </si>
  <si>
    <t>a_ahokas,koomikkokivi  koomikkokivi,aarniokia  aarniokia,sirjablixt  sirjablixt,jbistrom  jbistrom,marikatomu  marikatomu,imattikonen  imattikonen,sinikaarina  sinikaarina,annukf  annukf,sama  sama,täällä</t>
  </si>
  <si>
    <t>sunny,chilly  chilly,morning  morning,helsinki  helsinki,#fridaysforfuture  #fridaysforfuture,#nytonpakko  #nytonpakko,#ilmastotwitter  #ilmastotwitter,#climatecrisis  #climatecrisis,#klimatstrejk  #klimatstrejk,gretathunberg  gretathunberg,#ilmastolakko</t>
  </si>
  <si>
    <t>mitä,teillä  teillä,siellä  siellä,keskusta  keskusta,oikein  oikein,tapahtuu  tapahtuu,#kansalaisaloitteet  #kansalaisaloitteet,#ilmasto  #ilmasto,#ilmastotwitter  #ilmastotwitter,#lentovero  #lentovero,#nytonpakko</t>
  </si>
  <si>
    <t>a_ahokas,alkuperainen  alkuperainen,mä  mä,en  en,tunne  tunne,ketään  ketään,mutta  mutta,osoitan  osoitan,kiitokseni  kiitokseni,#ilmastotwitter  #ilmastotwitter,ille</t>
  </si>
  <si>
    <t>ensi,vuonna  vuonna,homma  homma,kasvaa  kasvaa,entisestään  entisestään,mylly  mylly,pyörii  pyörii,jo  jo,täyttä  täyttä,häkää  häkää,#ilmasto</t>
  </si>
  <si>
    <t>a_ahokas,ellen_ojala  ellen_ojala,suruprosessin  suruprosessin,yksi  yksi,keskeinen  keskeinen,vaihe  vaihe,kieltäminen  kieltäminen,kun  kun,ei  ei,pysty  pysty,sisäistämään</t>
  </si>
  <si>
    <t>a_ahokas,omg  omg,nyt  nyt,tanssitaan  tanssitaan,#lentovero  #lentovero,#ilmastotwitter  #ilmastotwitter,ja  ja,vielä  vielä,vasta  vasta,torstai  torstai,jihuu</t>
  </si>
  <si>
    <t>#lentovero'n,kannatuskäyrästä  kannatuskäyrästä,tuli  tuli,loppua  loppua,kohden  kohden,jääkiekkomaila  jääkiekkomaila,kyllä  kyllä,vauhdikas  vauhdikas,kiri  kiri,menossa  menossa,#ilmastotwitter</t>
  </si>
  <si>
    <t>vielä,viikon  viikon,alussa  alussa,en  en,uskonut  uskonut,tähän  tähän,mahtavaa  mahtavaa,seuraavaksi  seuraavaksi,sitten  sitten,#kerosiinivero  #kerosiinivero,eu</t>
  </si>
  <si>
    <t>nyt,se  se,täysin  täysin,varmaa  varmaa,kansalaisaloite  kansalaisaloite,lentoverosta  lentoverosta,menee  menee,eduskunnan  eduskunnan,käsittelyyn  käsittelyyn,vähän  vähän,ennen</t>
  </si>
  <si>
    <t>välillä,hyvä  hyvä,katsoa  katsoa,miltä  miltä,suomen  suomen,toiminta  toiminta,näyttää  näyttää,ruotsista  ruotsista,katsottuna  katsottuna,eu  eu,pjkausi</t>
  </si>
  <si>
    <t>tässä,oli  oli,todella  todella,vakuuttava  vakuuttava,kalvosetti  kalvosetti,#ilmasto  #ilmasto,#ilmastotwitter</t>
  </si>
  <si>
    <t>pekkasauri,lähinnä  lähinnä,välttelläkseni  välttelläkseni,katsekontaktia  katsekontaktia,metromatkoilla  metromatkoilla,sivutuotteena  sivutuotteena,#ilmastotwitter  #ilmastotwitter,tuo  tuo,sellaista  sellaista,hyvää  hyvää,heimokulttuurifiilistä</t>
  </si>
  <si>
    <t>lukusuositus,#ilmastotwitter  #ilmastotwitter,#nytonpakko</t>
  </si>
  <si>
    <t>piotallous,ja  ja,#ilmastokriisi  #ilmastokriisi,#ilmastotwitter  #ilmastotwitter,#nytonpakko  #nytonpakko,koska  koska,#turve  #turve,#suo  #suo,#hiilivarasto  #hiilivarasto,jota  jota,#eisaapurkaa</t>
  </si>
  <si>
    <t>#ilmastotwitter,#nytonpakko  #ilmastokriisi,#ilmastotwitter  #nytonpakko,#turve  itse,suosin  suosin,biologina  biologina,riskienhallintaan  riskienhallintaan,perustuvaa  perustuvaa,lähestymistapaa  lähestymistapaa,optimointi  optimointi,tässä</t>
  </si>
  <si>
    <t>#ilmastotwitter,#nytonpakko  #nytonpakko,#turve  ihmisillä,vaikuttaa  vaikuttaa,olevan  olevan,hämmentäviä  hämmentäviä,intohimoja  intohimoja,liittyen  liittyen,#lentovero'on  #lentovero'on,lentovero  lentovero,tekee</t>
  </si>
  <si>
    <t>itse,suosin  suosin,biologina  biologina,riskienhallintaan  riskienhallintaan,perustuvaa  perustuvaa,lähestymistapaa  lähestymistapaa,optimointi  optimointi,tässä  tässä,tapauksessa  tapauksessa,järkyttävää  järkyttävää,uhkapeliä</t>
  </si>
  <si>
    <t>#ilmastonmuutos,#ilmastokriisi  #ilmastokriisi,#ilmastotwitter  warming,part  part,natural  natural,climate  climate,variability  variability,#climatechange  #climatechange,#ilmastonmuutos  #ilmastonmuutos,#globalwarming  #globalwarming,#ilmastotwitter</t>
  </si>
  <si>
    <t>sallavaltari,kestinen  kestinen,#ilmastotwitter  #ilmastotwitter,häsällä  häsällä,kun  kun,etsit  etsit,niin  niin,tulee  tulee,vastaan  vastaan,tyyppejä  tyyppejä,joku</t>
  </si>
  <si>
    <t>trump,eteni  eteni,odotetusti  odotetusti,aikeissaan  aikeissaan,irrottaa  irrottaa,yhdysvallat  yhdysvallat,pariisin  pariisin,ilmastosopimuksesta  ilmastosopimuksesta,mutta  mutta,se  se,ei</t>
  </si>
  <si>
    <t>suomi,tulee  tulee,käyttämään  käyttämään,10  10,miljardia  miljardia,#hävittäjä'hankintoihin  #hävittäjä'hankintoihin,henkilökohtaisesti  henkilökohtaisesti,näkisin  näkisin,että  että,muutama  muutama,valtion</t>
  </si>
  <si>
    <t>#ilmastotwitter,#nytonpakko  trump,eteni  eteni,odotetusti  odotetusti,aikeissaan  aikeissaan,irrottaa  irrottaa,yhdysvallat  yhdysvallat,pariisin  pariisin,ilmastosopimuksesta  ilmastosopimuksesta,mutta  mutta,se</t>
  </si>
  <si>
    <t>Top Word Pairs in Tweet by Salience</t>
  </si>
  <si>
    <t>#nytonpakko,#turve  #ilmastotwitter,#nytonpakko  juuri,päinvastoin  päinvastoin,mitä  #turve,#suo  vapo,n  #ilmastokriisi,#ilmastotwitter  marinsanna,finland  finland,#ilmastokriisi  meri_ja_ilmasto,marjatanja</t>
  </si>
  <si>
    <t>tässä,yksi  yksi,tapaus  tapaus,missä  missä,olisi  olisi,syytä  syytä,antaa  antaa,omistajaohjausta  omistajaohjausta,vapoenergia  vapoenergia,aikoo  aikoo,lisätä</t>
  </si>
  <si>
    <t>#ilmastokriisi,#ilmastotwitter  #nytonpakko,#turve  #ilmastotwitter,#nytonpakko  itse,suosin  suosin,biologina  biologina,riskienhallintaan  riskienhallintaan,perustuvaa  perustuvaa,lähestymistapaa  lähestymistapaa,optimointi  optimointi,tässä</t>
  </si>
  <si>
    <t>#nytonpakko,#turve  ihmisillä,vaikuttaa  vaikuttaa,olevan  olevan,hämmentäviä  hämmentäviä,intohimoja  intohimoja,liittyen  liittyen,#lentovero'on  #lentovero'on,lentovero  lentovero,tekee  tekee,lentämisestä</t>
  </si>
  <si>
    <t>warming,part  part,natural  natural,climate  climate,variability  variability,#climatechange  #climatechange,#ilmastonmuutos  #ilmastonmuutos,#globalwarming  #globalwarming,#ilmastotwitter  #ilmastotwitter,lähteestä  lähteestä,sciam</t>
  </si>
  <si>
    <t>Word</t>
  </si>
  <si>
    <t>eli</t>
  </si>
  <si>
    <t>vaikuttaa</t>
  </si>
  <si>
    <t>olevan</t>
  </si>
  <si>
    <t>ihmisillä</t>
  </si>
  <si>
    <t>hämmentäviä</t>
  </si>
  <si>
    <t>intohimoja</t>
  </si>
  <si>
    <t>liittyen</t>
  </si>
  <si>
    <t>#lentovero'on</t>
  </si>
  <si>
    <t>tekee</t>
  </si>
  <si>
    <t>lentämisestä</t>
  </si>
  <si>
    <t>kallimpaa</t>
  </si>
  <si>
    <t>toteuttaa</t>
  </si>
  <si>
    <t>saastuttaja</t>
  </si>
  <si>
    <t>maksaa</t>
  </si>
  <si>
    <t>periaatetta</t>
  </si>
  <si>
    <t>käydään</t>
  </si>
  <si>
    <t>muu</t>
  </si>
  <si>
    <t>läpi</t>
  </si>
  <si>
    <t>piste</t>
  </si>
  <si>
    <t>näytetään</t>
  </si>
  <si>
    <t>somen</t>
  </si>
  <si>
    <t>voima</t>
  </si>
  <si>
    <t>kunnon</t>
  </si>
  <si>
    <t>loppukirillä</t>
  </si>
  <si>
    <t>lauantaihin</t>
  </si>
  <si>
    <t>saakka</t>
  </si>
  <si>
    <t>niin</t>
  </si>
  <si>
    <t>valtion</t>
  </si>
  <si>
    <t>fortum</t>
  </si>
  <si>
    <t>#omistajaohjaus</t>
  </si>
  <si>
    <t>päästöjä</t>
  </si>
  <si>
    <t>kun</t>
  </si>
  <si>
    <t>enää</t>
  </si>
  <si>
    <t>jos</t>
  </si>
  <si>
    <t>nähdään</t>
  </si>
  <si>
    <t>uniper</t>
  </si>
  <si>
    <t>edellä</t>
  </si>
  <si>
    <t>rwe</t>
  </si>
  <si>
    <t>perässä</t>
  </si>
  <si>
    <t>firmat</t>
  </si>
  <si>
    <t>hankaloittaa</t>
  </si>
  <si>
    <t>hiilivoimaloiden</t>
  </si>
  <si>
    <t>sulkemista</t>
  </si>
  <si>
    <t>vaatimalla</t>
  </si>
  <si>
    <t>tolkuttomia</t>
  </si>
  <si>
    <t>korvauksia</t>
  </si>
  <si>
    <t>veronmaksajien</t>
  </si>
  <si>
    <t>pussista</t>
  </si>
  <si>
    <t>aikooko</t>
  </si>
  <si>
    <t>puuttua</t>
  </si>
  <si>
    <t>periaatepäätöksessä</t>
  </si>
  <si>
    <t>tänään</t>
  </si>
  <si>
    <t>jaksaa</t>
  </si>
  <si>
    <t>kieltäminen</t>
  </si>
  <si>
    <t>5</t>
  </si>
  <si>
    <t>tärkeä</t>
  </si>
  <si>
    <t>ilmastopoliittinen</t>
  </si>
  <si>
    <t>päätös</t>
  </si>
  <si>
    <t>vilahtamassa</t>
  </si>
  <si>
    <t>ohi</t>
  </si>
  <si>
    <t>valtavaan</t>
  </si>
  <si>
    <t>määrään</t>
  </si>
  <si>
    <t>#fortum</t>
  </si>
  <si>
    <t>#vapo</t>
  </si>
  <si>
    <t>#neste</t>
  </si>
  <si>
    <t>myös</t>
  </si>
  <si>
    <t>vaikka</t>
  </si>
  <si>
    <t>yksi</t>
  </si>
  <si>
    <t>joka</t>
  </si>
  <si>
    <t>nimeä</t>
  </si>
  <si>
    <t>puuttuu</t>
  </si>
  <si>
    <t>#ilmastonmuutos</t>
  </si>
  <si>
    <t>vapo</t>
  </si>
  <si>
    <t>n</t>
  </si>
  <si>
    <t>juuri</t>
  </si>
  <si>
    <t>vastaan</t>
  </si>
  <si>
    <t>muistuttaa</t>
  </si>
  <si>
    <t>pitäisi</t>
  </si>
  <si>
    <t>lle</t>
  </si>
  <si>
    <t>homma</t>
  </si>
  <si>
    <t>#ilmastolakko</t>
  </si>
  <si>
    <t>onneksi</t>
  </si>
  <si>
    <t>000</t>
  </si>
  <si>
    <t>10</t>
  </si>
  <si>
    <t>co2</t>
  </si>
  <si>
    <t>sitten</t>
  </si>
  <si>
    <t>#kerosiinivero</t>
  </si>
  <si>
    <t>tasolle</t>
  </si>
  <si>
    <t>minimitavoitteesta</t>
  </si>
  <si>
    <t>998</t>
  </si>
  <si>
    <t>luulisi</t>
  </si>
  <si>
    <t>helppo</t>
  </si>
  <si>
    <t>tämän</t>
  </si>
  <si>
    <t>suoritukseen</t>
  </si>
  <si>
    <t>verrattuna</t>
  </si>
  <si>
    <t>teitä</t>
  </si>
  <si>
    <t>sehän</t>
  </si>
  <si>
    <t>siellä</t>
  </si>
  <si>
    <t>markkinaehtoiset</t>
  </si>
  <si>
    <t>mutta</t>
  </si>
  <si>
    <t>niitä</t>
  </si>
  <si>
    <t>esim</t>
  </si>
  <si>
    <t>pistetään</t>
  </si>
  <si>
    <t>jakoon</t>
  </si>
  <si>
    <t>allekirjoitetaan</t>
  </si>
  <si>
    <t>oo</t>
  </si>
  <si>
    <t>ehditty</t>
  </si>
  <si>
    <t>#lentäminen</t>
  </si>
  <si>
    <t>lentoverosta</t>
  </si>
  <si>
    <t>suruprosessin</t>
  </si>
  <si>
    <t>keskeinen</t>
  </si>
  <si>
    <t>vaihe</t>
  </si>
  <si>
    <t>pysty</t>
  </si>
  <si>
    <t>sisäistämään</t>
  </si>
  <si>
    <t>muutosta</t>
  </si>
  <si>
    <t>väistämättä</t>
  </si>
  <si>
    <t>tulossa</t>
  </si>
  <si>
    <t>taistelee</t>
  </si>
  <si>
    <t>moni</t>
  </si>
  <si>
    <t>ihminen</t>
  </si>
  <si>
    <t>havahtuu</t>
  </si>
  <si>
    <t>muuttuu</t>
  </si>
  <si>
    <t>tsemppiä</t>
  </si>
  <si>
    <t>nuoret</t>
  </si>
  <si>
    <t>älkää</t>
  </si>
  <si>
    <t>antako</t>
  </si>
  <si>
    <t>kenenkään</t>
  </si>
  <si>
    <t>musertaa</t>
  </si>
  <si>
    <t>lisää</t>
  </si>
  <si>
    <t>ilomantsin</t>
  </si>
  <si>
    <t>ennen</t>
  </si>
  <si>
    <t>kanssa</t>
  </si>
  <si>
    <t>sun</t>
  </si>
  <si>
    <t>tulee</t>
  </si>
  <si>
    <t>välillä</t>
  </si>
  <si>
    <t>hyvä</t>
  </si>
  <si>
    <t>katsoa</t>
  </si>
  <si>
    <t>miltä</t>
  </si>
  <si>
    <t>toiminta</t>
  </si>
  <si>
    <t>näyttää</t>
  </si>
  <si>
    <t>ruotsista</t>
  </si>
  <si>
    <t>katsottuna</t>
  </si>
  <si>
    <t>pjkausi</t>
  </si>
  <si>
    <t>jää</t>
  </si>
  <si>
    <t>mahalaskuksi</t>
  </si>
  <si>
    <t>ollut</t>
  </si>
  <si>
    <t>munasarjoja</t>
  </si>
  <si>
    <t>järjestää</t>
  </si>
  <si>
    <t>huippukokousta</t>
  </si>
  <si>
    <t>ilmastosta</t>
  </si>
  <si>
    <t>kaikkein</t>
  </si>
  <si>
    <t>tärkein</t>
  </si>
  <si>
    <t>kysymys</t>
  </si>
  <si>
    <t>#eupjkausi</t>
  </si>
  <si>
    <t>#ilmastohuippari</t>
  </si>
  <si>
    <t>kannattaa</t>
  </si>
  <si>
    <t>lukea</t>
  </si>
  <si>
    <t>varsinkin</t>
  </si>
  <si>
    <t>jokisen</t>
  </si>
  <si>
    <t>kommentit</t>
  </si>
  <si>
    <t>aiheutti</t>
  </si>
  <si>
    <t>ärsytystä</t>
  </si>
  <si>
    <t>trump</t>
  </si>
  <si>
    <t>eteni</t>
  </si>
  <si>
    <t>odotetusti</t>
  </si>
  <si>
    <t>aikeissaan</t>
  </si>
  <si>
    <t>irrottaa</t>
  </si>
  <si>
    <t>yhdysvallat</t>
  </si>
  <si>
    <t>pariisin</t>
  </si>
  <si>
    <t>ilmastosopimuksesta</t>
  </si>
  <si>
    <t>tarkoita</t>
  </si>
  <si>
    <t>amerikkalaiset</t>
  </si>
  <si>
    <t>olisivat</t>
  </si>
  <si>
    <t>poissa</t>
  </si>
  <si>
    <t>pelistä</t>
  </si>
  <si>
    <t>#pariisinsopimus</t>
  </si>
  <si>
    <t>#trump</t>
  </si>
  <si>
    <t>voi</t>
  </si>
  <si>
    <t>#climatechange</t>
  </si>
  <si>
    <t>viimeinen</t>
  </si>
  <si>
    <t>päivä</t>
  </si>
  <si>
    <t>tai</t>
  </si>
  <si>
    <t>mielipide</t>
  </si>
  <si>
    <t>uudesta</t>
  </si>
  <si>
    <t>aktiivihiilitehtaasta</t>
  </si>
  <si>
    <t>ilomantsissa</t>
  </si>
  <si>
    <t>gt</t>
  </si>
  <si>
    <t>tapaus</t>
  </si>
  <si>
    <t>missä</t>
  </si>
  <si>
    <t>syytä</t>
  </si>
  <si>
    <t>omistajaohjausta</t>
  </si>
  <si>
    <t>aikoo</t>
  </si>
  <si>
    <t>lisätä</t>
  </si>
  <si>
    <t>päästöjään</t>
  </si>
  <si>
    <t>#ilmastokriisin</t>
  </si>
  <si>
    <t>takia</t>
  </si>
  <si>
    <t>vähentää</t>
  </si>
  <si>
    <t>kuuluva</t>
  </si>
  <si>
    <t>työ</t>
  </si>
  <si>
    <t>avi</t>
  </si>
  <si>
    <t>hyviä</t>
  </si>
  <si>
    <t>oli</t>
  </si>
  <si>
    <t>tunteisiin</t>
  </si>
  <si>
    <t>joten</t>
  </si>
  <si>
    <t>tutkittua</t>
  </si>
  <si>
    <t>tietoa</t>
  </si>
  <si>
    <t>ruotsin</t>
  </si>
  <si>
    <t>tarvittaisiin</t>
  </si>
  <si>
    <t>löytääkö</t>
  </si>
  <si>
    <t>tutkimuksia</t>
  </si>
  <si>
    <t>hyvin</t>
  </si>
  <si>
    <t>valtionyhtiö</t>
  </si>
  <si>
    <t>vaaleja</t>
  </si>
  <si>
    <t>nykyiset</t>
  </si>
  <si>
    <t>hallituspuolueet</t>
  </si>
  <si>
    <t>ilmoittivat</t>
  </si>
  <si>
    <t>kannattavansa</t>
  </si>
  <si>
    <t>#omistajaohjaus'ta</t>
  </si>
  <si>
    <t>linjassa</t>
  </si>
  <si>
    <t>1</t>
  </si>
  <si>
    <t>c</t>
  </si>
  <si>
    <t>tavoitteen</t>
  </si>
  <si>
    <t>vauhdittaa</t>
  </si>
  <si>
    <t>fossiilisten</t>
  </si>
  <si>
    <t>alasajoa</t>
  </si>
  <si>
    <t>sekä</t>
  </si>
  <si>
    <t>hiilivarastojen</t>
  </si>
  <si>
    <t>nielujen</t>
  </si>
  <si>
    <t>kasvattamista</t>
  </si>
  <si>
    <t>pian</t>
  </si>
  <si>
    <t>näemme</t>
  </si>
  <si>
    <t>toteutuuko</t>
  </si>
  <si>
    <t>sirpa_paatero'n</t>
  </si>
  <si>
    <t>johdolla</t>
  </si>
  <si>
    <t>loppukiri</t>
  </si>
  <si>
    <t>yli</t>
  </si>
  <si>
    <t>jo</t>
  </si>
  <si>
    <t>suomi</t>
  </si>
  <si>
    <t>käyttämään</t>
  </si>
  <si>
    <t>miljardia</t>
  </si>
  <si>
    <t>#hävittäjä'hankintoihin</t>
  </si>
  <si>
    <t>henkilökohtaisesti</t>
  </si>
  <si>
    <t>näkisin</t>
  </si>
  <si>
    <t>euro</t>
  </si>
  <si>
    <t>voitaisiin</t>
  </si>
  <si>
    <t>käyttää</t>
  </si>
  <si>
    <t>tutkien</t>
  </si>
  <si>
    <t>uusimiseen</t>
  </si>
  <si>
    <t>jotta</t>
  </si>
  <si>
    <t>#uusiutuvaenergia</t>
  </si>
  <si>
    <t>investoinnit</t>
  </si>
  <si>
    <t>saataisiin</t>
  </si>
  <si>
    <t>rullamaan</t>
  </si>
  <si>
    <t>tapauksessa</t>
  </si>
  <si>
    <t>järkyttävää</t>
  </si>
  <si>
    <t>uhkapeliä</t>
  </si>
  <si>
    <t>ihmiskunnan</t>
  </si>
  <si>
    <t>tulevaisuudella</t>
  </si>
  <si>
    <t>päinvastoin</t>
  </si>
  <si>
    <t>teillä</t>
  </si>
  <si>
    <t>oikein</t>
  </si>
  <si>
    <t>tapahtuu</t>
  </si>
  <si>
    <t>#kansalaisaloitteet</t>
  </si>
  <si>
    <t>meni</t>
  </si>
  <si>
    <t>#prioriteetit</t>
  </si>
  <si>
    <t>kerätään</t>
  </si>
  <si>
    <t>allekirjoitusta</t>
  </si>
  <si>
    <t>kansalaisaloitteeseen</t>
  </si>
  <si>
    <t>lentoveron</t>
  </si>
  <si>
    <t>puolesta</t>
  </si>
  <si>
    <t>allekirjoita</t>
  </si>
  <si>
    <t>tuolla</t>
  </si>
  <si>
    <t>hoskosen</t>
  </si>
  <si>
    <t>kädellä</t>
  </si>
  <si>
    <t>muurattiin</t>
  </si>
  <si>
    <t>hiililaitoksen</t>
  </si>
  <si>
    <t>peruskivi</t>
  </si>
  <si>
    <t>mukana</t>
  </si>
  <si>
    <t>muuraamassa</t>
  </si>
  <si>
    <t>asiasta</t>
  </si>
  <si>
    <t>omani</t>
  </si>
  <si>
    <t>alla</t>
  </si>
  <si>
    <t>#suot</t>
  </si>
  <si>
    <t>#hiilivarastoja</t>
  </si>
  <si>
    <t>mahtava</t>
  </si>
  <si>
    <t>olavi</t>
  </si>
  <si>
    <t>uusivirta</t>
  </si>
  <si>
    <t>uskomaton</t>
  </si>
  <si>
    <t>reippaasti</t>
  </si>
  <si>
    <t>44</t>
  </si>
  <si>
    <t>kasassa</t>
  </si>
  <si>
    <t>vaajat</t>
  </si>
  <si>
    <t>6000</t>
  </si>
  <si>
    <t>saadaan</t>
  </si>
  <si>
    <t>kasaan</t>
  </si>
  <si>
    <t>onhan</t>
  </si>
  <si>
    <t>nimi</t>
  </si>
  <si>
    <t>kavereitten</t>
  </si>
  <si>
    <t>pari</t>
  </si>
  <si>
    <t>päivää</t>
  </si>
  <si>
    <t>ryanilla</t>
  </si>
  <si>
    <t>mielessä</t>
  </si>
  <si>
    <t>#netflixandlentovero</t>
  </si>
  <si>
    <t>tyyppejä</t>
  </si>
  <si>
    <t>täällä</t>
  </si>
  <si>
    <t>piotallous</t>
  </si>
  <si>
    <t>koska</t>
  </si>
  <si>
    <t>#hiilivarasto</t>
  </si>
  <si>
    <t>jota</t>
  </si>
  <si>
    <t>#eisaapurkaa</t>
  </si>
  <si>
    <t>todella</t>
  </si>
  <si>
    <t>tuli</t>
  </si>
  <si>
    <t>50</t>
  </si>
  <si>
    <t>omg</t>
  </si>
  <si>
    <t>vasta</t>
  </si>
  <si>
    <t>olette</t>
  </si>
  <si>
    <t>meidän</t>
  </si>
  <si>
    <t>firma</t>
  </si>
  <si>
    <t>kohta</t>
  </si>
  <si>
    <t>uniperin</t>
  </si>
  <si>
    <t>enemmistöomistaja</t>
  </si>
  <si>
    <t>sillä</t>
  </si>
  <si>
    <t>valtionyhtiömme</t>
  </si>
  <si>
    <t>tekevät</t>
  </si>
  <si>
    <t>maailmalla</t>
  </si>
  <si>
    <t>väliä</t>
  </si>
  <si>
    <t>lue</t>
  </si>
  <si>
    <t>ketju</t>
  </si>
  <si>
    <t>ajatuksella</t>
  </si>
  <si>
    <t>abt</t>
  </si>
  <si>
    <t>forests</t>
  </si>
  <si>
    <t>#carbonsinks</t>
  </si>
  <si>
    <t>#ghg</t>
  </si>
  <si>
    <t>oma</t>
  </si>
  <si>
    <t>muistutukseni</t>
  </si>
  <si>
    <t>vapon</t>
  </si>
  <si>
    <t>ympäristölupaan</t>
  </si>
  <si>
    <t>olenko</t>
  </si>
  <si>
    <t>asianosainen</t>
  </si>
  <si>
    <t>ilmakehään</t>
  </si>
  <si>
    <t>purkaa</t>
  </si>
  <si>
    <t>hiilivarastoja</t>
  </si>
  <si>
    <t>samalla</t>
  </si>
  <si>
    <t>jättää</t>
  </si>
  <si>
    <t>#suohon</t>
  </si>
  <si>
    <t>minä</t>
  </si>
  <si>
    <t>myöskään</t>
  </si>
  <si>
    <t>lakkaa</t>
  </si>
  <si>
    <t>ihmettelemästä</t>
  </si>
  <si>
    <t>miksi</t>
  </si>
  <si>
    <t>ratkaisut</t>
  </si>
  <si>
    <t>ilmastonmuutokseen</t>
  </si>
  <si>
    <t>eivät</t>
  </si>
  <si>
    <t>monelle</t>
  </si>
  <si>
    <t>markkinamyönteiselle</t>
  </si>
  <si>
    <t>kelpaa</t>
  </si>
  <si>
    <t>ole</t>
  </si>
  <si>
    <t>yksin</t>
  </si>
  <si>
    <t>hieno</t>
  </si>
  <si>
    <t>kirjoitus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</si>
  <si>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</si>
  <si>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</si>
  <si>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</si>
  <si>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</si>
  <si>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</si>
  <si>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</si>
  <si>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</si>
  <si>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</si>
  <si>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</si>
  <si>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</si>
  <si>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</si>
  <si>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</si>
  <si>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</si>
  <si>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</si>
  <si>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</si>
  <si>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</si>
  <si>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</si>
  <si>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</si>
  <si>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</si>
  <si>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</si>
  <si>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</si>
  <si>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</si>
  <si>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</si>
  <si>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</si>
  <si>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</si>
  <si>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</si>
  <si>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</si>
  <si>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</si>
  <si>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</si>
  <si>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</si>
  <si>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</si>
  <si>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</si>
  <si>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</si>
  <si>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</si>
  <si>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</si>
  <si>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</si>
  <si>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</si>
  <si>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</si>
  <si>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</si>
  <si>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</si>
  <si>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</si>
  <si>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</si>
  <si>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</si>
  <si>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</si>
  <si>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</si>
  <si>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</si>
  <si>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</si>
  <si>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</si>
  <si>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</si>
  <si>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</si>
  <si>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</si>
  <si>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</si>
  <si>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</si>
  <si>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</si>
  <si>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</si>
  <si>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</si>
  <si>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</si>
  <si>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</si>
  <si>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</si>
  <si>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</si>
  <si>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66, 95, 0</t>
  </si>
  <si>
    <t>131, 62, 0</t>
  </si>
  <si>
    <t>196, 30, 0</t>
  </si>
  <si>
    <t>Red</t>
  </si>
  <si>
    <t>G2: #ilmastotwitter #nytonpakko ja #ilmasto #ilmastokriisi #lentovero mitä sitä ei greenpeacesuomi</t>
  </si>
  <si>
    <t>G3: #ilmastotwitter #lentovero #ilmastokriisi #nytonpakko nyt muutama aikaa lentäminen liian halpaa</t>
  </si>
  <si>
    <t>G4: #ilmastotwitter #nytonpakko #ilmastokriisi #turve tässä sirpa_paatero #suo olisi antaa #hiilinielu</t>
  </si>
  <si>
    <t>G5: #ilmastotwitter #nytonpakko sunny chilly morning helsinki #fridaysforfuture #climatecrisis #klimatstrejk gretathunberg</t>
  </si>
  <si>
    <t>G6: viikon #ilmastotwitter vielä eu suomen alussa uskonut tähän mahtavaa seuraavaksi</t>
  </si>
  <si>
    <t>G7: #ilmastotwitter lukusuositus #nytonpakko prominent icos_ri scientist vesala2 finnish broadcasting tv</t>
  </si>
  <si>
    <t>G9: #ilmastokriisi #ilmastotwitter itse suosin biologina riskienhallintaan perustuvaa lähestymistapaa optimointi tässä</t>
  </si>
  <si>
    <t>G10: hienoa että tästä päästään nyt keskustelemaan kunnolla tämä menee varmasti</t>
  </si>
  <si>
    <t>G11: #ilmastotwitter #ilmasto tuli</t>
  </si>
  <si>
    <t>G12: #ilmastonmuutos #ilmastotwitter #climatechange #ilmastokriisi</t>
  </si>
  <si>
    <t>G13: #ilmastoahdistus #ilmastotwitter</t>
  </si>
  <si>
    <t>Autofill Workbook Results</t>
  </si>
  <si>
    <t>Edge Weight▓1▓5▓0▓True▓Green▓Red▓▓Edge Weight▓1▓2▓0▓3▓10▓False▓Edge Weight▓1▓5▓0▓32▓6▓False▓▓0▓0▓0▓True▓Black▓Black▓▓Followers▓3▓290048▓0▓162▓1000▓False▓Followers▓3▓3791640▓0▓100▓70▓False▓▓0▓0▓0▓0▓0▓False▓▓0▓0▓0▓0▓0▓False</t>
  </si>
  <si>
    <t>Subgraph</t>
  </si>
  <si>
    <t>GraphSource░TwitterSearch▓GraphTerm░#ilmastotwitter▓ImportDescription░The graph represents a network of 164 Twitter users whose recent tweets contained "#ilmastotwitter", or who were replied to or mentioned in those tweets, taken from a data set limited to a maximum of 18,000 tweets.  The network was obtained from Twitter on Tuesday, 05 November 2019 at 13:46 UTC.
The tweets in the network were tweeted over the 8-day, 19-hour, 41-minute period from Sunday, 27 October 2019 at 16:49 UTC to Tuesday, 05 November 2019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</si>
</sst>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001188"/>
        <c:axId val="32684101"/>
      </c:barChart>
      <c:catAx>
        <c:axId val="26001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84101"/>
        <c:crosses val="autoZero"/>
        <c:auto val="1"/>
        <c:lblOffset val="100"/>
        <c:noMultiLvlLbl val="0"/>
      </c:catAx>
      <c:valAx>
        <c:axId val="3268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721454"/>
        <c:axId val="30166495"/>
      </c:barChart>
      <c:catAx>
        <c:axId val="25721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66495"/>
        <c:crosses val="autoZero"/>
        <c:auto val="1"/>
        <c:lblOffset val="100"/>
        <c:noMultiLvlLbl val="0"/>
      </c:catAx>
      <c:valAx>
        <c:axId val="3016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1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63000"/>
        <c:axId val="27567001"/>
      </c:barChart>
      <c:catAx>
        <c:axId val="30630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67001"/>
        <c:crosses val="autoZero"/>
        <c:auto val="1"/>
        <c:lblOffset val="100"/>
        <c:noMultiLvlLbl val="0"/>
      </c:catAx>
      <c:valAx>
        <c:axId val="2756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776418"/>
        <c:axId val="18334579"/>
      </c:barChart>
      <c:catAx>
        <c:axId val="46776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34579"/>
        <c:crosses val="autoZero"/>
        <c:auto val="1"/>
        <c:lblOffset val="100"/>
        <c:noMultiLvlLbl val="0"/>
      </c:catAx>
      <c:valAx>
        <c:axId val="1833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793484"/>
        <c:axId val="8705901"/>
      </c:barChart>
      <c:catAx>
        <c:axId val="30793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05901"/>
        <c:crosses val="autoZero"/>
        <c:auto val="1"/>
        <c:lblOffset val="100"/>
        <c:noMultiLvlLbl val="0"/>
      </c:catAx>
      <c:valAx>
        <c:axId val="8705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3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244246"/>
        <c:axId val="34089351"/>
      </c:barChart>
      <c:catAx>
        <c:axId val="112442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89351"/>
        <c:crosses val="autoZero"/>
        <c:auto val="1"/>
        <c:lblOffset val="100"/>
        <c:noMultiLvlLbl val="0"/>
      </c:catAx>
      <c:valAx>
        <c:axId val="34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4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368704"/>
        <c:axId val="9774017"/>
      </c:barChart>
      <c:catAx>
        <c:axId val="383687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74017"/>
        <c:crosses val="autoZero"/>
        <c:auto val="1"/>
        <c:lblOffset val="100"/>
        <c:noMultiLvlLbl val="0"/>
      </c:catAx>
      <c:valAx>
        <c:axId val="977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857290"/>
        <c:axId val="53497883"/>
      </c:barChart>
      <c:catAx>
        <c:axId val="208572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97883"/>
        <c:crosses val="autoZero"/>
        <c:auto val="1"/>
        <c:lblOffset val="100"/>
        <c:noMultiLvlLbl val="0"/>
      </c:catAx>
      <c:valAx>
        <c:axId val="5349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718900"/>
        <c:axId val="38361237"/>
      </c:barChart>
      <c:catAx>
        <c:axId val="11718900"/>
        <c:scaling>
          <c:orientation val="minMax"/>
        </c:scaling>
        <c:axPos val="b"/>
        <c:delete val="1"/>
        <c:majorTickMark val="out"/>
        <c:minorTickMark val="none"/>
        <c:tickLblPos val="none"/>
        <c:crossAx val="38361237"/>
        <c:crosses val="autoZero"/>
        <c:auto val="1"/>
        <c:lblOffset val="100"/>
        <c:noMultiLvlLbl val="0"/>
      </c:catAx>
      <c:valAx>
        <c:axId val="38361237"/>
        <c:scaling>
          <c:orientation val="minMax"/>
        </c:scaling>
        <c:axPos val="l"/>
        <c:delete val="1"/>
        <c:majorTickMark val="out"/>
        <c:minorTickMark val="none"/>
        <c:tickLblPos val="none"/>
        <c:crossAx val="11718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ragofi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eatrm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uralinkonev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aupp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aurira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inavnygr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aisakoson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reenpeacesuom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ampotukiain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ullaha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llen_ojal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eppon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yjaakko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nttirinnepj"/>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nselmonadi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ipantsa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eri_ja_ilmast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rhor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yleastudi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yleuutise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uomenluon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hsf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irpa_paater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iilivapaaf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altikof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katri_ahlgr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esala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cos_r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usekrot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villesavonlaht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iaran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rjasof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asse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hannajysk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bistr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aywin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ripaanal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iltunenpinj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hir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amelisivon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ara_peltol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ermuli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riikkapuputt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ulriikkaaarn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irja_hirvon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tarbright197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tumatz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rankamnest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goldie19508"/>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mbrowol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ikkonenkrist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vapoenergi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anuhoglun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reskelin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uviforsskah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iikka_suomin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inikaarin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mattikon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rikatom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nnukf"/>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irjablix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arnioki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koomikkokiv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_ahoka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opikanerv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lkuperain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iikkasuomin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rosamerilain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huippumisukk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op1whoism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_he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katjuar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essikkaar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ipsaar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ikkikaust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asipenna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oskan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alakanjan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uho_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ohanneskosk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lariennewf"/>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ofistic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naururast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veronikahonk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ariapetterss0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iiamaij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elinanikulai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injakoskel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aanalai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uulikamppil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viimalampi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enny_kasong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julmaria_"/>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paralleel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issaosaaj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nadinad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yasminyusuf2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leif_hager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aiarsiy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rigitakrasniq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katmarm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sankadest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ero_ho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esiauror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femakk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riikkamari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tarzan23727775"/>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orpiq"/>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plonnem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jokuvoi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elica_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arkus_t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ilja_seli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jhattar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hanpul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erokankaanper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entinenlupa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hoysniem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liikenneproff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eijaniskanen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kirsikkakaipa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outi_pakarin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xxotweet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retathunberg"/>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heolevli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imcarq"/>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rasmuspinoma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ilmastoveivi19"/>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hlind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pekkasaur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atthia71824586"/>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rijlaakson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uksune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keskust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rullasaar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helihlehtine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klinschor"/>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jmkorhone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iiris_suomel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arjatanj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marinsann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anttik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markus_drak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sampulipull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jannekotiah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ipelton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lamphun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estarivaraa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kasvismafi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iivari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frozencalamity"/>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ukkaranta2"/>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ciam"/>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iiajarvenpa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mihk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kesti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allavaltar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heidisuo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aarnegranlund"/>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o_tiaine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ailynojaanu"/>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seppala_antti"/>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uuha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0skarhartman"/>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13" totalsRowShown="0" headerRowDxfId="433" dataDxfId="432">
  <autoFilter ref="A2:BN313"/>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161" dataDxfId="160">
  <autoFilter ref="A66:V74"/>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158" dataDxfId="157">
  <autoFilter ref="A77:V87"/>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11" dataDxfId="110">
  <autoFilter ref="A90:V100"/>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6" totalsRowShown="0" headerRowDxfId="76" dataDxfId="75">
  <autoFilter ref="A1:G97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378" dataDxfId="377">
  <autoFilter ref="A2:BT166"/>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93" totalsRowShown="0" headerRowDxfId="67" dataDxfId="66">
  <autoFilter ref="A1:L109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23" dataDxfId="22">
  <autoFilter ref="A2:C3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332" dataDxfId="331">
  <autoFilter ref="A1:C165"/>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kniikanmaailma.fi/lehti/19b-2019/dieselbussien-lahtolaskenta-on-alkanut/" TargetMode="External" /><Relationship Id="rId2" Type="http://schemas.openxmlformats.org/officeDocument/2006/relationships/hyperlink" Target="https://twitter.com/kaisakosonen/status/1188767962490134529" TargetMode="External" /><Relationship Id="rId3" Type="http://schemas.openxmlformats.org/officeDocument/2006/relationships/hyperlink" Target="https://twitter.com/ooseuri/status/1189160464254750720" TargetMode="External" /><Relationship Id="rId4" Type="http://schemas.openxmlformats.org/officeDocument/2006/relationships/hyperlink" Target="https://twitter.com/ooseuri/status/1189160464254750720" TargetMode="External" /><Relationship Id="rId5" Type="http://schemas.openxmlformats.org/officeDocument/2006/relationships/hyperlink" Target="https://www.hs.fi/ulkomaat/art-2000006289718.html?share=cd14b13d3b8dc4d413c10fcd3bbe7c43" TargetMode="External" /><Relationship Id="rId6" Type="http://schemas.openxmlformats.org/officeDocument/2006/relationships/hyperlink" Target="https://www.presidentti.fi/uutinen/presidenttipari-vastaanotti-climate-cycling-polkupyorat/" TargetMode="External" /><Relationship Id="rId7" Type="http://schemas.openxmlformats.org/officeDocument/2006/relationships/hyperlink" Target="https://yle.fi/uutiset/3-11045877" TargetMode="External" /><Relationship Id="rId8" Type="http://schemas.openxmlformats.org/officeDocument/2006/relationships/hyperlink" Target="https://twitter.com/MetsayhdistysRy/status/1190201787095142400" TargetMode="External" /><Relationship Id="rId9" Type="http://schemas.openxmlformats.org/officeDocument/2006/relationships/hyperlink" Target="https://twitter.com/MarkkuKulmala1/status/1188407116111011840" TargetMode="External" /><Relationship Id="rId10" Type="http://schemas.openxmlformats.org/officeDocument/2006/relationships/hyperlink" Target="https://twitter.com/MarkkuKulmala1/status/1188407116111011840" TargetMode="External" /><Relationship Id="rId11" Type="http://schemas.openxmlformats.org/officeDocument/2006/relationships/hyperlink" Target="https://twitter.com/joonasl/status/1190350702960349185" TargetMode="External" /><Relationship Id="rId12" Type="http://schemas.openxmlformats.org/officeDocument/2006/relationships/hyperlink" Target="https://twitter.com/joonasl/status/1190350702960349185" TargetMode="External" /><Relationship Id="rId13" Type="http://schemas.openxmlformats.org/officeDocument/2006/relationships/hyperlink" Target="https://twitter.com/JIHukkinen/status/1189086814977626112" TargetMode="External" /><Relationship Id="rId14" Type="http://schemas.openxmlformats.org/officeDocument/2006/relationships/hyperlink" Target="https://twitter.com/HarriHoltta/status/1191047261809205248" TargetMode="External" /><Relationship Id="rId15" Type="http://schemas.openxmlformats.org/officeDocument/2006/relationships/hyperlink" Target="https://www.kauppalehti.fi/uutiset/nykykapitalismi-on-valuvikainen-mutta-saantelylla-saadaan-tarvittavat-muskelit-ilmastonmuutoksen-pysayttamiseksi/30186269-db9d-47b6-b842-0b7e5cabe453?ref=twitter:b877" TargetMode="External" /><Relationship Id="rId16" Type="http://schemas.openxmlformats.org/officeDocument/2006/relationships/hyperlink" Target="https://www.hs.fi/ulkomaat/art-2000006289718.html?share=cd14b13d3b8dc4d413c10fcd3bbe7c43" TargetMode="External" /><Relationship Id="rId17" Type="http://schemas.openxmlformats.org/officeDocument/2006/relationships/hyperlink" Target="https://twitter.com/PanuKunttu/status/1188814359591620609" TargetMode="External" /><Relationship Id="rId18" Type="http://schemas.openxmlformats.org/officeDocument/2006/relationships/hyperlink" Target="https://twitter.com/Meri_ja_ilmasto/status/1188854662142840834" TargetMode="External" /><Relationship Id="rId19" Type="http://schemas.openxmlformats.org/officeDocument/2006/relationships/hyperlink" Target="https://twitter.com/satuhassi/status/1189636862647898112" TargetMode="External" /><Relationship Id="rId20" Type="http://schemas.openxmlformats.org/officeDocument/2006/relationships/hyperlink" Target="https://twitter.com/mikko_neuvo/status/1190379480667316224" TargetMode="External" /><Relationship Id="rId21" Type="http://schemas.openxmlformats.org/officeDocument/2006/relationships/hyperlink" Target="https://twitter.com/HarriHoltta/status/1191047261809205248" TargetMode="External" /><Relationship Id="rId22" Type="http://schemas.openxmlformats.org/officeDocument/2006/relationships/hyperlink" Target="https://twitter.com/A_Ahokas/status/1190011747324837895" TargetMode="External" /><Relationship Id="rId23" Type="http://schemas.openxmlformats.org/officeDocument/2006/relationships/hyperlink" Target="https://twitter.com/jmkorhonen/status/1189515803684671490" TargetMode="External" /><Relationship Id="rId24" Type="http://schemas.openxmlformats.org/officeDocument/2006/relationships/hyperlink" Target="https://idp.scientificamerican.com/authorize/?response_type=cookie&amp;client_id=sciam&amp;redirect_uri=https%3A%2F%2Fwww.scientificamerican.com%2Farticle%2Fglobal-warming-is-not-part-of-natural-climate-variability%2F" TargetMode="External" /><Relationship Id="rId25" Type="http://schemas.openxmlformats.org/officeDocument/2006/relationships/hyperlink" Target="https://yle.fi/uutiset/3-11047091?origin=rss&amp;utm_source=twitter-share&amp;utm_medium=social" TargetMode="External" /><Relationship Id="rId26" Type="http://schemas.openxmlformats.org/officeDocument/2006/relationships/hyperlink" Target="https://www.iiasa.ac.at/web/home/about/news/190925-drought-and-wheat-production.html#.XcCJj2TcSP8.twitter" TargetMode="External" /><Relationship Id="rId27" Type="http://schemas.openxmlformats.org/officeDocument/2006/relationships/hyperlink" Target="https://twitter.com/A_Ahokas/status/1190332696897163264" TargetMode="External" /><Relationship Id="rId28" Type="http://schemas.openxmlformats.org/officeDocument/2006/relationships/hyperlink" Target="https://www.kansalaisaloite.fi/fi/aloite/4252?fbclid=IwAR2MqutK1dcHgE6BuxeCeE0MGzR_V_H90KP-aAKc4ZNCRWfc86-8XZEnkZc" TargetMode="External" /><Relationship Id="rId29" Type="http://schemas.openxmlformats.org/officeDocument/2006/relationships/hyperlink" Target="https://twitter.com/Ellen_Ojala/status/1188744923635425280" TargetMode="External" /><Relationship Id="rId30" Type="http://schemas.openxmlformats.org/officeDocument/2006/relationships/hyperlink" Target="https://twitter.com/LauraMaKolehma/status/1190160251485671424" TargetMode="External" /><Relationship Id="rId31" Type="http://schemas.openxmlformats.org/officeDocument/2006/relationships/hyperlink" Target="https://twitter.com/KaarinaKolle/status/1189461709163028480" TargetMode="External" /><Relationship Id="rId32" Type="http://schemas.openxmlformats.org/officeDocument/2006/relationships/hyperlink" Target="https://twitter.com/HiilivapaaFI/status/1190222366724501510" TargetMode="External" /><Relationship Id="rId33" Type="http://schemas.openxmlformats.org/officeDocument/2006/relationships/hyperlink" Target="https://www.kansalaisaloite.fi/fi/aloite/4252?fbclid=IwAR2MqutK1dcHgE6BuxeCeE0MGzR_V_H90KP-aAKc4ZNCRWfc86-8XZEnkZc" TargetMode="External" /><Relationship Id="rId34" Type="http://schemas.openxmlformats.org/officeDocument/2006/relationships/hyperlink" Target="https://twitter.com/kaisakosonen/status/1188767962490134529" TargetMode="External" /><Relationship Id="rId35" Type="http://schemas.openxmlformats.org/officeDocument/2006/relationships/hyperlink" Target="https://twitter.com/ooseuri/status/1189160464254750720" TargetMode="External" /><Relationship Id="rId36" Type="http://schemas.openxmlformats.org/officeDocument/2006/relationships/hyperlink" Target="https://www.kansalaisaloite.fi/fi/aloite/4252?fbclid=IwAR2MqutK1dcHgE6BuxeCeE0MGzR_V_H90KP-aAKc4ZNCRWfc86-8XZEnkZc" TargetMode="External" /><Relationship Id="rId37" Type="http://schemas.openxmlformats.org/officeDocument/2006/relationships/hyperlink" Target="https://twitter.com/ooseuri/status/1189160464254750720" TargetMode="External" /><Relationship Id="rId38" Type="http://schemas.openxmlformats.org/officeDocument/2006/relationships/hyperlink" Target="https://yle.fi/uutiset/3-11045496" TargetMode="External" /><Relationship Id="rId39" Type="http://schemas.openxmlformats.org/officeDocument/2006/relationships/hyperlink" Target="https://www.greenpeace.org/finland/tiedotteet/2550/tarkea-ilmastopoliittinen-paatos-vilahtamassa-ohi-valtion-omistajaohjaus-vaikuttaa-valtavaan-maaraan-paastoja/" TargetMode="External" /><Relationship Id="rId40" Type="http://schemas.openxmlformats.org/officeDocument/2006/relationships/hyperlink" Target="https://twitter.com/O_Tiainen/status/1189255081285292035" TargetMode="External" /><Relationship Id="rId41" Type="http://schemas.openxmlformats.org/officeDocument/2006/relationships/hyperlink" Target="https://twitter.com/jvarala/status/1189462945706717184" TargetMode="External" /><Relationship Id="rId42" Type="http://schemas.openxmlformats.org/officeDocument/2006/relationships/hyperlink" Target="https://www.hs.fi/ulkomaat/art-2000006289718.html?share=cd14b13d3b8dc4d413c10fcd3bbe7c43" TargetMode="External" /><Relationship Id="rId43" Type="http://schemas.openxmlformats.org/officeDocument/2006/relationships/hyperlink" Target="https://twitter.com/lentoveroaloite/status/1189614481476870145" TargetMode="External" /><Relationship Id="rId44" Type="http://schemas.openxmlformats.org/officeDocument/2006/relationships/hyperlink" Target="https://twitter.com/fingrid_oyj/status/1191292123557113859" TargetMode="External" /><Relationship Id="rId45" Type="http://schemas.openxmlformats.org/officeDocument/2006/relationships/hyperlink" Target="https://www.greenpeace.org/finland/blogit/2579/yhdysvallat-lahtee-ilmastosopimuksesta-enta-sitten/" TargetMode="External" /><Relationship Id="rId46" Type="http://schemas.openxmlformats.org/officeDocument/2006/relationships/hyperlink" Target="https://twitter.com/kaisakosonen/status/1189478710614937601" TargetMode="External" /><Relationship Id="rId47" Type="http://schemas.openxmlformats.org/officeDocument/2006/relationships/hyperlink" Target="https://pbs.twimg.com/media/EH9o33wXkAI08NW.jpg" TargetMode="External" /><Relationship Id="rId48" Type="http://schemas.openxmlformats.org/officeDocument/2006/relationships/hyperlink" Target="https://pbs.twimg.com/media/EIO0LenXkAM7QQu.jpg" TargetMode="External" /><Relationship Id="rId49" Type="http://schemas.openxmlformats.org/officeDocument/2006/relationships/hyperlink" Target="https://pbs.twimg.com/media/EIPTUA0XkAE0LAd.jpg" TargetMode="External" /><Relationship Id="rId50" Type="http://schemas.openxmlformats.org/officeDocument/2006/relationships/hyperlink" Target="https://pbs.twimg.com/media/EIRgZdMWwAANwVw.jpg" TargetMode="External" /><Relationship Id="rId51" Type="http://schemas.openxmlformats.org/officeDocument/2006/relationships/hyperlink" Target="https://pbs.twimg.com/media/EH9eULIWsAACRIy.png" TargetMode="External" /><Relationship Id="rId52" Type="http://schemas.openxmlformats.org/officeDocument/2006/relationships/hyperlink" Target="https://pbs.twimg.com/media/EH9eULIWsAACRIy.png" TargetMode="External" /><Relationship Id="rId53" Type="http://schemas.openxmlformats.org/officeDocument/2006/relationships/hyperlink" Target="https://pbs.twimg.com/media/EH9eULIWsAACRIy.png" TargetMode="External" /><Relationship Id="rId54" Type="http://schemas.openxmlformats.org/officeDocument/2006/relationships/hyperlink" Target="https://pbs.twimg.com/media/EH9f6xLXUAAy5IH.png" TargetMode="External" /><Relationship Id="rId55" Type="http://schemas.openxmlformats.org/officeDocument/2006/relationships/hyperlink" Target="https://pbs.twimg.com/media/EH9f6xLXUAAy5IH.png" TargetMode="External" /><Relationship Id="rId56" Type="http://schemas.openxmlformats.org/officeDocument/2006/relationships/hyperlink" Target="https://pbs.twimg.com/media/EH9f6xLXUAAy5IH.png" TargetMode="External" /><Relationship Id="rId57" Type="http://schemas.openxmlformats.org/officeDocument/2006/relationships/hyperlink" Target="https://pbs.twimg.com/media/EH9eULIWsAACRIy.png" TargetMode="External" /><Relationship Id="rId58" Type="http://schemas.openxmlformats.org/officeDocument/2006/relationships/hyperlink" Target="https://pbs.twimg.com/media/EH9eULIWsAACRIy.png" TargetMode="External" /><Relationship Id="rId59" Type="http://schemas.openxmlformats.org/officeDocument/2006/relationships/hyperlink" Target="https://pbs.twimg.com/media/EEXGBjFXkAIHHxb.jpg" TargetMode="External" /><Relationship Id="rId60" Type="http://schemas.openxmlformats.org/officeDocument/2006/relationships/hyperlink" Target="https://pbs.twimg.com/media/EEXGBjFXkAIHHxb.jpg" TargetMode="External" /><Relationship Id="rId61" Type="http://schemas.openxmlformats.org/officeDocument/2006/relationships/hyperlink" Target="https://pbs.twimg.com/media/EH9H7yJXUAAQ_NF.png" TargetMode="External" /><Relationship Id="rId62" Type="http://schemas.openxmlformats.org/officeDocument/2006/relationships/hyperlink" Target="https://pbs.twimg.com/media/EH9H7yJXUAAQ_NF.png" TargetMode="External" /><Relationship Id="rId63" Type="http://schemas.openxmlformats.org/officeDocument/2006/relationships/hyperlink" Target="https://pbs.twimg.com/media/EH9eULIWsAACRIy.png" TargetMode="External" /><Relationship Id="rId64" Type="http://schemas.openxmlformats.org/officeDocument/2006/relationships/hyperlink" Target="https://pbs.twimg.com/media/EH9eULIWsAACRIy.png" TargetMode="External" /><Relationship Id="rId65" Type="http://schemas.openxmlformats.org/officeDocument/2006/relationships/hyperlink" Target="https://pbs.twimg.com/media/EH9f6xLXUAAy5IH.png" TargetMode="External" /><Relationship Id="rId66" Type="http://schemas.openxmlformats.org/officeDocument/2006/relationships/hyperlink" Target="https://pbs.twimg.com/media/EH9o33wXkAI08NW.jpg" TargetMode="External" /><Relationship Id="rId67" Type="http://schemas.openxmlformats.org/officeDocument/2006/relationships/hyperlink" Target="https://pbs.twimg.com/media/EIOMFg5WoAE3_eg.jpg" TargetMode="External" /><Relationship Id="rId68" Type="http://schemas.openxmlformats.org/officeDocument/2006/relationships/hyperlink" Target="https://pbs.twimg.com/media/EH9o33wXkAI08NW.jpg" TargetMode="External" /><Relationship Id="rId69" Type="http://schemas.openxmlformats.org/officeDocument/2006/relationships/hyperlink" Target="https://pbs.twimg.com/media/EH9o33wXkAI08NW.jpg" TargetMode="External" /><Relationship Id="rId70" Type="http://schemas.openxmlformats.org/officeDocument/2006/relationships/hyperlink" Target="https://pbs.twimg.com/media/EIKNeTbWkAUjXbU.jpg" TargetMode="External" /><Relationship Id="rId71" Type="http://schemas.openxmlformats.org/officeDocument/2006/relationships/hyperlink" Target="https://pbs.twimg.com/media/EGqU-z8WoAAoDen.jpg" TargetMode="External" /><Relationship Id="rId72" Type="http://schemas.openxmlformats.org/officeDocument/2006/relationships/hyperlink" Target="https://pbs.twimg.com/media/EIKNeTbWkAUjXbU.jpg" TargetMode="External" /><Relationship Id="rId73" Type="http://schemas.openxmlformats.org/officeDocument/2006/relationships/hyperlink" Target="http://pbs.twimg.com/profile_images/1098468035395026944/E2VmaNB6_normal.png" TargetMode="External" /><Relationship Id="rId74" Type="http://schemas.openxmlformats.org/officeDocument/2006/relationships/hyperlink" Target="http://pbs.twimg.com/profile_images/1098468035395026944/E2VmaNB6_normal.png" TargetMode="External" /><Relationship Id="rId75" Type="http://schemas.openxmlformats.org/officeDocument/2006/relationships/hyperlink" Target="http://pbs.twimg.com/profile_images/1186675985032339456/Zr-eUfLs_normal.jpg" TargetMode="External" /><Relationship Id="rId76" Type="http://schemas.openxmlformats.org/officeDocument/2006/relationships/hyperlink" Target="http://pbs.twimg.com/profile_images/850023269914869762/4vFPPiOQ_normal.jpg" TargetMode="External" /><Relationship Id="rId77" Type="http://schemas.openxmlformats.org/officeDocument/2006/relationships/hyperlink" Target="http://pbs.twimg.com/profile_images/850023269914869762/4vFPPiOQ_normal.jpg" TargetMode="External" /><Relationship Id="rId78" Type="http://schemas.openxmlformats.org/officeDocument/2006/relationships/hyperlink" Target="http://pbs.twimg.com/profile_images/899545525720141824/5Plxw2gD_normal.jpg" TargetMode="External" /><Relationship Id="rId79" Type="http://schemas.openxmlformats.org/officeDocument/2006/relationships/hyperlink" Target="http://pbs.twimg.com/profile_images/899545525720141824/5Plxw2gD_normal.jpg" TargetMode="External" /><Relationship Id="rId80" Type="http://schemas.openxmlformats.org/officeDocument/2006/relationships/hyperlink" Target="https://pbs.twimg.com/media/EH9o33wXkAI08NW.jpg" TargetMode="External" /><Relationship Id="rId81" Type="http://schemas.openxmlformats.org/officeDocument/2006/relationships/hyperlink" Target="http://pbs.twimg.com/profile_images/616564065486278660/m9TpDcC0_normal.jpg" TargetMode="External" /><Relationship Id="rId82" Type="http://schemas.openxmlformats.org/officeDocument/2006/relationships/hyperlink" Target="http://pbs.twimg.com/profile_images/616564065486278660/m9TpDcC0_normal.jpg" TargetMode="External" /><Relationship Id="rId83" Type="http://schemas.openxmlformats.org/officeDocument/2006/relationships/hyperlink" Target="http://pbs.twimg.com/profile_images/616564065486278660/m9TpDcC0_normal.jpg" TargetMode="External" /><Relationship Id="rId84" Type="http://schemas.openxmlformats.org/officeDocument/2006/relationships/hyperlink" Target="http://pbs.twimg.com/profile_images/616564065486278660/m9TpDcC0_normal.jpg" TargetMode="External" /><Relationship Id="rId85" Type="http://schemas.openxmlformats.org/officeDocument/2006/relationships/hyperlink" Target="http://pbs.twimg.com/profile_images/616564065486278660/m9TpDcC0_normal.jpg" TargetMode="External" /><Relationship Id="rId86" Type="http://schemas.openxmlformats.org/officeDocument/2006/relationships/hyperlink" Target="http://pbs.twimg.com/profile_images/582261639442894848/ZMEwxEcC_normal.jpg" TargetMode="External" /><Relationship Id="rId87" Type="http://schemas.openxmlformats.org/officeDocument/2006/relationships/hyperlink" Target="http://pbs.twimg.com/profile_images/582261639442894848/ZMEwxEcC_normal.jpg" TargetMode="External" /><Relationship Id="rId88" Type="http://schemas.openxmlformats.org/officeDocument/2006/relationships/hyperlink" Target="http://pbs.twimg.com/profile_images/582261639442894848/ZMEwxEcC_normal.jpg" TargetMode="External" /><Relationship Id="rId89" Type="http://schemas.openxmlformats.org/officeDocument/2006/relationships/hyperlink" Target="http://pbs.twimg.com/profile_images/582261639442894848/ZMEwxEcC_normal.jpg" TargetMode="External" /><Relationship Id="rId90" Type="http://schemas.openxmlformats.org/officeDocument/2006/relationships/hyperlink" Target="http://pbs.twimg.com/profile_images/582261639442894848/ZMEwxEcC_normal.jpg" TargetMode="External" /><Relationship Id="rId91" Type="http://schemas.openxmlformats.org/officeDocument/2006/relationships/hyperlink" Target="http://pbs.twimg.com/profile_images/582261639442894848/ZMEwxEcC_normal.jpg" TargetMode="External" /><Relationship Id="rId92" Type="http://schemas.openxmlformats.org/officeDocument/2006/relationships/hyperlink" Target="http://pbs.twimg.com/profile_images/582261639442894848/ZMEwxEcC_normal.jpg" TargetMode="External" /><Relationship Id="rId93" Type="http://schemas.openxmlformats.org/officeDocument/2006/relationships/hyperlink" Target="http://pbs.twimg.com/profile_images/582261639442894848/ZMEwxEcC_normal.jpg" TargetMode="External" /><Relationship Id="rId94" Type="http://schemas.openxmlformats.org/officeDocument/2006/relationships/hyperlink" Target="http://pbs.twimg.com/profile_images/1170721308109365255/CbRoEvBE_normal.jpg" TargetMode="External" /><Relationship Id="rId95" Type="http://schemas.openxmlformats.org/officeDocument/2006/relationships/hyperlink" Target="http://pbs.twimg.com/profile_images/1170721308109365255/CbRoEvBE_normal.jpg" TargetMode="External" /><Relationship Id="rId96" Type="http://schemas.openxmlformats.org/officeDocument/2006/relationships/hyperlink" Target="http://pbs.twimg.com/profile_images/1170721308109365255/CbRoEvBE_normal.jpg" TargetMode="External" /><Relationship Id="rId97" Type="http://schemas.openxmlformats.org/officeDocument/2006/relationships/hyperlink" Target="http://pbs.twimg.com/profile_images/1181984523271192580/0NPp6yhJ_normal.jpg" TargetMode="External" /><Relationship Id="rId98" Type="http://schemas.openxmlformats.org/officeDocument/2006/relationships/hyperlink" Target="http://pbs.twimg.com/profile_images/1152686867860656128/tAjScJBt_normal.jpg" TargetMode="External" /><Relationship Id="rId99" Type="http://schemas.openxmlformats.org/officeDocument/2006/relationships/hyperlink" Target="http://pbs.twimg.com/profile_images/1031876696381837313/13Hf2e_4_normal.jpg" TargetMode="External" /><Relationship Id="rId100" Type="http://schemas.openxmlformats.org/officeDocument/2006/relationships/hyperlink" Target="http://pbs.twimg.com/profile_images/898294293974188032/JxH55vnY_normal.jpg" TargetMode="External" /><Relationship Id="rId101" Type="http://schemas.openxmlformats.org/officeDocument/2006/relationships/hyperlink" Target="http://pbs.twimg.com/profile_images/898294293974188032/JxH55vnY_normal.jpg" TargetMode="External" /><Relationship Id="rId102" Type="http://schemas.openxmlformats.org/officeDocument/2006/relationships/hyperlink" Target="http://pbs.twimg.com/profile_images/724569955350523906/qgNGGZDX_normal.jpg" TargetMode="External" /><Relationship Id="rId103" Type="http://schemas.openxmlformats.org/officeDocument/2006/relationships/hyperlink" Target="http://pbs.twimg.com/profile_images/724569955350523906/qgNGGZDX_normal.jpg" TargetMode="External" /><Relationship Id="rId104" Type="http://schemas.openxmlformats.org/officeDocument/2006/relationships/hyperlink" Target="http://pbs.twimg.com/profile_images/1175136063209267200/j0_vfQZ3_normal.jpg" TargetMode="External" /><Relationship Id="rId105" Type="http://schemas.openxmlformats.org/officeDocument/2006/relationships/hyperlink" Target="http://pbs.twimg.com/profile_images/959881965787807744/6auPT1ix_normal.jpg" TargetMode="External" /><Relationship Id="rId106" Type="http://schemas.openxmlformats.org/officeDocument/2006/relationships/hyperlink" Target="http://pbs.twimg.com/profile_images/1179824498280939520/E7cfwm9H_normal.jpg" TargetMode="External" /><Relationship Id="rId107" Type="http://schemas.openxmlformats.org/officeDocument/2006/relationships/hyperlink" Target="http://pbs.twimg.com/profile_images/843804207945826306/axE_-WOP_normal.jpg" TargetMode="External" /><Relationship Id="rId108" Type="http://schemas.openxmlformats.org/officeDocument/2006/relationships/hyperlink" Target="http://pbs.twimg.com/profile_images/1034336181503369216/c7xcX43B_normal.jpg" TargetMode="External" /><Relationship Id="rId109" Type="http://schemas.openxmlformats.org/officeDocument/2006/relationships/hyperlink" Target="http://pbs.twimg.com/profile_images/1145042752142499841/SlZ84SaX_normal.jpg" TargetMode="External" /><Relationship Id="rId110" Type="http://schemas.openxmlformats.org/officeDocument/2006/relationships/hyperlink" Target="http://pbs.twimg.com/profile_images/1141801288629403656/Pvezbfc7_normal.jpg" TargetMode="External" /><Relationship Id="rId111" Type="http://schemas.openxmlformats.org/officeDocument/2006/relationships/hyperlink" Target="http://pbs.twimg.com/profile_images/1178398792653185025/gG6p25d8_normal.jpg" TargetMode="External" /><Relationship Id="rId112" Type="http://schemas.openxmlformats.org/officeDocument/2006/relationships/hyperlink" Target="http://pbs.twimg.com/profile_images/1178398792653185025/gG6p25d8_normal.jpg" TargetMode="External" /><Relationship Id="rId113" Type="http://schemas.openxmlformats.org/officeDocument/2006/relationships/hyperlink" Target="http://pbs.twimg.com/profile_images/1191327300/image_normal.jpg" TargetMode="External" /><Relationship Id="rId114" Type="http://schemas.openxmlformats.org/officeDocument/2006/relationships/hyperlink" Target="http://pbs.twimg.com/profile_images/1191327300/image_normal.jpg" TargetMode="External" /><Relationship Id="rId115" Type="http://schemas.openxmlformats.org/officeDocument/2006/relationships/hyperlink" Target="http://pbs.twimg.com/profile_images/1149009079697838081/agv7CYrK_normal.jpg" TargetMode="External" /><Relationship Id="rId116" Type="http://schemas.openxmlformats.org/officeDocument/2006/relationships/hyperlink" Target="http://pbs.twimg.com/profile_images/948673673048682496/upIsMpFW_normal.jpg" TargetMode="External" /><Relationship Id="rId117" Type="http://schemas.openxmlformats.org/officeDocument/2006/relationships/hyperlink" Target="http://pbs.twimg.com/profile_images/1170944934100312064/0FMhwz2m_normal.jpg" TargetMode="External" /><Relationship Id="rId118" Type="http://schemas.openxmlformats.org/officeDocument/2006/relationships/hyperlink" Target="http://pbs.twimg.com/profile_images/1170944934100312064/0FMhwz2m_normal.jpg" TargetMode="External" /><Relationship Id="rId119" Type="http://schemas.openxmlformats.org/officeDocument/2006/relationships/hyperlink" Target="http://pbs.twimg.com/profile_images/691986668690259968/f6EEYTas_normal.jpg" TargetMode="External" /><Relationship Id="rId120" Type="http://schemas.openxmlformats.org/officeDocument/2006/relationships/hyperlink" Target="http://pbs.twimg.com/profile_images/691986668690259968/f6EEYTas_normal.jpg" TargetMode="External" /><Relationship Id="rId121" Type="http://schemas.openxmlformats.org/officeDocument/2006/relationships/hyperlink" Target="http://pbs.twimg.com/profile_images/986964645708738560/PyrxpfV1_normal.jpg" TargetMode="External" /><Relationship Id="rId122" Type="http://schemas.openxmlformats.org/officeDocument/2006/relationships/hyperlink" Target="http://pbs.twimg.com/profile_images/986964645708738560/PyrxpfV1_normal.jpg" TargetMode="External" /><Relationship Id="rId123" Type="http://schemas.openxmlformats.org/officeDocument/2006/relationships/hyperlink" Target="http://pbs.twimg.com/profile_images/867286070588780544/BWqpDV80_normal.jpg" TargetMode="External" /><Relationship Id="rId124" Type="http://schemas.openxmlformats.org/officeDocument/2006/relationships/hyperlink" Target="http://pbs.twimg.com/profile_images/867286070588780544/BWqpDV80_normal.jpg" TargetMode="External" /><Relationship Id="rId125" Type="http://schemas.openxmlformats.org/officeDocument/2006/relationships/hyperlink" Target="http://pbs.twimg.com/profile_images/867286070588780544/BWqpDV80_normal.jpg" TargetMode="External" /><Relationship Id="rId126" Type="http://schemas.openxmlformats.org/officeDocument/2006/relationships/hyperlink" Target="http://pbs.twimg.com/profile_images/867286070588780544/BWqpDV80_normal.jpg" TargetMode="External" /><Relationship Id="rId127" Type="http://schemas.openxmlformats.org/officeDocument/2006/relationships/hyperlink" Target="http://pbs.twimg.com/profile_images/867286070588780544/BWqpDV80_normal.jpg" TargetMode="External" /><Relationship Id="rId128" Type="http://schemas.openxmlformats.org/officeDocument/2006/relationships/hyperlink" Target="http://pbs.twimg.com/profile_images/867286070588780544/BWqpDV80_normal.jpg" TargetMode="External" /><Relationship Id="rId129" Type="http://schemas.openxmlformats.org/officeDocument/2006/relationships/hyperlink" Target="http://pbs.twimg.com/profile_images/867286070588780544/BWqpDV80_normal.jpg" TargetMode="External" /><Relationship Id="rId130" Type="http://schemas.openxmlformats.org/officeDocument/2006/relationships/hyperlink" Target="http://pbs.twimg.com/profile_images/867286070588780544/BWqpDV80_normal.jpg" TargetMode="External" /><Relationship Id="rId131" Type="http://schemas.openxmlformats.org/officeDocument/2006/relationships/hyperlink" Target="http://pbs.twimg.com/profile_images/867286070588780544/BWqpDV80_normal.jpg" TargetMode="External" /><Relationship Id="rId132" Type="http://schemas.openxmlformats.org/officeDocument/2006/relationships/hyperlink" Target="http://pbs.twimg.com/profile_images/1129902546146025472/ZJo6-h7r_normal.png" TargetMode="External" /><Relationship Id="rId133" Type="http://schemas.openxmlformats.org/officeDocument/2006/relationships/hyperlink" Target="http://pbs.twimg.com/profile_images/1129902546146025472/ZJo6-h7r_normal.png" TargetMode="External" /><Relationship Id="rId134" Type="http://schemas.openxmlformats.org/officeDocument/2006/relationships/hyperlink" Target="http://pbs.twimg.com/profile_images/1189480122904174592/nNVed4ob_normal.jpg" TargetMode="External" /><Relationship Id="rId135" Type="http://schemas.openxmlformats.org/officeDocument/2006/relationships/hyperlink" Target="http://pbs.twimg.com/profile_images/1036951803391352833/uiAKAXcU_normal.jpg" TargetMode="External" /><Relationship Id="rId136" Type="http://schemas.openxmlformats.org/officeDocument/2006/relationships/hyperlink" Target="http://pbs.twimg.com/profile_images/851302048142430208/3JeQd2wJ_normal.jpg" TargetMode="External" /><Relationship Id="rId137" Type="http://schemas.openxmlformats.org/officeDocument/2006/relationships/hyperlink" Target="http://pbs.twimg.com/profile_images/851302048142430208/3JeQd2wJ_normal.jpg" TargetMode="External" /><Relationship Id="rId138" Type="http://schemas.openxmlformats.org/officeDocument/2006/relationships/hyperlink" Target="http://pbs.twimg.com/profile_images/1097602223373209602/ylVkeuvL_normal.png" TargetMode="External" /><Relationship Id="rId139" Type="http://schemas.openxmlformats.org/officeDocument/2006/relationships/hyperlink" Target="http://pbs.twimg.com/profile_images/1097602223373209602/ylVkeuvL_normal.png" TargetMode="External" /><Relationship Id="rId140" Type="http://schemas.openxmlformats.org/officeDocument/2006/relationships/hyperlink" Target="http://pbs.twimg.com/profile_images/851302048142430208/3JeQd2wJ_normal.jpg" TargetMode="External" /><Relationship Id="rId141" Type="http://schemas.openxmlformats.org/officeDocument/2006/relationships/hyperlink" Target="http://pbs.twimg.com/profile_images/851302048142430208/3JeQd2wJ_normal.jpg" TargetMode="External" /><Relationship Id="rId142" Type="http://schemas.openxmlformats.org/officeDocument/2006/relationships/hyperlink" Target="http://pbs.twimg.com/profile_images/851302048142430208/3JeQd2wJ_normal.jpg" TargetMode="External" /><Relationship Id="rId143" Type="http://schemas.openxmlformats.org/officeDocument/2006/relationships/hyperlink" Target="http://pbs.twimg.com/profile_images/851302048142430208/3JeQd2wJ_normal.jpg" TargetMode="External" /><Relationship Id="rId144" Type="http://schemas.openxmlformats.org/officeDocument/2006/relationships/hyperlink" Target="http://pbs.twimg.com/profile_images/851302048142430208/3JeQd2wJ_normal.jpg" TargetMode="External" /><Relationship Id="rId145" Type="http://schemas.openxmlformats.org/officeDocument/2006/relationships/hyperlink" Target="http://pbs.twimg.com/profile_images/851302048142430208/3JeQd2wJ_normal.jpg" TargetMode="External" /><Relationship Id="rId146" Type="http://schemas.openxmlformats.org/officeDocument/2006/relationships/hyperlink" Target="http://pbs.twimg.com/profile_images/851302048142430208/3JeQd2wJ_normal.jpg" TargetMode="External" /><Relationship Id="rId147" Type="http://schemas.openxmlformats.org/officeDocument/2006/relationships/hyperlink" Target="http://pbs.twimg.com/profile_images/777536626/dsc1977_normal.jpg" TargetMode="External" /><Relationship Id="rId148" Type="http://schemas.openxmlformats.org/officeDocument/2006/relationships/hyperlink" Target="http://pbs.twimg.com/profile_images/777536626/dsc1977_normal.jpg" TargetMode="External" /><Relationship Id="rId149" Type="http://schemas.openxmlformats.org/officeDocument/2006/relationships/hyperlink" Target="http://pbs.twimg.com/profile_images/926180361826074626/cIzPRwux_normal.jpg" TargetMode="External" /><Relationship Id="rId150" Type="http://schemas.openxmlformats.org/officeDocument/2006/relationships/hyperlink" Target="http://pbs.twimg.com/profile_images/926180361826074626/cIzPRwux_normal.jpg" TargetMode="External" /><Relationship Id="rId151" Type="http://schemas.openxmlformats.org/officeDocument/2006/relationships/hyperlink" Target="http://pbs.twimg.com/profile_images/926180361826074626/cIzPRwux_normal.jpg" TargetMode="External" /><Relationship Id="rId152" Type="http://schemas.openxmlformats.org/officeDocument/2006/relationships/hyperlink" Target="http://pbs.twimg.com/profile_images/926180361826074626/cIzPRwux_normal.jpg" TargetMode="External" /><Relationship Id="rId153" Type="http://schemas.openxmlformats.org/officeDocument/2006/relationships/hyperlink" Target="http://pbs.twimg.com/profile_images/926180361826074626/cIzPRwux_normal.jpg" TargetMode="External" /><Relationship Id="rId154" Type="http://schemas.openxmlformats.org/officeDocument/2006/relationships/hyperlink" Target="http://pbs.twimg.com/profile_images/926180361826074626/cIzPRwux_normal.jpg" TargetMode="External" /><Relationship Id="rId155" Type="http://schemas.openxmlformats.org/officeDocument/2006/relationships/hyperlink" Target="http://pbs.twimg.com/profile_images/926180361826074626/cIzPRwux_normal.jpg" TargetMode="External" /><Relationship Id="rId156" Type="http://schemas.openxmlformats.org/officeDocument/2006/relationships/hyperlink" Target="http://pbs.twimg.com/profile_images/926180361826074626/cIzPRwux_normal.jpg" TargetMode="External" /><Relationship Id="rId157" Type="http://schemas.openxmlformats.org/officeDocument/2006/relationships/hyperlink" Target="http://pbs.twimg.com/profile_images/926180361826074626/cIzPRwux_normal.jpg" TargetMode="External" /><Relationship Id="rId158" Type="http://schemas.openxmlformats.org/officeDocument/2006/relationships/hyperlink" Target="http://pbs.twimg.com/profile_images/926180361826074626/cIzPRwux_normal.jpg" TargetMode="External" /><Relationship Id="rId159" Type="http://schemas.openxmlformats.org/officeDocument/2006/relationships/hyperlink" Target="http://pbs.twimg.com/profile_images/926180361826074626/cIzPRwux_normal.jpg" TargetMode="External" /><Relationship Id="rId160" Type="http://schemas.openxmlformats.org/officeDocument/2006/relationships/hyperlink" Target="http://pbs.twimg.com/profile_images/926180361826074626/cIzPRwux_normal.jpg" TargetMode="External" /><Relationship Id="rId161" Type="http://schemas.openxmlformats.org/officeDocument/2006/relationships/hyperlink" Target="http://pbs.twimg.com/profile_images/926180361826074626/cIzPRwux_normal.jpg" TargetMode="External" /><Relationship Id="rId162" Type="http://schemas.openxmlformats.org/officeDocument/2006/relationships/hyperlink" Target="http://pbs.twimg.com/profile_images/926180361826074626/cIzPRwux_normal.jpg" TargetMode="External" /><Relationship Id="rId163" Type="http://schemas.openxmlformats.org/officeDocument/2006/relationships/hyperlink" Target="http://pbs.twimg.com/profile_images/926180361826074626/cIzPRwux_normal.jpg" TargetMode="External" /><Relationship Id="rId164" Type="http://schemas.openxmlformats.org/officeDocument/2006/relationships/hyperlink" Target="http://pbs.twimg.com/profile_images/926180361826074626/cIzPRwux_normal.jpg" TargetMode="External" /><Relationship Id="rId165" Type="http://schemas.openxmlformats.org/officeDocument/2006/relationships/hyperlink" Target="http://pbs.twimg.com/profile_images/926180361826074626/cIzPRwux_normal.jpg" TargetMode="External" /><Relationship Id="rId166" Type="http://schemas.openxmlformats.org/officeDocument/2006/relationships/hyperlink" Target="http://pbs.twimg.com/profile_images/926180361826074626/cIzPRwux_normal.jpg" TargetMode="External" /><Relationship Id="rId167" Type="http://schemas.openxmlformats.org/officeDocument/2006/relationships/hyperlink" Target="http://pbs.twimg.com/profile_images/926180361826074626/cIzPRwux_normal.jpg" TargetMode="External" /><Relationship Id="rId168" Type="http://schemas.openxmlformats.org/officeDocument/2006/relationships/hyperlink" Target="http://pbs.twimg.com/profile_images/926180361826074626/cIzPRwux_normal.jpg" TargetMode="External" /><Relationship Id="rId169" Type="http://schemas.openxmlformats.org/officeDocument/2006/relationships/hyperlink" Target="http://pbs.twimg.com/profile_images/926180361826074626/cIzPRwux_normal.jpg" TargetMode="External" /><Relationship Id="rId170" Type="http://schemas.openxmlformats.org/officeDocument/2006/relationships/hyperlink" Target="http://pbs.twimg.com/profile_images/926180361826074626/cIzPRwux_normal.jpg" TargetMode="External" /><Relationship Id="rId171" Type="http://schemas.openxmlformats.org/officeDocument/2006/relationships/hyperlink" Target="http://pbs.twimg.com/profile_images/926180361826074626/cIzPRwux_normal.jpg" TargetMode="External" /><Relationship Id="rId172" Type="http://schemas.openxmlformats.org/officeDocument/2006/relationships/hyperlink" Target="http://pbs.twimg.com/profile_images/926180361826074626/cIzPRwux_normal.jpg" TargetMode="External" /><Relationship Id="rId173" Type="http://schemas.openxmlformats.org/officeDocument/2006/relationships/hyperlink" Target="http://pbs.twimg.com/profile_images/926180361826074626/cIzPRwux_normal.jpg" TargetMode="External" /><Relationship Id="rId174" Type="http://schemas.openxmlformats.org/officeDocument/2006/relationships/hyperlink" Target="http://pbs.twimg.com/profile_images/926180361826074626/cIzPRwux_normal.jpg" TargetMode="External" /><Relationship Id="rId175" Type="http://schemas.openxmlformats.org/officeDocument/2006/relationships/hyperlink" Target="http://pbs.twimg.com/profile_images/926180361826074626/cIzPRwux_normal.jpg" TargetMode="External" /><Relationship Id="rId176" Type="http://schemas.openxmlformats.org/officeDocument/2006/relationships/hyperlink" Target="http://pbs.twimg.com/profile_images/926180361826074626/cIzPRwux_normal.jpg" TargetMode="External" /><Relationship Id="rId177" Type="http://schemas.openxmlformats.org/officeDocument/2006/relationships/hyperlink" Target="http://pbs.twimg.com/profile_images/926180361826074626/cIzPRwux_normal.jpg" TargetMode="External" /><Relationship Id="rId178" Type="http://schemas.openxmlformats.org/officeDocument/2006/relationships/hyperlink" Target="http://pbs.twimg.com/profile_images/926180361826074626/cIzPRwux_normal.jpg" TargetMode="External" /><Relationship Id="rId179" Type="http://schemas.openxmlformats.org/officeDocument/2006/relationships/hyperlink" Target="http://pbs.twimg.com/profile_images/926180361826074626/cIzPRwux_normal.jpg" TargetMode="External" /><Relationship Id="rId180" Type="http://schemas.openxmlformats.org/officeDocument/2006/relationships/hyperlink" Target="http://pbs.twimg.com/profile_images/926180361826074626/cIzPRwux_normal.jpg" TargetMode="External" /><Relationship Id="rId181" Type="http://schemas.openxmlformats.org/officeDocument/2006/relationships/hyperlink" Target="http://pbs.twimg.com/profile_images/926180361826074626/cIzPRwux_normal.jpg" TargetMode="External" /><Relationship Id="rId182" Type="http://schemas.openxmlformats.org/officeDocument/2006/relationships/hyperlink" Target="http://pbs.twimg.com/profile_images/926180361826074626/cIzPRwux_normal.jpg" TargetMode="External" /><Relationship Id="rId183" Type="http://schemas.openxmlformats.org/officeDocument/2006/relationships/hyperlink" Target="http://pbs.twimg.com/profile_images/926180361826074626/cIzPRwux_normal.jpg" TargetMode="External" /><Relationship Id="rId184" Type="http://schemas.openxmlformats.org/officeDocument/2006/relationships/hyperlink" Target="http://pbs.twimg.com/profile_images/926180361826074626/cIzPRwux_normal.jpg" TargetMode="External" /><Relationship Id="rId185" Type="http://schemas.openxmlformats.org/officeDocument/2006/relationships/hyperlink" Target="http://pbs.twimg.com/profile_images/926180361826074626/cIzPRwux_normal.jpg" TargetMode="External" /><Relationship Id="rId186" Type="http://schemas.openxmlformats.org/officeDocument/2006/relationships/hyperlink" Target="http://pbs.twimg.com/profile_images/926180361826074626/cIzPRwux_normal.jpg" TargetMode="External" /><Relationship Id="rId187" Type="http://schemas.openxmlformats.org/officeDocument/2006/relationships/hyperlink" Target="http://pbs.twimg.com/profile_images/926180361826074626/cIzPRwux_normal.jpg" TargetMode="External" /><Relationship Id="rId188" Type="http://schemas.openxmlformats.org/officeDocument/2006/relationships/hyperlink" Target="http://pbs.twimg.com/profile_images/926180361826074626/cIzPRwux_normal.jpg" TargetMode="External" /><Relationship Id="rId189" Type="http://schemas.openxmlformats.org/officeDocument/2006/relationships/hyperlink" Target="http://pbs.twimg.com/profile_images/926180361826074626/cIzPRwux_normal.jpg" TargetMode="External" /><Relationship Id="rId190" Type="http://schemas.openxmlformats.org/officeDocument/2006/relationships/hyperlink" Target="http://pbs.twimg.com/profile_images/1176525071252373505/MWox6h8K_normal.jpg" TargetMode="External" /><Relationship Id="rId191" Type="http://schemas.openxmlformats.org/officeDocument/2006/relationships/hyperlink" Target="http://pbs.twimg.com/profile_images/480022456/kato-riippu_normal.png" TargetMode="External" /><Relationship Id="rId192" Type="http://schemas.openxmlformats.org/officeDocument/2006/relationships/hyperlink" Target="http://pbs.twimg.com/profile_images/480022456/kato-riippu_normal.png" TargetMode="External" /><Relationship Id="rId193" Type="http://schemas.openxmlformats.org/officeDocument/2006/relationships/hyperlink" Target="http://pbs.twimg.com/profile_images/480022456/kato-riippu_normal.png" TargetMode="External" /><Relationship Id="rId194" Type="http://schemas.openxmlformats.org/officeDocument/2006/relationships/hyperlink" Target="https://pbs.twimg.com/media/EIO0LenXkAM7QQu.jpg" TargetMode="External" /><Relationship Id="rId195" Type="http://schemas.openxmlformats.org/officeDocument/2006/relationships/hyperlink" Target="http://pbs.twimg.com/profile_images/763899810/2mfhfo6_normal.gif" TargetMode="External" /><Relationship Id="rId196" Type="http://schemas.openxmlformats.org/officeDocument/2006/relationships/hyperlink" Target="http://pbs.twimg.com/profile_images/763899810/2mfhfo6_normal.gif" TargetMode="External" /><Relationship Id="rId197" Type="http://schemas.openxmlformats.org/officeDocument/2006/relationships/hyperlink" Target="http://pbs.twimg.com/profile_images/763899810/2mfhfo6_normal.gif" TargetMode="External" /><Relationship Id="rId198" Type="http://schemas.openxmlformats.org/officeDocument/2006/relationships/hyperlink" Target="http://pbs.twimg.com/profile_images/1080500418747265029/p_5slGxh_normal.jpg" TargetMode="External" /><Relationship Id="rId199" Type="http://schemas.openxmlformats.org/officeDocument/2006/relationships/hyperlink" Target="https://pbs.twimg.com/media/EIPTUA0XkAE0LAd.jpg" TargetMode="External" /><Relationship Id="rId200" Type="http://schemas.openxmlformats.org/officeDocument/2006/relationships/hyperlink" Target="http://pbs.twimg.com/profile_images/604030832232304641/HJ3C0gab_normal.jpg" TargetMode="External" /><Relationship Id="rId201" Type="http://schemas.openxmlformats.org/officeDocument/2006/relationships/hyperlink" Target="http://pbs.twimg.com/profile_images/604030832232304641/HJ3C0gab_normal.jpg" TargetMode="External" /><Relationship Id="rId202" Type="http://schemas.openxmlformats.org/officeDocument/2006/relationships/hyperlink" Target="http://pbs.twimg.com/profile_images/1380081797/Teron_malja_taustaton_normal.png" TargetMode="External" /><Relationship Id="rId203" Type="http://schemas.openxmlformats.org/officeDocument/2006/relationships/hyperlink" Target="http://pbs.twimg.com/profile_images/1380081797/Teron_malja_taustaton_normal.png" TargetMode="External" /><Relationship Id="rId204" Type="http://schemas.openxmlformats.org/officeDocument/2006/relationships/hyperlink" Target="http://pbs.twimg.com/profile_images/1380081797/Teron_malja_taustaton_normal.png" TargetMode="External" /><Relationship Id="rId205" Type="http://schemas.openxmlformats.org/officeDocument/2006/relationships/hyperlink" Target="http://pbs.twimg.com/profile_images/665839850059202561/sHf7do7e_normal.jpg" TargetMode="External" /><Relationship Id="rId206" Type="http://schemas.openxmlformats.org/officeDocument/2006/relationships/hyperlink" Target="http://pbs.twimg.com/profile_images/1050028272875126784/rM9Yerlr_normal.jpg" TargetMode="External" /><Relationship Id="rId207" Type="http://schemas.openxmlformats.org/officeDocument/2006/relationships/hyperlink" Target="http://pbs.twimg.com/profile_images/1030520437367812099/wM9EAFKv_normal.jpg" TargetMode="External" /><Relationship Id="rId208" Type="http://schemas.openxmlformats.org/officeDocument/2006/relationships/hyperlink" Target="http://pbs.twimg.com/profile_images/1030520437367812099/wM9EAFKv_normal.jpg" TargetMode="External" /><Relationship Id="rId209" Type="http://schemas.openxmlformats.org/officeDocument/2006/relationships/hyperlink" Target="http://pbs.twimg.com/profile_images/1030520437367812099/wM9EAFKv_normal.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1183355525175611392/PraKCE6r_normal.jpg" TargetMode="External" /><Relationship Id="rId214" Type="http://schemas.openxmlformats.org/officeDocument/2006/relationships/hyperlink" Target="http://pbs.twimg.com/profile_images/1156878394346352640/3TDaxPS__normal.jpg" TargetMode="External" /><Relationship Id="rId215" Type="http://schemas.openxmlformats.org/officeDocument/2006/relationships/hyperlink" Target="http://pbs.twimg.com/profile_images/776493700092395520/e40uy9yU_normal.jpg" TargetMode="External" /><Relationship Id="rId216" Type="http://schemas.openxmlformats.org/officeDocument/2006/relationships/hyperlink" Target="http://pbs.twimg.com/profile_images/1177338816950149120/PW4rdZGi_normal.jpg" TargetMode="External" /><Relationship Id="rId217" Type="http://schemas.openxmlformats.org/officeDocument/2006/relationships/hyperlink" Target="http://pbs.twimg.com/profile_images/1177338816950149120/PW4rdZGi_normal.jpg" TargetMode="External" /><Relationship Id="rId218" Type="http://schemas.openxmlformats.org/officeDocument/2006/relationships/hyperlink" Target="http://pbs.twimg.com/profile_images/1073927108072751105/J_SeWm-V_normal.jpg" TargetMode="External" /><Relationship Id="rId219" Type="http://schemas.openxmlformats.org/officeDocument/2006/relationships/hyperlink" Target="http://pbs.twimg.com/profile_images/1073927108072751105/J_SeWm-V_normal.jpg" TargetMode="External" /><Relationship Id="rId220" Type="http://schemas.openxmlformats.org/officeDocument/2006/relationships/hyperlink" Target="http://pbs.twimg.com/profile_images/1073927108072751105/J_SeWm-V_normal.jpg" TargetMode="External" /><Relationship Id="rId221" Type="http://schemas.openxmlformats.org/officeDocument/2006/relationships/hyperlink" Target="http://pbs.twimg.com/profile_images/1073927108072751105/J_SeWm-V_normal.jpg" TargetMode="External" /><Relationship Id="rId222" Type="http://schemas.openxmlformats.org/officeDocument/2006/relationships/hyperlink" Target="http://pbs.twimg.com/profile_images/1183093771891810309/ZQjBqSvP_normal.jpg" TargetMode="External" /><Relationship Id="rId223" Type="http://schemas.openxmlformats.org/officeDocument/2006/relationships/hyperlink" Target="http://pbs.twimg.com/profile_images/1183093771891810309/ZQjBqSvP_normal.jpg" TargetMode="External" /><Relationship Id="rId224" Type="http://schemas.openxmlformats.org/officeDocument/2006/relationships/hyperlink" Target="http://pbs.twimg.com/profile_images/997083991432941573/Jga3pahH_normal.jpg" TargetMode="External" /><Relationship Id="rId225" Type="http://schemas.openxmlformats.org/officeDocument/2006/relationships/hyperlink" Target="http://pbs.twimg.com/profile_images/1139262031973031936/djuXNL0R_normal.jpg" TargetMode="External" /><Relationship Id="rId226" Type="http://schemas.openxmlformats.org/officeDocument/2006/relationships/hyperlink" Target="http://pbs.twimg.com/profile_images/1139262031973031936/djuXNL0R_normal.jpg" TargetMode="External" /><Relationship Id="rId227" Type="http://schemas.openxmlformats.org/officeDocument/2006/relationships/hyperlink" Target="http://pbs.twimg.com/profile_images/689180003272015872/X0N4ThZY_normal.jpg" TargetMode="External" /><Relationship Id="rId228" Type="http://schemas.openxmlformats.org/officeDocument/2006/relationships/hyperlink" Target="http://pbs.twimg.com/profile_images/689180003272015872/X0N4ThZY_normal.jpg" TargetMode="External" /><Relationship Id="rId229" Type="http://schemas.openxmlformats.org/officeDocument/2006/relationships/hyperlink" Target="http://pbs.twimg.com/profile_images/1178349420586422273/i-awnM59_normal.jpg" TargetMode="External" /><Relationship Id="rId230" Type="http://schemas.openxmlformats.org/officeDocument/2006/relationships/hyperlink" Target="http://pbs.twimg.com/profile_images/1178349420586422273/i-awnM59_normal.jpg" TargetMode="External" /><Relationship Id="rId231" Type="http://schemas.openxmlformats.org/officeDocument/2006/relationships/hyperlink" Target="http://pbs.twimg.com/profile_images/556176671099719681/sc_CWCGp_normal.jpe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689180003272015872/X0N4ThZY_normal.jpg" TargetMode="External" /><Relationship Id="rId235" Type="http://schemas.openxmlformats.org/officeDocument/2006/relationships/hyperlink" Target="http://pbs.twimg.com/profile_images/932890349315526656/tnegJweB_normal.jpg" TargetMode="External" /><Relationship Id="rId236" Type="http://schemas.openxmlformats.org/officeDocument/2006/relationships/hyperlink" Target="http://pbs.twimg.com/profile_images/1093805958432768000/dENxr1JC_normal.jpg" TargetMode="External" /><Relationship Id="rId237" Type="http://schemas.openxmlformats.org/officeDocument/2006/relationships/hyperlink" Target="http://pbs.twimg.com/profile_images/1093805958432768000/dENxr1JC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1124841258906611712/I81cbGea_normal.png" TargetMode="External" /><Relationship Id="rId240" Type="http://schemas.openxmlformats.org/officeDocument/2006/relationships/hyperlink" Target="http://pbs.twimg.com/profile_images/1124841258906611712/I81cbGea_normal.png" TargetMode="External" /><Relationship Id="rId241" Type="http://schemas.openxmlformats.org/officeDocument/2006/relationships/hyperlink" Target="https://pbs.twimg.com/media/EIRgZdMWwAANwVw.jpg" TargetMode="External" /><Relationship Id="rId242" Type="http://schemas.openxmlformats.org/officeDocument/2006/relationships/hyperlink" Target="http://pbs.twimg.com/profile_images/1026093632745558016/NO61tISj_normal.jpg" TargetMode="External" /><Relationship Id="rId243" Type="http://schemas.openxmlformats.org/officeDocument/2006/relationships/hyperlink" Target="http://pbs.twimg.com/profile_images/1026093632745558016/NO61tISj_normal.jpg" TargetMode="External" /><Relationship Id="rId244" Type="http://schemas.openxmlformats.org/officeDocument/2006/relationships/hyperlink" Target="https://pbs.twimg.com/media/EH9eULIWsAACRIy.png" TargetMode="External" /><Relationship Id="rId245" Type="http://schemas.openxmlformats.org/officeDocument/2006/relationships/hyperlink" Target="https://pbs.twimg.com/media/EH9eULIWsAACRIy.png" TargetMode="External" /><Relationship Id="rId246" Type="http://schemas.openxmlformats.org/officeDocument/2006/relationships/hyperlink" Target="https://pbs.twimg.com/media/EH9eULIWsAACRIy.png" TargetMode="External" /><Relationship Id="rId247" Type="http://schemas.openxmlformats.org/officeDocument/2006/relationships/hyperlink" Target="http://pbs.twimg.com/profile_images/1090290626468499464/NzeHLznK_normal.jpg" TargetMode="External" /><Relationship Id="rId248" Type="http://schemas.openxmlformats.org/officeDocument/2006/relationships/hyperlink" Target="https://pbs.twimg.com/media/EH9f6xLXUAAy5IH.png" TargetMode="External" /><Relationship Id="rId249" Type="http://schemas.openxmlformats.org/officeDocument/2006/relationships/hyperlink" Target="http://pbs.twimg.com/profile_images/1090290626468499464/NzeHLznK_normal.jpg" TargetMode="External" /><Relationship Id="rId250" Type="http://schemas.openxmlformats.org/officeDocument/2006/relationships/hyperlink" Target="http://pbs.twimg.com/profile_images/926180361826074626/cIzPRwux_normal.jpg" TargetMode="External" /><Relationship Id="rId251" Type="http://schemas.openxmlformats.org/officeDocument/2006/relationships/hyperlink" Target="http://pbs.twimg.com/profile_images/926180361826074626/cIzPRwux_normal.jpg" TargetMode="External" /><Relationship Id="rId252" Type="http://schemas.openxmlformats.org/officeDocument/2006/relationships/hyperlink" Target="http://pbs.twimg.com/profile_images/926180361826074626/cIzPRwux_normal.jpg" TargetMode="External" /><Relationship Id="rId253" Type="http://schemas.openxmlformats.org/officeDocument/2006/relationships/hyperlink" Target="http://pbs.twimg.com/profile_images/926180361826074626/cIzPRwux_normal.jpg" TargetMode="External" /><Relationship Id="rId254" Type="http://schemas.openxmlformats.org/officeDocument/2006/relationships/hyperlink" Target="https://pbs.twimg.com/media/EH9f6xLXUAAy5IH.png" TargetMode="External" /><Relationship Id="rId255" Type="http://schemas.openxmlformats.org/officeDocument/2006/relationships/hyperlink" Target="http://pbs.twimg.com/profile_images/580448494911143936/gNKwGK1s_normal.jpg" TargetMode="External" /><Relationship Id="rId256" Type="http://schemas.openxmlformats.org/officeDocument/2006/relationships/hyperlink" Target="http://pbs.twimg.com/profile_images/838342246525243393/Ofwhy9xw_normal.jpg" TargetMode="External" /><Relationship Id="rId257" Type="http://schemas.openxmlformats.org/officeDocument/2006/relationships/hyperlink" Target="http://pbs.twimg.com/profile_images/1090290626468499464/NzeHLznK_normal.jpg" TargetMode="External" /><Relationship Id="rId258" Type="http://schemas.openxmlformats.org/officeDocument/2006/relationships/hyperlink" Target="http://pbs.twimg.com/profile_images/1090290626468499464/NzeHLznK_normal.jpg" TargetMode="External" /><Relationship Id="rId259" Type="http://schemas.openxmlformats.org/officeDocument/2006/relationships/hyperlink" Target="https://pbs.twimg.com/media/EH9f6xLXUAAy5IH.png" TargetMode="External" /><Relationship Id="rId260" Type="http://schemas.openxmlformats.org/officeDocument/2006/relationships/hyperlink" Target="http://pbs.twimg.com/profile_images/838342246525243393/Ofwhy9xw_normal.jpg" TargetMode="External" /><Relationship Id="rId261" Type="http://schemas.openxmlformats.org/officeDocument/2006/relationships/hyperlink" Target="http://pbs.twimg.com/profile_images/838342246525243393/Ofwhy9xw_normal.jpg" TargetMode="External" /><Relationship Id="rId262" Type="http://schemas.openxmlformats.org/officeDocument/2006/relationships/hyperlink" Target="https://pbs.twimg.com/media/EH9eULIWsAACRIy.png" TargetMode="External" /><Relationship Id="rId263" Type="http://schemas.openxmlformats.org/officeDocument/2006/relationships/hyperlink" Target="http://pbs.twimg.com/profile_images/699163548052779009/ZnRc_Hfa_normal.jpg" TargetMode="External" /><Relationship Id="rId264" Type="http://schemas.openxmlformats.org/officeDocument/2006/relationships/hyperlink" Target="http://pbs.twimg.com/profile_images/1147374731936616449/-tkWeDLC_normal.jpg" TargetMode="External" /><Relationship Id="rId265" Type="http://schemas.openxmlformats.org/officeDocument/2006/relationships/hyperlink" Target="https://pbs.twimg.com/media/EH9eULIWsAACRIy.png" TargetMode="External" /><Relationship Id="rId266" Type="http://schemas.openxmlformats.org/officeDocument/2006/relationships/hyperlink" Target="http://pbs.twimg.com/profile_images/1174656721349836800/MtZVKTOy_normal.png" TargetMode="External" /><Relationship Id="rId267" Type="http://schemas.openxmlformats.org/officeDocument/2006/relationships/hyperlink" Target="http://pbs.twimg.com/profile_images/1174656721349836800/MtZVKTOy_normal.png" TargetMode="External" /><Relationship Id="rId268" Type="http://schemas.openxmlformats.org/officeDocument/2006/relationships/hyperlink" Target="http://pbs.twimg.com/profile_images/1174656721349836800/MtZVKTOy_normal.png" TargetMode="External" /><Relationship Id="rId269" Type="http://schemas.openxmlformats.org/officeDocument/2006/relationships/hyperlink" Target="http://pbs.twimg.com/profile_images/1174656721349836800/MtZVKTOy_normal.png" TargetMode="External" /><Relationship Id="rId270" Type="http://schemas.openxmlformats.org/officeDocument/2006/relationships/hyperlink" Target="http://pbs.twimg.com/profile_images/1105433301823770624/3tOyABLu_normal.png" TargetMode="External" /><Relationship Id="rId271" Type="http://schemas.openxmlformats.org/officeDocument/2006/relationships/hyperlink" Target="http://pbs.twimg.com/profile_images/538429625412485120/5IF_4GlV_normal.jpeg" TargetMode="External" /><Relationship Id="rId272" Type="http://schemas.openxmlformats.org/officeDocument/2006/relationships/hyperlink" Target="http://pbs.twimg.com/profile_images/1149230669719121921/XvBuPY27_normal.png" TargetMode="External" /><Relationship Id="rId273" Type="http://schemas.openxmlformats.org/officeDocument/2006/relationships/hyperlink" Target="http://pbs.twimg.com/profile_images/1149230669719121921/XvBuPY27_normal.png" TargetMode="External" /><Relationship Id="rId274" Type="http://schemas.openxmlformats.org/officeDocument/2006/relationships/hyperlink" Target="http://pbs.twimg.com/profile_images/1149230669719121921/XvBuPY27_normal.png" TargetMode="External" /><Relationship Id="rId275" Type="http://schemas.openxmlformats.org/officeDocument/2006/relationships/hyperlink" Target="http://pbs.twimg.com/profile_images/1149230669719121921/XvBuPY27_normal.png" TargetMode="External" /><Relationship Id="rId276" Type="http://schemas.openxmlformats.org/officeDocument/2006/relationships/hyperlink" Target="http://pbs.twimg.com/profile_images/1187840570988867586/CZtlUu80_normal.jpg" TargetMode="External" /><Relationship Id="rId277" Type="http://schemas.openxmlformats.org/officeDocument/2006/relationships/hyperlink" Target="http://pbs.twimg.com/profile_images/378800000446902999/47d6f91aadd280af6ed1b6d1429af312_normal.jpeg" TargetMode="External" /><Relationship Id="rId278" Type="http://schemas.openxmlformats.org/officeDocument/2006/relationships/hyperlink" Target="http://pbs.twimg.com/profile_images/1315151602/cam-015_2_normal.jpg" TargetMode="External" /><Relationship Id="rId279" Type="http://schemas.openxmlformats.org/officeDocument/2006/relationships/hyperlink" Target="http://pbs.twimg.com/profile_images/1315151602/cam-015_2_normal.jpg" TargetMode="External" /><Relationship Id="rId280" Type="http://schemas.openxmlformats.org/officeDocument/2006/relationships/hyperlink" Target="http://pbs.twimg.com/profile_images/1315151602/cam-015_2_normal.jpg" TargetMode="External" /><Relationship Id="rId281" Type="http://schemas.openxmlformats.org/officeDocument/2006/relationships/hyperlink" Target="http://pbs.twimg.com/profile_images/1315151602/cam-015_2_normal.jpg" TargetMode="External" /><Relationship Id="rId282" Type="http://schemas.openxmlformats.org/officeDocument/2006/relationships/hyperlink" Target="http://pbs.twimg.com/profile_images/1315151602/cam-015_2_normal.jpg" TargetMode="External" /><Relationship Id="rId283" Type="http://schemas.openxmlformats.org/officeDocument/2006/relationships/hyperlink" Target="http://pbs.twimg.com/profile_images/1315151602/cam-015_2_normal.jpg" TargetMode="External" /><Relationship Id="rId284" Type="http://schemas.openxmlformats.org/officeDocument/2006/relationships/hyperlink" Target="http://pbs.twimg.com/profile_images/1315151602/cam-015_2_normal.jpg" TargetMode="External" /><Relationship Id="rId285" Type="http://schemas.openxmlformats.org/officeDocument/2006/relationships/hyperlink" Target="http://pbs.twimg.com/profile_images/1315151602/cam-015_2_normal.jpg" TargetMode="External" /><Relationship Id="rId286" Type="http://schemas.openxmlformats.org/officeDocument/2006/relationships/hyperlink" Target="http://pbs.twimg.com/profile_images/1315151602/cam-015_2_normal.jpg" TargetMode="External" /><Relationship Id="rId287" Type="http://schemas.openxmlformats.org/officeDocument/2006/relationships/hyperlink" Target="http://pbs.twimg.com/profile_images/1315151602/cam-015_2_normal.jpg" TargetMode="External" /><Relationship Id="rId288" Type="http://schemas.openxmlformats.org/officeDocument/2006/relationships/hyperlink" Target="https://pbs.twimg.com/media/EEXGBjFXkAIHHxb.jpg" TargetMode="External" /><Relationship Id="rId289" Type="http://schemas.openxmlformats.org/officeDocument/2006/relationships/hyperlink" Target="https://pbs.twimg.com/media/EEXGBjFXkAIHHxb.jpg" TargetMode="External" /><Relationship Id="rId290" Type="http://schemas.openxmlformats.org/officeDocument/2006/relationships/hyperlink" Target="http://pbs.twimg.com/profile_images/1184184801860952064/ha-SxsY1_normal.jpg" TargetMode="External" /><Relationship Id="rId291" Type="http://schemas.openxmlformats.org/officeDocument/2006/relationships/hyperlink" Target="https://pbs.twimg.com/media/EH9H7yJXUAAQ_NF.png" TargetMode="External" /><Relationship Id="rId292" Type="http://schemas.openxmlformats.org/officeDocument/2006/relationships/hyperlink" Target="http://pbs.twimg.com/profile_images/672706218281074689/3-e4p7PL_normal.jpg" TargetMode="External" /><Relationship Id="rId293" Type="http://schemas.openxmlformats.org/officeDocument/2006/relationships/hyperlink" Target="http://pbs.twimg.com/profile_images/838342246525243393/Ofwhy9xw_normal.jpg" TargetMode="External" /><Relationship Id="rId294" Type="http://schemas.openxmlformats.org/officeDocument/2006/relationships/hyperlink" Target="http://pbs.twimg.com/profile_images/838342246525243393/Ofwhy9xw_normal.jpg" TargetMode="External" /><Relationship Id="rId295" Type="http://schemas.openxmlformats.org/officeDocument/2006/relationships/hyperlink" Target="http://pbs.twimg.com/profile_images/838342246525243393/Ofwhy9xw_normal.jpg" TargetMode="External" /><Relationship Id="rId296" Type="http://schemas.openxmlformats.org/officeDocument/2006/relationships/hyperlink" Target="https://pbs.twimg.com/media/EH9H7yJXUAAQ_NF.png" TargetMode="External" /><Relationship Id="rId297" Type="http://schemas.openxmlformats.org/officeDocument/2006/relationships/hyperlink" Target="https://pbs.twimg.com/media/EH9eULIWsAACRIy.png" TargetMode="External" /><Relationship Id="rId298" Type="http://schemas.openxmlformats.org/officeDocument/2006/relationships/hyperlink" Target="https://pbs.twimg.com/media/EH9eULIWsAACRIy.png" TargetMode="External" /><Relationship Id="rId299" Type="http://schemas.openxmlformats.org/officeDocument/2006/relationships/hyperlink" Target="https://pbs.twimg.com/media/EH9f6xLXUAAy5IH.png" TargetMode="External" /><Relationship Id="rId300" Type="http://schemas.openxmlformats.org/officeDocument/2006/relationships/hyperlink" Target="http://pbs.twimg.com/profile_images/838342246525243393/Ofwhy9xw_normal.jpg" TargetMode="External" /><Relationship Id="rId301" Type="http://schemas.openxmlformats.org/officeDocument/2006/relationships/hyperlink" Target="http://pbs.twimg.com/profile_images/838342246525243393/Ofwhy9xw_normal.jpg" TargetMode="External" /><Relationship Id="rId302" Type="http://schemas.openxmlformats.org/officeDocument/2006/relationships/hyperlink" Target="http://pbs.twimg.com/profile_images/838342246525243393/Ofwhy9xw_normal.jpg" TargetMode="External" /><Relationship Id="rId303" Type="http://schemas.openxmlformats.org/officeDocument/2006/relationships/hyperlink" Target="http://pbs.twimg.com/profile_images/838342246525243393/Ofwhy9xw_normal.jpg" TargetMode="External" /><Relationship Id="rId304" Type="http://schemas.openxmlformats.org/officeDocument/2006/relationships/hyperlink" Target="http://pbs.twimg.com/profile_images/838342246525243393/Ofwhy9xw_normal.jpg" TargetMode="External" /><Relationship Id="rId305" Type="http://schemas.openxmlformats.org/officeDocument/2006/relationships/hyperlink" Target="http://pbs.twimg.com/profile_images/838342246525243393/Ofwhy9xw_normal.jpg" TargetMode="External" /><Relationship Id="rId306" Type="http://schemas.openxmlformats.org/officeDocument/2006/relationships/hyperlink" Target="http://pbs.twimg.com/profile_images/838342246525243393/Ofwhy9xw_normal.jpg" TargetMode="External" /><Relationship Id="rId307" Type="http://schemas.openxmlformats.org/officeDocument/2006/relationships/hyperlink" Target="http://pbs.twimg.com/profile_images/838342246525243393/Ofwhy9xw_normal.jpg" TargetMode="External" /><Relationship Id="rId308" Type="http://schemas.openxmlformats.org/officeDocument/2006/relationships/hyperlink" Target="http://pbs.twimg.com/profile_images/672706218281074689/3-e4p7PL_normal.jpg" TargetMode="External" /><Relationship Id="rId309" Type="http://schemas.openxmlformats.org/officeDocument/2006/relationships/hyperlink" Target="http://pbs.twimg.com/profile_images/672706218281074689/3-e4p7PL_normal.jpg" TargetMode="External" /><Relationship Id="rId310" Type="http://schemas.openxmlformats.org/officeDocument/2006/relationships/hyperlink" Target="http://pbs.twimg.com/profile_images/672706218281074689/3-e4p7PL_normal.jpg" TargetMode="External" /><Relationship Id="rId311" Type="http://schemas.openxmlformats.org/officeDocument/2006/relationships/hyperlink" Target="http://pbs.twimg.com/profile_images/494048264044285953/omoBtdN1_normal.jpeg" TargetMode="External" /><Relationship Id="rId312" Type="http://schemas.openxmlformats.org/officeDocument/2006/relationships/hyperlink" Target="http://pbs.twimg.com/profile_images/672706218281074689/3-e4p7PL_normal.jpg" TargetMode="External" /><Relationship Id="rId313" Type="http://schemas.openxmlformats.org/officeDocument/2006/relationships/hyperlink" Target="http://pbs.twimg.com/profile_images/672706218281074689/3-e4p7PL_normal.jpg" TargetMode="External" /><Relationship Id="rId314" Type="http://schemas.openxmlformats.org/officeDocument/2006/relationships/hyperlink" Target="http://pbs.twimg.com/profile_images/672706218281074689/3-e4p7PL_normal.jpg" TargetMode="External" /><Relationship Id="rId315" Type="http://schemas.openxmlformats.org/officeDocument/2006/relationships/hyperlink" Target="http://pbs.twimg.com/profile_images/672706218281074689/3-e4p7PL_normal.jpg" TargetMode="External" /><Relationship Id="rId316" Type="http://schemas.openxmlformats.org/officeDocument/2006/relationships/hyperlink" Target="http://pbs.twimg.com/profile_images/672706218281074689/3-e4p7PL_normal.jpg" TargetMode="External" /><Relationship Id="rId317" Type="http://schemas.openxmlformats.org/officeDocument/2006/relationships/hyperlink" Target="http://pbs.twimg.com/profile_images/672706218281074689/3-e4p7PL_normal.jpg" TargetMode="External" /><Relationship Id="rId318" Type="http://schemas.openxmlformats.org/officeDocument/2006/relationships/hyperlink" Target="http://pbs.twimg.com/profile_images/672706218281074689/3-e4p7PL_normal.jpg" TargetMode="External" /><Relationship Id="rId319" Type="http://schemas.openxmlformats.org/officeDocument/2006/relationships/hyperlink" Target="http://pbs.twimg.com/profile_images/672706218281074689/3-e4p7PL_normal.jpg" TargetMode="External" /><Relationship Id="rId320" Type="http://schemas.openxmlformats.org/officeDocument/2006/relationships/hyperlink" Target="http://pbs.twimg.com/profile_images/672706218281074689/3-e4p7PL_normal.jpg" TargetMode="External" /><Relationship Id="rId321" Type="http://schemas.openxmlformats.org/officeDocument/2006/relationships/hyperlink" Target="http://pbs.twimg.com/profile_images/1147374731936616449/-tkWeDLC_normal.jpg" TargetMode="External" /><Relationship Id="rId322" Type="http://schemas.openxmlformats.org/officeDocument/2006/relationships/hyperlink" Target="http://pbs.twimg.com/profile_images/750053950494302208/JaLESC1l_normal.jpg" TargetMode="External" /><Relationship Id="rId323" Type="http://schemas.openxmlformats.org/officeDocument/2006/relationships/hyperlink" Target="http://pbs.twimg.com/profile_images/1095605247765110784/fWWGJ90P_normal.png" TargetMode="External" /><Relationship Id="rId324" Type="http://schemas.openxmlformats.org/officeDocument/2006/relationships/hyperlink" Target="https://pbs.twimg.com/media/EH9o33wXkAI08NW.jpg" TargetMode="External" /><Relationship Id="rId325" Type="http://schemas.openxmlformats.org/officeDocument/2006/relationships/hyperlink" Target="http://pbs.twimg.com/profile_images/1159074016499515392/z9Iq8ncw_normal.jpg" TargetMode="External" /><Relationship Id="rId326" Type="http://schemas.openxmlformats.org/officeDocument/2006/relationships/hyperlink" Target="http://pbs.twimg.com/profile_images/2409635001/tislcolpcgvackxrygtg_normal.jpeg" TargetMode="External" /><Relationship Id="rId327" Type="http://schemas.openxmlformats.org/officeDocument/2006/relationships/hyperlink" Target="http://pbs.twimg.com/profile_images/2409635001/tislcolpcgvackxrygtg_normal.jpeg" TargetMode="External" /><Relationship Id="rId328" Type="http://schemas.openxmlformats.org/officeDocument/2006/relationships/hyperlink" Target="http://pbs.twimg.com/profile_images/2409635001/tislcolpcgvackxrygtg_normal.jpeg" TargetMode="External" /><Relationship Id="rId329" Type="http://schemas.openxmlformats.org/officeDocument/2006/relationships/hyperlink" Target="http://pbs.twimg.com/profile_images/1138490807361703937/-HFQEWho_normal.jpg" TargetMode="External" /><Relationship Id="rId330" Type="http://schemas.openxmlformats.org/officeDocument/2006/relationships/hyperlink" Target="http://pbs.twimg.com/profile_images/1138490807361703937/-HFQEWho_normal.jpg" TargetMode="External" /><Relationship Id="rId331" Type="http://schemas.openxmlformats.org/officeDocument/2006/relationships/hyperlink" Target="http://pbs.twimg.com/profile_images/1138490807361703937/-HFQEWho_normal.jpg" TargetMode="External" /><Relationship Id="rId332" Type="http://schemas.openxmlformats.org/officeDocument/2006/relationships/hyperlink" Target="http://pbs.twimg.com/profile_images/1104508089766760448/Y3_zUI8v_normal.jpg" TargetMode="External" /><Relationship Id="rId333" Type="http://schemas.openxmlformats.org/officeDocument/2006/relationships/hyperlink" Target="http://pbs.twimg.com/profile_images/1185161473674354690/byLS5fsp_normal.jpg" TargetMode="External" /><Relationship Id="rId334" Type="http://schemas.openxmlformats.org/officeDocument/2006/relationships/hyperlink" Target="https://pbs.twimg.com/media/EIOMFg5WoAE3_eg.jpg" TargetMode="External" /><Relationship Id="rId335" Type="http://schemas.openxmlformats.org/officeDocument/2006/relationships/hyperlink" Target="http://pbs.twimg.com/profile_images/695510877840240640/1fBBKy0s_normal.jpg" TargetMode="External" /><Relationship Id="rId336" Type="http://schemas.openxmlformats.org/officeDocument/2006/relationships/hyperlink" Target="http://pbs.twimg.com/profile_images/1179331400887160832/zVF3dH6B_normal.jpg" TargetMode="External" /><Relationship Id="rId337" Type="http://schemas.openxmlformats.org/officeDocument/2006/relationships/hyperlink" Target="http://pbs.twimg.com/profile_images/1179331400887160832/zVF3dH6B_normal.jpg" TargetMode="External" /><Relationship Id="rId338" Type="http://schemas.openxmlformats.org/officeDocument/2006/relationships/hyperlink" Target="http://pbs.twimg.com/profile_images/1179331400887160832/zVF3dH6B_normal.jpg" TargetMode="External" /><Relationship Id="rId339" Type="http://schemas.openxmlformats.org/officeDocument/2006/relationships/hyperlink" Target="http://pbs.twimg.com/profile_images/1179331400887160832/zVF3dH6B_normal.jpg" TargetMode="External" /><Relationship Id="rId340" Type="http://schemas.openxmlformats.org/officeDocument/2006/relationships/hyperlink" Target="https://pbs.twimg.com/media/EH9o33wXkAI08NW.jpg" TargetMode="External" /><Relationship Id="rId341" Type="http://schemas.openxmlformats.org/officeDocument/2006/relationships/hyperlink" Target="http://pbs.twimg.com/profile_images/1184552215031308289/f4s_U0vC_normal.jpg" TargetMode="External" /><Relationship Id="rId342" Type="http://schemas.openxmlformats.org/officeDocument/2006/relationships/hyperlink" Target="http://pbs.twimg.com/profile_images/1184552215031308289/f4s_U0vC_normal.jpg" TargetMode="External" /><Relationship Id="rId343" Type="http://schemas.openxmlformats.org/officeDocument/2006/relationships/hyperlink" Target="https://pbs.twimg.com/media/EH9o33wXkAI08NW.jpg" TargetMode="External" /><Relationship Id="rId344" Type="http://schemas.openxmlformats.org/officeDocument/2006/relationships/hyperlink" Target="https://pbs.twimg.com/media/EIKNeTbWkAUjXbU.jpg" TargetMode="External" /><Relationship Id="rId345" Type="http://schemas.openxmlformats.org/officeDocument/2006/relationships/hyperlink" Target="http://pbs.twimg.com/profile_images/1142765722017390593/f7ioy6Qf_normal.jpg" TargetMode="External" /><Relationship Id="rId346" Type="http://schemas.openxmlformats.org/officeDocument/2006/relationships/hyperlink" Target="http://pbs.twimg.com/profile_images/1142765722017390593/f7ioy6Qf_normal.jpg" TargetMode="External" /><Relationship Id="rId347" Type="http://schemas.openxmlformats.org/officeDocument/2006/relationships/hyperlink" Target="http://pbs.twimg.com/profile_images/919146081941884928/Woth6WEO_normal.jpg" TargetMode="External" /><Relationship Id="rId348" Type="http://schemas.openxmlformats.org/officeDocument/2006/relationships/hyperlink" Target="http://pbs.twimg.com/profile_images/919146081941884928/Woth6WEO_normal.jpg" TargetMode="External" /><Relationship Id="rId349" Type="http://schemas.openxmlformats.org/officeDocument/2006/relationships/hyperlink" Target="http://pbs.twimg.com/profile_images/919146081941884928/Woth6WEO_normal.jpg" TargetMode="External" /><Relationship Id="rId350" Type="http://schemas.openxmlformats.org/officeDocument/2006/relationships/hyperlink" Target="http://pbs.twimg.com/profile_images/919146081941884928/Woth6WEO_normal.jpg" TargetMode="External" /><Relationship Id="rId351" Type="http://schemas.openxmlformats.org/officeDocument/2006/relationships/hyperlink" Target="http://pbs.twimg.com/profile_images/919146081941884928/Woth6WEO_normal.jpg" TargetMode="External" /><Relationship Id="rId352" Type="http://schemas.openxmlformats.org/officeDocument/2006/relationships/hyperlink" Target="http://pbs.twimg.com/profile_images/919146081941884928/Woth6WEO_normal.jpg" TargetMode="External" /><Relationship Id="rId353" Type="http://schemas.openxmlformats.org/officeDocument/2006/relationships/hyperlink" Target="http://pbs.twimg.com/profile_images/1066383588579516416/d71ZBnC9_normal.jpg" TargetMode="External" /><Relationship Id="rId354" Type="http://schemas.openxmlformats.org/officeDocument/2006/relationships/hyperlink" Target="http://pbs.twimg.com/profile_images/1066383588579516416/d71ZBnC9_normal.jpg" TargetMode="External" /><Relationship Id="rId355" Type="http://schemas.openxmlformats.org/officeDocument/2006/relationships/hyperlink" Target="http://pbs.twimg.com/profile_images/1183726101463552000/vei-o_17_normal.jpg" TargetMode="External" /><Relationship Id="rId356" Type="http://schemas.openxmlformats.org/officeDocument/2006/relationships/hyperlink" Target="http://pbs.twimg.com/profile_images/1108080531084697600/uNFp_r9g_normal.png" TargetMode="External" /><Relationship Id="rId357" Type="http://schemas.openxmlformats.org/officeDocument/2006/relationships/hyperlink" Target="http://pbs.twimg.com/profile_images/1183726101463552000/vei-o_17_normal.jpg" TargetMode="External" /><Relationship Id="rId358" Type="http://schemas.openxmlformats.org/officeDocument/2006/relationships/hyperlink" Target="http://pbs.twimg.com/profile_images/695510877840240640/1fBBKy0s_normal.jpg" TargetMode="External" /><Relationship Id="rId359" Type="http://schemas.openxmlformats.org/officeDocument/2006/relationships/hyperlink" Target="http://pbs.twimg.com/profile_images/695510877840240640/1fBBKy0s_normal.jpg" TargetMode="External" /><Relationship Id="rId360" Type="http://schemas.openxmlformats.org/officeDocument/2006/relationships/hyperlink" Target="http://pbs.twimg.com/profile_images/1183726101463552000/vei-o_17_normal.jpg" TargetMode="External" /><Relationship Id="rId361" Type="http://schemas.openxmlformats.org/officeDocument/2006/relationships/hyperlink" Target="https://pbs.twimg.com/media/EGqU-z8WoAAoDen.jpg" TargetMode="External" /><Relationship Id="rId362" Type="http://schemas.openxmlformats.org/officeDocument/2006/relationships/hyperlink" Target="http://pbs.twimg.com/profile_images/1108080531084697600/uNFp_r9g_normal.png" TargetMode="External" /><Relationship Id="rId363" Type="http://schemas.openxmlformats.org/officeDocument/2006/relationships/hyperlink" Target="http://pbs.twimg.com/profile_images/1108080531084697600/uNFp_r9g_normal.png" TargetMode="External" /><Relationship Id="rId364" Type="http://schemas.openxmlformats.org/officeDocument/2006/relationships/hyperlink" Target="https://pbs.twimg.com/media/EIKNeTbWkAUjXbU.jpg" TargetMode="External" /><Relationship Id="rId365" Type="http://schemas.openxmlformats.org/officeDocument/2006/relationships/hyperlink" Target="http://pbs.twimg.com/profile_images/1108080531084697600/uNFp_r9g_normal.png" TargetMode="External" /><Relationship Id="rId366" Type="http://schemas.openxmlformats.org/officeDocument/2006/relationships/hyperlink" Target="http://pbs.twimg.com/profile_images/1183726101463552000/vei-o_17_normal.jpg" TargetMode="External" /><Relationship Id="rId367" Type="http://schemas.openxmlformats.org/officeDocument/2006/relationships/hyperlink" Target="http://pbs.twimg.com/profile_images/1183726101463552000/vei-o_17_normal.jpg" TargetMode="External" /><Relationship Id="rId368" Type="http://schemas.openxmlformats.org/officeDocument/2006/relationships/hyperlink" Target="http://pbs.twimg.com/profile_images/1183726101463552000/vei-o_17_normal.jpg" TargetMode="External" /><Relationship Id="rId369" Type="http://schemas.openxmlformats.org/officeDocument/2006/relationships/hyperlink" Target="http://pbs.twimg.com/profile_images/1047554824705912834/NekdFol5_normal.jpg" TargetMode="External" /><Relationship Id="rId370" Type="http://schemas.openxmlformats.org/officeDocument/2006/relationships/hyperlink" Target="http://pbs.twimg.com/profile_images/1183726101463552000/vei-o_17_normal.jpg" TargetMode="External" /><Relationship Id="rId371" Type="http://schemas.openxmlformats.org/officeDocument/2006/relationships/hyperlink" Target="http://pbs.twimg.com/profile_images/1183726101463552000/vei-o_17_normal.jpg" TargetMode="External" /><Relationship Id="rId372" Type="http://schemas.openxmlformats.org/officeDocument/2006/relationships/hyperlink" Target="http://pbs.twimg.com/profile_images/1183726101463552000/vei-o_17_normal.jpg" TargetMode="External" /><Relationship Id="rId373" Type="http://schemas.openxmlformats.org/officeDocument/2006/relationships/hyperlink" Target="http://pbs.twimg.com/profile_images/1183726101463552000/vei-o_17_normal.jpg" TargetMode="External" /><Relationship Id="rId374" Type="http://schemas.openxmlformats.org/officeDocument/2006/relationships/hyperlink" Target="http://pbs.twimg.com/profile_images/1183726101463552000/vei-o_17_normal.jpg" TargetMode="External" /><Relationship Id="rId375" Type="http://schemas.openxmlformats.org/officeDocument/2006/relationships/hyperlink" Target="http://pbs.twimg.com/profile_images/695510877840240640/1fBBKy0s_normal.jpg" TargetMode="External" /><Relationship Id="rId376" Type="http://schemas.openxmlformats.org/officeDocument/2006/relationships/hyperlink" Target="http://pbs.twimg.com/profile_images/695510877840240640/1fBBKy0s_normal.jpg" TargetMode="External" /><Relationship Id="rId377" Type="http://schemas.openxmlformats.org/officeDocument/2006/relationships/hyperlink" Target="http://pbs.twimg.com/profile_images/695510877840240640/1fBBKy0s_normal.jpg" TargetMode="External" /><Relationship Id="rId378" Type="http://schemas.openxmlformats.org/officeDocument/2006/relationships/hyperlink" Target="http://pbs.twimg.com/profile_images/695510877840240640/1fBBKy0s_normal.jpg" TargetMode="External" /><Relationship Id="rId379" Type="http://schemas.openxmlformats.org/officeDocument/2006/relationships/hyperlink" Target="http://pbs.twimg.com/profile_images/695510877840240640/1fBBKy0s_normal.jpg" TargetMode="External" /><Relationship Id="rId380" Type="http://schemas.openxmlformats.org/officeDocument/2006/relationships/hyperlink" Target="http://pbs.twimg.com/profile_images/695510877840240640/1fBBKy0s_normal.jpg" TargetMode="External" /><Relationship Id="rId381" Type="http://schemas.openxmlformats.org/officeDocument/2006/relationships/hyperlink" Target="http://pbs.twimg.com/profile_images/695510877840240640/1fBBKy0s_normal.jpg" TargetMode="External" /><Relationship Id="rId382" Type="http://schemas.openxmlformats.org/officeDocument/2006/relationships/hyperlink" Target="http://pbs.twimg.com/profile_images/1103223939394879488/E4MhPlVO_normal.png" TargetMode="External" /><Relationship Id="rId383" Type="http://schemas.openxmlformats.org/officeDocument/2006/relationships/hyperlink" Target="http://pbs.twimg.com/profile_images/1103223939394879488/E4MhPlVO_normal.png" TargetMode="External" /><Relationship Id="rId384" Type="http://schemas.openxmlformats.org/officeDocument/2006/relationships/hyperlink" Target="https://twitter.com/dragofix/status/1188497925661437957" TargetMode="External" /><Relationship Id="rId385" Type="http://schemas.openxmlformats.org/officeDocument/2006/relationships/hyperlink" Target="https://twitter.com/dragofix/status/1188497925661437957" TargetMode="External" /><Relationship Id="rId386" Type="http://schemas.openxmlformats.org/officeDocument/2006/relationships/hyperlink" Target="https://twitter.com/kauppin3/status/1188739561712689152" TargetMode="External" /><Relationship Id="rId387" Type="http://schemas.openxmlformats.org/officeDocument/2006/relationships/hyperlink" Target="https://twitter.com/ninavnygren/status/1188753913824063490" TargetMode="External" /><Relationship Id="rId388" Type="http://schemas.openxmlformats.org/officeDocument/2006/relationships/hyperlink" Target="https://twitter.com/ninavnygren/status/1188753913824063490" TargetMode="External" /><Relationship Id="rId389" Type="http://schemas.openxmlformats.org/officeDocument/2006/relationships/hyperlink" Target="https://twitter.com/sampotukiainen/status/1188776028191244289" TargetMode="External" /><Relationship Id="rId390" Type="http://schemas.openxmlformats.org/officeDocument/2006/relationships/hyperlink" Target="https://twitter.com/sampotukiainen/status/1188776028191244289" TargetMode="External" /><Relationship Id="rId391" Type="http://schemas.openxmlformats.org/officeDocument/2006/relationships/hyperlink" Target="https://twitter.com/dullahani/status/1188786631450550272" TargetMode="External" /><Relationship Id="rId392" Type="http://schemas.openxmlformats.org/officeDocument/2006/relationships/hyperlink" Target="https://twitter.com/sepponet/status/1188788026501160967" TargetMode="External" /><Relationship Id="rId393" Type="http://schemas.openxmlformats.org/officeDocument/2006/relationships/hyperlink" Target="https://twitter.com/sepponet/status/1188788026501160967" TargetMode="External" /><Relationship Id="rId394" Type="http://schemas.openxmlformats.org/officeDocument/2006/relationships/hyperlink" Target="https://twitter.com/sepponet/status/1188788026501160967" TargetMode="External" /><Relationship Id="rId395" Type="http://schemas.openxmlformats.org/officeDocument/2006/relationships/hyperlink" Target="https://twitter.com/sepponet/status/1188788026501160967" TargetMode="External" /><Relationship Id="rId396" Type="http://schemas.openxmlformats.org/officeDocument/2006/relationships/hyperlink" Target="https://twitter.com/sepponet/status/1188788026501160967" TargetMode="External" /><Relationship Id="rId397" Type="http://schemas.openxmlformats.org/officeDocument/2006/relationships/hyperlink" Target="https://twitter.com/virhory/status/1188814809212608512" TargetMode="External" /><Relationship Id="rId398" Type="http://schemas.openxmlformats.org/officeDocument/2006/relationships/hyperlink" Target="https://twitter.com/virhory/status/1188814809212608512" TargetMode="External" /><Relationship Id="rId399" Type="http://schemas.openxmlformats.org/officeDocument/2006/relationships/hyperlink" Target="https://twitter.com/virhory/status/1188814809212608512" TargetMode="External" /><Relationship Id="rId400" Type="http://schemas.openxmlformats.org/officeDocument/2006/relationships/hyperlink" Target="https://twitter.com/virhory/status/1188814809212608512" TargetMode="External" /><Relationship Id="rId401" Type="http://schemas.openxmlformats.org/officeDocument/2006/relationships/hyperlink" Target="https://twitter.com/virhory/status/1188814809212608512" TargetMode="External" /><Relationship Id="rId402" Type="http://schemas.openxmlformats.org/officeDocument/2006/relationships/hyperlink" Target="https://twitter.com/virhory/status/1188814809212608512" TargetMode="External" /><Relationship Id="rId403" Type="http://schemas.openxmlformats.org/officeDocument/2006/relationships/hyperlink" Target="https://twitter.com/virhory/status/1188814809212608512" TargetMode="External" /><Relationship Id="rId404" Type="http://schemas.openxmlformats.org/officeDocument/2006/relationships/hyperlink" Target="https://twitter.com/virhory/status/1188814809212608512" TargetMode="External" /><Relationship Id="rId405" Type="http://schemas.openxmlformats.org/officeDocument/2006/relationships/hyperlink" Target="https://twitter.com/saltikoff/status/1188825731830337537" TargetMode="External" /><Relationship Id="rId406" Type="http://schemas.openxmlformats.org/officeDocument/2006/relationships/hyperlink" Target="https://twitter.com/saltikoff/status/1188825731830337537" TargetMode="External" /><Relationship Id="rId407" Type="http://schemas.openxmlformats.org/officeDocument/2006/relationships/hyperlink" Target="https://twitter.com/saltikoff/status/1188825731830337537" TargetMode="External" /><Relationship Id="rId408" Type="http://schemas.openxmlformats.org/officeDocument/2006/relationships/hyperlink" Target="https://twitter.com/susekroth/status/1188838418849157132" TargetMode="External" /><Relationship Id="rId409" Type="http://schemas.openxmlformats.org/officeDocument/2006/relationships/hyperlink" Target="https://twitter.com/tiaranon/status/1188838683790761986" TargetMode="External" /><Relationship Id="rId410" Type="http://schemas.openxmlformats.org/officeDocument/2006/relationships/hyperlink" Target="https://twitter.com/marjasofia/status/1188839415508062208" TargetMode="External" /><Relationship Id="rId411" Type="http://schemas.openxmlformats.org/officeDocument/2006/relationships/hyperlink" Target="https://twitter.com/lassese/status/1188856181898534918" TargetMode="External" /><Relationship Id="rId412" Type="http://schemas.openxmlformats.org/officeDocument/2006/relationships/hyperlink" Target="https://twitter.com/lassese/status/1188856181898534918" TargetMode="External" /><Relationship Id="rId413" Type="http://schemas.openxmlformats.org/officeDocument/2006/relationships/hyperlink" Target="https://twitter.com/hannajyske/status/1188858550640136192" TargetMode="External" /><Relationship Id="rId414" Type="http://schemas.openxmlformats.org/officeDocument/2006/relationships/hyperlink" Target="https://twitter.com/hannajyske/status/1188890680195727362" TargetMode="External" /><Relationship Id="rId415" Type="http://schemas.openxmlformats.org/officeDocument/2006/relationships/hyperlink" Target="https://twitter.com/jaywink/status/1188892009760722950" TargetMode="External" /><Relationship Id="rId416" Type="http://schemas.openxmlformats.org/officeDocument/2006/relationships/hyperlink" Target="https://twitter.com/aripaanala/status/1188911494487932928" TargetMode="External" /><Relationship Id="rId417" Type="http://schemas.openxmlformats.org/officeDocument/2006/relationships/hyperlink" Target="https://twitter.com/hiltunenpinja/status/1189043559737053184" TargetMode="External" /><Relationship Id="rId418" Type="http://schemas.openxmlformats.org/officeDocument/2006/relationships/hyperlink" Target="https://twitter.com/hhirsto/status/1189051516977594368" TargetMode="External" /><Relationship Id="rId419" Type="http://schemas.openxmlformats.org/officeDocument/2006/relationships/hyperlink" Target="https://twitter.com/samelisivonen/status/1189144018762059777" TargetMode="External" /><Relationship Id="rId420" Type="http://schemas.openxmlformats.org/officeDocument/2006/relationships/hyperlink" Target="https://twitter.com/sara_peltola/status/1189307833642356737" TargetMode="External" /><Relationship Id="rId421" Type="http://schemas.openxmlformats.org/officeDocument/2006/relationships/hyperlink" Target="https://twitter.com/jermulion/status/1189403136508747776" TargetMode="External" /><Relationship Id="rId422" Type="http://schemas.openxmlformats.org/officeDocument/2006/relationships/hyperlink" Target="https://twitter.com/riikkapuputti/status/1189494223508312064" TargetMode="External" /><Relationship Id="rId423" Type="http://schemas.openxmlformats.org/officeDocument/2006/relationships/hyperlink" Target="https://twitter.com/riikkapuputti/status/1189494223508312064" TargetMode="External" /><Relationship Id="rId424" Type="http://schemas.openxmlformats.org/officeDocument/2006/relationships/hyperlink" Target="https://twitter.com/ulriikkaaarnio/status/1189501316869046273" TargetMode="External" /><Relationship Id="rId425" Type="http://schemas.openxmlformats.org/officeDocument/2006/relationships/hyperlink" Target="https://twitter.com/ulriikkaaarnio/status/1189501316869046273" TargetMode="External" /><Relationship Id="rId426" Type="http://schemas.openxmlformats.org/officeDocument/2006/relationships/hyperlink" Target="https://twitter.com/mirja_hirvonen/status/1189508177664102401" TargetMode="External" /><Relationship Id="rId427" Type="http://schemas.openxmlformats.org/officeDocument/2006/relationships/hyperlink" Target="https://twitter.com/starbright1973/status/1189516543790592000" TargetMode="External" /><Relationship Id="rId428" Type="http://schemas.openxmlformats.org/officeDocument/2006/relationships/hyperlink" Target="https://twitter.com/utumatzon/status/1188816648272265216" TargetMode="External" /><Relationship Id="rId429" Type="http://schemas.openxmlformats.org/officeDocument/2006/relationships/hyperlink" Target="https://twitter.com/utumatzon/status/1189530983965569024" TargetMode="External" /><Relationship Id="rId430" Type="http://schemas.openxmlformats.org/officeDocument/2006/relationships/hyperlink" Target="https://twitter.com/frankamnesty/status/1189531974786080768" TargetMode="External" /><Relationship Id="rId431" Type="http://schemas.openxmlformats.org/officeDocument/2006/relationships/hyperlink" Target="https://twitter.com/frankamnesty/status/1189531974786080768" TargetMode="External" /><Relationship Id="rId432" Type="http://schemas.openxmlformats.org/officeDocument/2006/relationships/hyperlink" Target="https://twitter.com/goldie19508/status/1189532218907078657" TargetMode="External" /><Relationship Id="rId433" Type="http://schemas.openxmlformats.org/officeDocument/2006/relationships/hyperlink" Target="https://twitter.com/goldie19508/status/1189532218907078657" TargetMode="External" /><Relationship Id="rId434" Type="http://schemas.openxmlformats.org/officeDocument/2006/relationships/hyperlink" Target="https://twitter.com/ambrowoll/status/1188761058242191366" TargetMode="External" /><Relationship Id="rId435" Type="http://schemas.openxmlformats.org/officeDocument/2006/relationships/hyperlink" Target="https://twitter.com/ambrowoll/status/1188761058242191366" TargetMode="External" /><Relationship Id="rId436" Type="http://schemas.openxmlformats.org/officeDocument/2006/relationships/hyperlink" Target="https://twitter.com/ambrowoll/status/1188761058242191366" TargetMode="External" /><Relationship Id="rId437" Type="http://schemas.openxmlformats.org/officeDocument/2006/relationships/hyperlink" Target="https://twitter.com/ambrowoll/status/1188761058242191366" TargetMode="External" /><Relationship Id="rId438" Type="http://schemas.openxmlformats.org/officeDocument/2006/relationships/hyperlink" Target="https://twitter.com/ambrowoll/status/1188761092144668672" TargetMode="External" /><Relationship Id="rId439" Type="http://schemas.openxmlformats.org/officeDocument/2006/relationships/hyperlink" Target="https://twitter.com/ambrowoll/status/1188761092144668672" TargetMode="External" /><Relationship Id="rId440" Type="http://schemas.openxmlformats.org/officeDocument/2006/relationships/hyperlink" Target="https://twitter.com/ambrowoll/status/1188761092144668672" TargetMode="External" /><Relationship Id="rId441" Type="http://schemas.openxmlformats.org/officeDocument/2006/relationships/hyperlink" Target="https://twitter.com/ambrowoll/status/1189532525485580288" TargetMode="External" /><Relationship Id="rId442" Type="http://schemas.openxmlformats.org/officeDocument/2006/relationships/hyperlink" Target="https://twitter.com/ambrowoll/status/1189532525485580288" TargetMode="External" /><Relationship Id="rId443" Type="http://schemas.openxmlformats.org/officeDocument/2006/relationships/hyperlink" Target="https://twitter.com/panuhoglund/status/1189532608062984192" TargetMode="External" /><Relationship Id="rId444" Type="http://schemas.openxmlformats.org/officeDocument/2006/relationships/hyperlink" Target="https://twitter.com/panuhoglund/status/1189532608062984192" TargetMode="External" /><Relationship Id="rId445" Type="http://schemas.openxmlformats.org/officeDocument/2006/relationships/hyperlink" Target="https://twitter.com/jreskelinen/status/1189559554973097984" TargetMode="External" /><Relationship Id="rId446" Type="http://schemas.openxmlformats.org/officeDocument/2006/relationships/hyperlink" Target="https://twitter.com/suviforsskahl/status/1189560854834044928" TargetMode="External" /><Relationship Id="rId447" Type="http://schemas.openxmlformats.org/officeDocument/2006/relationships/hyperlink" Target="https://twitter.com/riikka_suominen/status/1189591004288040960" TargetMode="External" /><Relationship Id="rId448" Type="http://schemas.openxmlformats.org/officeDocument/2006/relationships/hyperlink" Target="https://twitter.com/riikka_suominen/status/1189591004288040960" TargetMode="External" /><Relationship Id="rId449" Type="http://schemas.openxmlformats.org/officeDocument/2006/relationships/hyperlink" Target="https://twitter.com/marikatomu/status/1189036602305236992" TargetMode="External" /><Relationship Id="rId450" Type="http://schemas.openxmlformats.org/officeDocument/2006/relationships/hyperlink" Target="https://twitter.com/marikatomu/status/1189036602305236992" TargetMode="External" /><Relationship Id="rId451" Type="http://schemas.openxmlformats.org/officeDocument/2006/relationships/hyperlink" Target="https://twitter.com/riikka_suominen/status/1189591004288040960" TargetMode="External" /><Relationship Id="rId452" Type="http://schemas.openxmlformats.org/officeDocument/2006/relationships/hyperlink" Target="https://twitter.com/riikka_suominen/status/1189591004288040960" TargetMode="External" /><Relationship Id="rId453" Type="http://schemas.openxmlformats.org/officeDocument/2006/relationships/hyperlink" Target="https://twitter.com/riikka_suominen/status/1189591004288040960" TargetMode="External" /><Relationship Id="rId454" Type="http://schemas.openxmlformats.org/officeDocument/2006/relationships/hyperlink" Target="https://twitter.com/riikka_suominen/status/1189591004288040960" TargetMode="External" /><Relationship Id="rId455" Type="http://schemas.openxmlformats.org/officeDocument/2006/relationships/hyperlink" Target="https://twitter.com/riikka_suominen/status/1189591004288040960" TargetMode="External" /><Relationship Id="rId456" Type="http://schemas.openxmlformats.org/officeDocument/2006/relationships/hyperlink" Target="https://twitter.com/riikka_suominen/status/1189591004288040960" TargetMode="External" /><Relationship Id="rId457" Type="http://schemas.openxmlformats.org/officeDocument/2006/relationships/hyperlink" Target="https://twitter.com/riikka_suominen/status/1189591004288040960" TargetMode="External" /><Relationship Id="rId458" Type="http://schemas.openxmlformats.org/officeDocument/2006/relationships/hyperlink" Target="https://twitter.com/topikanerva/status/1189614747697733632" TargetMode="External" /><Relationship Id="rId459" Type="http://schemas.openxmlformats.org/officeDocument/2006/relationships/hyperlink" Target="https://twitter.com/topikanerva/status/1189614747697733632" TargetMode="External" /><Relationship Id="rId460" Type="http://schemas.openxmlformats.org/officeDocument/2006/relationships/hyperlink" Target="https://twitter.com/maripantsar/status/1189650475865518080" TargetMode="External" /><Relationship Id="rId461" Type="http://schemas.openxmlformats.org/officeDocument/2006/relationships/hyperlink" Target="https://twitter.com/maripantsar/status/1189650475865518080" TargetMode="External" /><Relationship Id="rId462" Type="http://schemas.openxmlformats.org/officeDocument/2006/relationships/hyperlink" Target="https://twitter.com/maripantsar/status/1189650475865518080" TargetMode="External" /><Relationship Id="rId463" Type="http://schemas.openxmlformats.org/officeDocument/2006/relationships/hyperlink" Target="https://twitter.com/maripantsar/status/1189650475865518080" TargetMode="External" /><Relationship Id="rId464" Type="http://schemas.openxmlformats.org/officeDocument/2006/relationships/hyperlink" Target="https://twitter.com/maripantsar/status/1189650475865518080" TargetMode="External" /><Relationship Id="rId465" Type="http://schemas.openxmlformats.org/officeDocument/2006/relationships/hyperlink" Target="https://twitter.com/maripantsar/status/1189650475865518080" TargetMode="External" /><Relationship Id="rId466" Type="http://schemas.openxmlformats.org/officeDocument/2006/relationships/hyperlink" Target="https://twitter.com/maripantsar/status/1189650475865518080" TargetMode="External" /><Relationship Id="rId467" Type="http://schemas.openxmlformats.org/officeDocument/2006/relationships/hyperlink" Target="https://twitter.com/maripantsar/status/1189650475865518080" TargetMode="External" /><Relationship Id="rId468" Type="http://schemas.openxmlformats.org/officeDocument/2006/relationships/hyperlink" Target="https://twitter.com/maripantsar/status/1189650475865518080" TargetMode="External" /><Relationship Id="rId469" Type="http://schemas.openxmlformats.org/officeDocument/2006/relationships/hyperlink" Target="https://twitter.com/maripantsar/status/1189650475865518080" TargetMode="External" /><Relationship Id="rId470" Type="http://schemas.openxmlformats.org/officeDocument/2006/relationships/hyperlink" Target="https://twitter.com/maripantsar/status/1189650475865518080" TargetMode="External" /><Relationship Id="rId471" Type="http://schemas.openxmlformats.org/officeDocument/2006/relationships/hyperlink" Target="https://twitter.com/maripantsar/status/1189650475865518080" TargetMode="External" /><Relationship Id="rId472" Type="http://schemas.openxmlformats.org/officeDocument/2006/relationships/hyperlink" Target="https://twitter.com/maripantsar/status/1189650475865518080" TargetMode="External" /><Relationship Id="rId473" Type="http://schemas.openxmlformats.org/officeDocument/2006/relationships/hyperlink" Target="https://twitter.com/maripantsar/status/1189650475865518080" TargetMode="External" /><Relationship Id="rId474" Type="http://schemas.openxmlformats.org/officeDocument/2006/relationships/hyperlink" Target="https://twitter.com/maripantsar/status/1189650475865518080" TargetMode="External" /><Relationship Id="rId475" Type="http://schemas.openxmlformats.org/officeDocument/2006/relationships/hyperlink" Target="https://twitter.com/maripantsar/status/1189650475865518080" TargetMode="External" /><Relationship Id="rId476" Type="http://schemas.openxmlformats.org/officeDocument/2006/relationships/hyperlink" Target="https://twitter.com/maripantsar/status/1189650475865518080" TargetMode="External" /><Relationship Id="rId477" Type="http://schemas.openxmlformats.org/officeDocument/2006/relationships/hyperlink" Target="https://twitter.com/maripantsar/status/1189650475865518080" TargetMode="External" /><Relationship Id="rId478" Type="http://schemas.openxmlformats.org/officeDocument/2006/relationships/hyperlink" Target="https://twitter.com/maripantsar/status/1189650475865518080" TargetMode="External" /><Relationship Id="rId479" Type="http://schemas.openxmlformats.org/officeDocument/2006/relationships/hyperlink" Target="https://twitter.com/maripantsar/status/1189650475865518080" TargetMode="External" /><Relationship Id="rId480" Type="http://schemas.openxmlformats.org/officeDocument/2006/relationships/hyperlink" Target="https://twitter.com/maripantsar/status/1189650475865518080" TargetMode="External" /><Relationship Id="rId481" Type="http://schemas.openxmlformats.org/officeDocument/2006/relationships/hyperlink" Target="https://twitter.com/maripantsar/status/1189650475865518080" TargetMode="External" /><Relationship Id="rId482" Type="http://schemas.openxmlformats.org/officeDocument/2006/relationships/hyperlink" Target="https://twitter.com/maripantsar/status/1189650475865518080" TargetMode="External" /><Relationship Id="rId483" Type="http://schemas.openxmlformats.org/officeDocument/2006/relationships/hyperlink" Target="https://twitter.com/maripantsar/status/1189650475865518080" TargetMode="External" /><Relationship Id="rId484" Type="http://schemas.openxmlformats.org/officeDocument/2006/relationships/hyperlink" Target="https://twitter.com/maripantsar/status/1189650475865518080" TargetMode="External" /><Relationship Id="rId485" Type="http://schemas.openxmlformats.org/officeDocument/2006/relationships/hyperlink" Target="https://twitter.com/maripantsar/status/1189650475865518080" TargetMode="External" /><Relationship Id="rId486" Type="http://schemas.openxmlformats.org/officeDocument/2006/relationships/hyperlink" Target="https://twitter.com/maripantsar/status/1189650475865518080" TargetMode="External" /><Relationship Id="rId487" Type="http://schemas.openxmlformats.org/officeDocument/2006/relationships/hyperlink" Target="https://twitter.com/maripantsar/status/1189650475865518080" TargetMode="External" /><Relationship Id="rId488" Type="http://schemas.openxmlformats.org/officeDocument/2006/relationships/hyperlink" Target="https://twitter.com/maripantsar/status/1189650475865518080" TargetMode="External" /><Relationship Id="rId489" Type="http://schemas.openxmlformats.org/officeDocument/2006/relationships/hyperlink" Target="https://twitter.com/maripantsar/status/1189650475865518080" TargetMode="External" /><Relationship Id="rId490" Type="http://schemas.openxmlformats.org/officeDocument/2006/relationships/hyperlink" Target="https://twitter.com/maripantsar/status/1189650475865518080" TargetMode="External" /><Relationship Id="rId491" Type="http://schemas.openxmlformats.org/officeDocument/2006/relationships/hyperlink" Target="https://twitter.com/maripantsar/status/1189650475865518080" TargetMode="External" /><Relationship Id="rId492" Type="http://schemas.openxmlformats.org/officeDocument/2006/relationships/hyperlink" Target="https://twitter.com/maripantsar/status/1189650475865518080" TargetMode="External" /><Relationship Id="rId493" Type="http://schemas.openxmlformats.org/officeDocument/2006/relationships/hyperlink" Target="https://twitter.com/maripantsar/status/1189650475865518080" TargetMode="External" /><Relationship Id="rId494" Type="http://schemas.openxmlformats.org/officeDocument/2006/relationships/hyperlink" Target="https://twitter.com/maripantsar/status/1189650475865518080" TargetMode="External" /><Relationship Id="rId495" Type="http://schemas.openxmlformats.org/officeDocument/2006/relationships/hyperlink" Target="https://twitter.com/maripantsar/status/1189650475865518080" TargetMode="External" /><Relationship Id="rId496" Type="http://schemas.openxmlformats.org/officeDocument/2006/relationships/hyperlink" Target="https://twitter.com/maripantsar/status/1189650475865518080" TargetMode="External" /><Relationship Id="rId497" Type="http://schemas.openxmlformats.org/officeDocument/2006/relationships/hyperlink" Target="https://twitter.com/maripantsar/status/1189650475865518080" TargetMode="External" /><Relationship Id="rId498" Type="http://schemas.openxmlformats.org/officeDocument/2006/relationships/hyperlink" Target="https://twitter.com/maripantsar/status/1189650475865518080" TargetMode="External" /><Relationship Id="rId499" Type="http://schemas.openxmlformats.org/officeDocument/2006/relationships/hyperlink" Target="https://twitter.com/maripantsar/status/1189650475865518080" TargetMode="External" /><Relationship Id="rId500" Type="http://schemas.openxmlformats.org/officeDocument/2006/relationships/hyperlink" Target="https://twitter.com/maripantsar/status/1189650475865518080" TargetMode="External" /><Relationship Id="rId501" Type="http://schemas.openxmlformats.org/officeDocument/2006/relationships/hyperlink" Target="https://twitter.com/tarzan23727775/status/1189859590055383042" TargetMode="External" /><Relationship Id="rId502" Type="http://schemas.openxmlformats.org/officeDocument/2006/relationships/hyperlink" Target="https://twitter.com/korpiq/status/1189978513266421765" TargetMode="External" /><Relationship Id="rId503" Type="http://schemas.openxmlformats.org/officeDocument/2006/relationships/hyperlink" Target="https://twitter.com/korpiq/status/1189978513266421765" TargetMode="External" /><Relationship Id="rId504" Type="http://schemas.openxmlformats.org/officeDocument/2006/relationships/hyperlink" Target="https://twitter.com/korpiq/status/1189978513266421765" TargetMode="External" /><Relationship Id="rId505" Type="http://schemas.openxmlformats.org/officeDocument/2006/relationships/hyperlink" Target="https://twitter.com/jokuvois/status/1189992843974205443" TargetMode="External" /><Relationship Id="rId506" Type="http://schemas.openxmlformats.org/officeDocument/2006/relationships/hyperlink" Target="https://twitter.com/melica_n/status/1190012948464451595" TargetMode="External" /><Relationship Id="rId507" Type="http://schemas.openxmlformats.org/officeDocument/2006/relationships/hyperlink" Target="https://twitter.com/melica_n/status/1190012948464451595" TargetMode="External" /><Relationship Id="rId508" Type="http://schemas.openxmlformats.org/officeDocument/2006/relationships/hyperlink" Target="https://twitter.com/melica_n/status/1190012948464451595" TargetMode="External" /><Relationship Id="rId509" Type="http://schemas.openxmlformats.org/officeDocument/2006/relationships/hyperlink" Target="https://twitter.com/markus_tm/status/1190014163977953281" TargetMode="External" /><Relationship Id="rId510" Type="http://schemas.openxmlformats.org/officeDocument/2006/relationships/hyperlink" Target="https://twitter.com/jhattara/status/1190027074926501890" TargetMode="External" /><Relationship Id="rId511" Type="http://schemas.openxmlformats.org/officeDocument/2006/relationships/hyperlink" Target="https://twitter.com/hanpula/status/1189820718629949446" TargetMode="External" /><Relationship Id="rId512" Type="http://schemas.openxmlformats.org/officeDocument/2006/relationships/hyperlink" Target="https://twitter.com/hanpula/status/1190134309858021376" TargetMode="External" /><Relationship Id="rId513" Type="http://schemas.openxmlformats.org/officeDocument/2006/relationships/hyperlink" Target="https://twitter.com/terokankaanpera/status/1190140637833768960" TargetMode="External" /><Relationship Id="rId514" Type="http://schemas.openxmlformats.org/officeDocument/2006/relationships/hyperlink" Target="https://twitter.com/terokankaanpera/status/1190140637833768960" TargetMode="External" /><Relationship Id="rId515" Type="http://schemas.openxmlformats.org/officeDocument/2006/relationships/hyperlink" Target="https://twitter.com/terokankaanpera/status/1190140637833768960" TargetMode="External" /><Relationship Id="rId516" Type="http://schemas.openxmlformats.org/officeDocument/2006/relationships/hyperlink" Target="https://twitter.com/entinenlupaus/status/1190143659649519617" TargetMode="External" /><Relationship Id="rId517" Type="http://schemas.openxmlformats.org/officeDocument/2006/relationships/hyperlink" Target="https://twitter.com/shoysniemi/status/1190145744336019456" TargetMode="External" /><Relationship Id="rId518" Type="http://schemas.openxmlformats.org/officeDocument/2006/relationships/hyperlink" Target="https://twitter.com/plonnemo/status/1189928280838877185" TargetMode="External" /><Relationship Id="rId519" Type="http://schemas.openxmlformats.org/officeDocument/2006/relationships/hyperlink" Target="https://twitter.com/plonnemo/status/1189928280838877185" TargetMode="External" /><Relationship Id="rId520" Type="http://schemas.openxmlformats.org/officeDocument/2006/relationships/hyperlink" Target="https://twitter.com/plonnemo/status/1190012105556135937" TargetMode="External" /><Relationship Id="rId521" Type="http://schemas.openxmlformats.org/officeDocument/2006/relationships/hyperlink" Target="https://twitter.com/eijaniskanen1/status/1190154574696472577" TargetMode="External" /><Relationship Id="rId522" Type="http://schemas.openxmlformats.org/officeDocument/2006/relationships/hyperlink" Target="https://twitter.com/eijaniskanen1/status/1190154574696472577" TargetMode="External" /><Relationship Id="rId523" Type="http://schemas.openxmlformats.org/officeDocument/2006/relationships/hyperlink" Target="https://twitter.com/eijaniskanen1/status/1190154574696472577" TargetMode="External" /><Relationship Id="rId524" Type="http://schemas.openxmlformats.org/officeDocument/2006/relationships/hyperlink" Target="https://twitter.com/kirsikkakaipain/status/1190156573613658117" TargetMode="External" /><Relationship Id="rId525" Type="http://schemas.openxmlformats.org/officeDocument/2006/relationships/hyperlink" Target="https://twitter.com/liikenneproffa/status/1190145445831598080" TargetMode="External" /><Relationship Id="rId526" Type="http://schemas.openxmlformats.org/officeDocument/2006/relationships/hyperlink" Target="https://twitter.com/outi_pakarinen/status/1190169876683460608" TargetMode="External" /><Relationship Id="rId527" Type="http://schemas.openxmlformats.org/officeDocument/2006/relationships/hyperlink" Target="https://twitter.com/xxotweety/status/1190218009455013888" TargetMode="External" /><Relationship Id="rId528" Type="http://schemas.openxmlformats.org/officeDocument/2006/relationships/hyperlink" Target="https://twitter.com/xxotweety/status/1190218009455013888" TargetMode="External" /><Relationship Id="rId529" Type="http://schemas.openxmlformats.org/officeDocument/2006/relationships/hyperlink" Target="https://twitter.com/theolevlin/status/1188934082698371073" TargetMode="External" /><Relationship Id="rId530" Type="http://schemas.openxmlformats.org/officeDocument/2006/relationships/hyperlink" Target="https://twitter.com/theolevlin/status/1190208677023756288" TargetMode="External" /><Relationship Id="rId531" Type="http://schemas.openxmlformats.org/officeDocument/2006/relationships/hyperlink" Target="https://twitter.com/theolevlin/status/1190221278315261953" TargetMode="External" /><Relationship Id="rId532" Type="http://schemas.openxmlformats.org/officeDocument/2006/relationships/hyperlink" Target="https://twitter.com/theolevlin/status/1190221278315261953" TargetMode="External" /><Relationship Id="rId533" Type="http://schemas.openxmlformats.org/officeDocument/2006/relationships/hyperlink" Target="https://twitter.com/imcarq/status/1190227968016224264" TargetMode="External" /><Relationship Id="rId534" Type="http://schemas.openxmlformats.org/officeDocument/2006/relationships/hyperlink" Target="https://twitter.com/imcarq/status/1190227968016224264" TargetMode="External" /><Relationship Id="rId535" Type="http://schemas.openxmlformats.org/officeDocument/2006/relationships/hyperlink" Target="https://twitter.com/rasmuspinomaa/status/1190262130873950208" TargetMode="External" /><Relationship Id="rId536" Type="http://schemas.openxmlformats.org/officeDocument/2006/relationships/hyperlink" Target="https://twitter.com/ilmastoveivi19/status/1190287176698908672" TargetMode="External" /><Relationship Id="rId537" Type="http://schemas.openxmlformats.org/officeDocument/2006/relationships/hyperlink" Target="https://twitter.com/ilmastoveivi19/status/1190287176698908672" TargetMode="External" /><Relationship Id="rId538" Type="http://schemas.openxmlformats.org/officeDocument/2006/relationships/hyperlink" Target="https://twitter.com/katri_ahlgren/status/1188823451106271239" TargetMode="External" /><Relationship Id="rId539" Type="http://schemas.openxmlformats.org/officeDocument/2006/relationships/hyperlink" Target="https://twitter.com/katri_ahlgren/status/1188823451106271239" TargetMode="External" /><Relationship Id="rId540" Type="http://schemas.openxmlformats.org/officeDocument/2006/relationships/hyperlink" Target="https://twitter.com/annukf/status/1190363073376346112" TargetMode="External" /><Relationship Id="rId541" Type="http://schemas.openxmlformats.org/officeDocument/2006/relationships/hyperlink" Target="https://twitter.com/annukf/status/1190363073376346112" TargetMode="External" /><Relationship Id="rId542" Type="http://schemas.openxmlformats.org/officeDocument/2006/relationships/hyperlink" Target="https://twitter.com/hlindf/status/1190366703735234560" TargetMode="External" /><Relationship Id="rId543" Type="http://schemas.openxmlformats.org/officeDocument/2006/relationships/hyperlink" Target="https://twitter.com/matthia71824586/status/1190367383866761223" TargetMode="External" /><Relationship Id="rId544" Type="http://schemas.openxmlformats.org/officeDocument/2006/relationships/hyperlink" Target="https://twitter.com/matthia71824586/status/1190367383866761223" TargetMode="External" /><Relationship Id="rId545" Type="http://schemas.openxmlformats.org/officeDocument/2006/relationships/hyperlink" Target="https://twitter.com/katri_ahlgren/status/1190359555051544576" TargetMode="External" /><Relationship Id="rId546" Type="http://schemas.openxmlformats.org/officeDocument/2006/relationships/hyperlink" Target="https://twitter.com/arijlaaksonen/status/1190392139508834305" TargetMode="External" /><Relationship Id="rId547" Type="http://schemas.openxmlformats.org/officeDocument/2006/relationships/hyperlink" Target="https://twitter.com/muksunen/status/1190525841983320064" TargetMode="External" /><Relationship Id="rId548" Type="http://schemas.openxmlformats.org/officeDocument/2006/relationships/hyperlink" Target="https://twitter.com/muksunen/status/1190525841983320064" TargetMode="External" /><Relationship Id="rId549" Type="http://schemas.openxmlformats.org/officeDocument/2006/relationships/hyperlink" Target="https://twitter.com/rullasaari/status/1190700392075669512" TargetMode="External" /><Relationship Id="rId550" Type="http://schemas.openxmlformats.org/officeDocument/2006/relationships/hyperlink" Target="https://twitter.com/helihlehtinen/status/1190720708730470400" TargetMode="External" /><Relationship Id="rId551" Type="http://schemas.openxmlformats.org/officeDocument/2006/relationships/hyperlink" Target="https://twitter.com/helihlehtinen/status/1190720708730470400" TargetMode="External" /><Relationship Id="rId552" Type="http://schemas.openxmlformats.org/officeDocument/2006/relationships/hyperlink" Target="https://twitter.com/sirjablixt/status/1190182211959562240" TargetMode="External" /><Relationship Id="rId553" Type="http://schemas.openxmlformats.org/officeDocument/2006/relationships/hyperlink" Target="https://twitter.com/klinschor/status/1190779108323680257" TargetMode="External" /><Relationship Id="rId554" Type="http://schemas.openxmlformats.org/officeDocument/2006/relationships/hyperlink" Target="https://twitter.com/klinschor/status/1190779108323680257" TargetMode="External" /><Relationship Id="rId555" Type="http://schemas.openxmlformats.org/officeDocument/2006/relationships/hyperlink" Target="https://twitter.com/yjaakkol/status/1188772536366096384" TargetMode="External" /><Relationship Id="rId556" Type="http://schemas.openxmlformats.org/officeDocument/2006/relationships/hyperlink" Target="https://twitter.com/yjaakkol/status/1188772536366096384" TargetMode="External" /><Relationship Id="rId557" Type="http://schemas.openxmlformats.org/officeDocument/2006/relationships/hyperlink" Target="https://twitter.com/yjaakkol/status/1188772536366096384" TargetMode="External" /><Relationship Id="rId558" Type="http://schemas.openxmlformats.org/officeDocument/2006/relationships/hyperlink" Target="https://twitter.com/meri_ja_ilmasto/status/1188782108690526208" TargetMode="External" /><Relationship Id="rId559" Type="http://schemas.openxmlformats.org/officeDocument/2006/relationships/hyperlink" Target="https://twitter.com/yjaakkol/status/1188774297885646849" TargetMode="External" /><Relationship Id="rId560" Type="http://schemas.openxmlformats.org/officeDocument/2006/relationships/hyperlink" Target="https://twitter.com/meri_ja_ilmasto/status/1188782108690526208" TargetMode="External" /><Relationship Id="rId561" Type="http://schemas.openxmlformats.org/officeDocument/2006/relationships/hyperlink" Target="https://twitter.com/maripantsar/status/1189650475865518080" TargetMode="External" /><Relationship Id="rId562" Type="http://schemas.openxmlformats.org/officeDocument/2006/relationships/hyperlink" Target="https://twitter.com/maripantsar/status/1189650475865518080" TargetMode="External" /><Relationship Id="rId563" Type="http://schemas.openxmlformats.org/officeDocument/2006/relationships/hyperlink" Target="https://twitter.com/maripantsar/status/1189650475865518080" TargetMode="External" /><Relationship Id="rId564" Type="http://schemas.openxmlformats.org/officeDocument/2006/relationships/hyperlink" Target="https://twitter.com/maripantsar/status/1189650475865518080" TargetMode="External" /><Relationship Id="rId565" Type="http://schemas.openxmlformats.org/officeDocument/2006/relationships/hyperlink" Target="https://twitter.com/yjaakkol/status/1188774297885646849" TargetMode="External" /><Relationship Id="rId566" Type="http://schemas.openxmlformats.org/officeDocument/2006/relationships/hyperlink" Target="https://twitter.com/marjatanja/status/1189143024120532995" TargetMode="External" /><Relationship Id="rId567" Type="http://schemas.openxmlformats.org/officeDocument/2006/relationships/hyperlink" Target="https://twitter.com/yjaakkol/status/1188958480683753473" TargetMode="External" /><Relationship Id="rId568" Type="http://schemas.openxmlformats.org/officeDocument/2006/relationships/hyperlink" Target="https://twitter.com/meri_ja_ilmasto/status/1188782108690526208" TargetMode="External" /><Relationship Id="rId569" Type="http://schemas.openxmlformats.org/officeDocument/2006/relationships/hyperlink" Target="https://twitter.com/meri_ja_ilmasto/status/1188782108690526208" TargetMode="External" /><Relationship Id="rId570" Type="http://schemas.openxmlformats.org/officeDocument/2006/relationships/hyperlink" Target="https://twitter.com/yjaakkol/status/1188774297885646849" TargetMode="External" /><Relationship Id="rId571" Type="http://schemas.openxmlformats.org/officeDocument/2006/relationships/hyperlink" Target="https://twitter.com/yjaakkol/status/1188958480683753473" TargetMode="External" /><Relationship Id="rId572" Type="http://schemas.openxmlformats.org/officeDocument/2006/relationships/hyperlink" Target="https://twitter.com/yjaakkol/status/1189088411342258177" TargetMode="External" /><Relationship Id="rId573" Type="http://schemas.openxmlformats.org/officeDocument/2006/relationships/hyperlink" Target="https://twitter.com/yjaakkol/status/1188772536366096384" TargetMode="External" /><Relationship Id="rId574" Type="http://schemas.openxmlformats.org/officeDocument/2006/relationships/hyperlink" Target="https://twitter.com/suomenluonto/status/1191076842444328960" TargetMode="External" /><Relationship Id="rId575" Type="http://schemas.openxmlformats.org/officeDocument/2006/relationships/hyperlink" Target="https://twitter.com/teatrmn/status/1187616315613290496" TargetMode="External" /><Relationship Id="rId576" Type="http://schemas.openxmlformats.org/officeDocument/2006/relationships/hyperlink" Target="https://twitter.com/yjaakkol/status/1188772536366096384" TargetMode="External" /><Relationship Id="rId577" Type="http://schemas.openxmlformats.org/officeDocument/2006/relationships/hyperlink" Target="https://twitter.com/hiilivapaafi/status/1189514170028478464" TargetMode="External" /><Relationship Id="rId578" Type="http://schemas.openxmlformats.org/officeDocument/2006/relationships/hyperlink" Target="https://twitter.com/hiilivapaafi/status/1189514170028478464" TargetMode="External" /><Relationship Id="rId579" Type="http://schemas.openxmlformats.org/officeDocument/2006/relationships/hyperlink" Target="https://twitter.com/hiilivapaafi/status/1191301744929705985" TargetMode="External" /><Relationship Id="rId580" Type="http://schemas.openxmlformats.org/officeDocument/2006/relationships/hyperlink" Target="https://twitter.com/hiilivapaafi/status/1191301744929705985" TargetMode="External" /><Relationship Id="rId581" Type="http://schemas.openxmlformats.org/officeDocument/2006/relationships/hyperlink" Target="https://twitter.com/anttiki/status/1191304382215868416" TargetMode="External" /><Relationship Id="rId582" Type="http://schemas.openxmlformats.org/officeDocument/2006/relationships/hyperlink" Target="https://twitter.com/markus_drake/status/1191307820131667974" TargetMode="External" /><Relationship Id="rId583" Type="http://schemas.openxmlformats.org/officeDocument/2006/relationships/hyperlink" Target="https://twitter.com/a_ahokas/status/1189517303836303366" TargetMode="External" /><Relationship Id="rId584" Type="http://schemas.openxmlformats.org/officeDocument/2006/relationships/hyperlink" Target="https://twitter.com/a_ahokas/status/1190511372053962755" TargetMode="External" /><Relationship Id="rId585" Type="http://schemas.openxmlformats.org/officeDocument/2006/relationships/hyperlink" Target="https://twitter.com/a_ahokas/status/1190511372053962755" TargetMode="External" /><Relationship Id="rId586" Type="http://schemas.openxmlformats.org/officeDocument/2006/relationships/hyperlink" Target="https://twitter.com/a_ahokas/status/1191332657084411904" TargetMode="External" /><Relationship Id="rId587" Type="http://schemas.openxmlformats.org/officeDocument/2006/relationships/hyperlink" Target="https://twitter.com/sampulipulla/status/1191338848858648576" TargetMode="External" /><Relationship Id="rId588" Type="http://schemas.openxmlformats.org/officeDocument/2006/relationships/hyperlink" Target="https://twitter.com/jannekotiaho/status/1191359316353323010" TargetMode="External" /><Relationship Id="rId589" Type="http://schemas.openxmlformats.org/officeDocument/2006/relationships/hyperlink" Target="https://twitter.com/ipeltonen/status/1188789820065271808" TargetMode="External" /><Relationship Id="rId590" Type="http://schemas.openxmlformats.org/officeDocument/2006/relationships/hyperlink" Target="https://twitter.com/ipeltonen/status/1188789820065271808" TargetMode="External" /><Relationship Id="rId591" Type="http://schemas.openxmlformats.org/officeDocument/2006/relationships/hyperlink" Target="https://twitter.com/ipeltonen/status/1188789926017617921" TargetMode="External" /><Relationship Id="rId592" Type="http://schemas.openxmlformats.org/officeDocument/2006/relationships/hyperlink" Target="https://twitter.com/ipeltonen/status/1188789926017617921" TargetMode="External" /><Relationship Id="rId593" Type="http://schemas.openxmlformats.org/officeDocument/2006/relationships/hyperlink" Target="https://twitter.com/ipeltonen/status/1188789926017617921" TargetMode="External" /><Relationship Id="rId594" Type="http://schemas.openxmlformats.org/officeDocument/2006/relationships/hyperlink" Target="https://twitter.com/ipeltonen/status/1188789959190290433" TargetMode="External" /><Relationship Id="rId595" Type="http://schemas.openxmlformats.org/officeDocument/2006/relationships/hyperlink" Target="https://twitter.com/ipeltonen/status/1188789959190290433" TargetMode="External" /><Relationship Id="rId596" Type="http://schemas.openxmlformats.org/officeDocument/2006/relationships/hyperlink" Target="https://twitter.com/ipeltonen/status/1188789959190290433" TargetMode="External" /><Relationship Id="rId597" Type="http://schemas.openxmlformats.org/officeDocument/2006/relationships/hyperlink" Target="https://twitter.com/ipeltonen/status/1188789959190290433" TargetMode="External" /><Relationship Id="rId598" Type="http://schemas.openxmlformats.org/officeDocument/2006/relationships/hyperlink" Target="https://twitter.com/ipeltonen/status/1191360603987890176" TargetMode="External" /><Relationship Id="rId599" Type="http://schemas.openxmlformats.org/officeDocument/2006/relationships/hyperlink" Target="https://twitter.com/lamphund/status/1172561013176246272" TargetMode="External" /><Relationship Id="rId600" Type="http://schemas.openxmlformats.org/officeDocument/2006/relationships/hyperlink" Target="https://twitter.com/mestarivaraani/status/1191382605150740481" TargetMode="External" /><Relationship Id="rId601" Type="http://schemas.openxmlformats.org/officeDocument/2006/relationships/hyperlink" Target="https://twitter.com/kasvismafia/status/1191385370342182912" TargetMode="External" /><Relationship Id="rId602" Type="http://schemas.openxmlformats.org/officeDocument/2006/relationships/hyperlink" Target="https://twitter.com/yjaakkol/status/1188747926711001089" TargetMode="External" /><Relationship Id="rId603" Type="http://schemas.openxmlformats.org/officeDocument/2006/relationships/hyperlink" Target="https://twitter.com/jmkorhonen/status/1188756655158288384" TargetMode="External" /><Relationship Id="rId604" Type="http://schemas.openxmlformats.org/officeDocument/2006/relationships/hyperlink" Target="https://twitter.com/yjaakkol/status/1188743215488421889" TargetMode="External" /><Relationship Id="rId605" Type="http://schemas.openxmlformats.org/officeDocument/2006/relationships/hyperlink" Target="https://twitter.com/yjaakkol/status/1188743215488421889" TargetMode="External" /><Relationship Id="rId606" Type="http://schemas.openxmlformats.org/officeDocument/2006/relationships/hyperlink" Target="https://twitter.com/yjaakkol/status/1188743215488421889" TargetMode="External" /><Relationship Id="rId607" Type="http://schemas.openxmlformats.org/officeDocument/2006/relationships/hyperlink" Target="https://twitter.com/yjaakkol/status/1188747926711001089" TargetMode="External" /><Relationship Id="rId608" Type="http://schemas.openxmlformats.org/officeDocument/2006/relationships/hyperlink" Target="https://twitter.com/yjaakkol/status/1188772536366096384" TargetMode="External" /><Relationship Id="rId609" Type="http://schemas.openxmlformats.org/officeDocument/2006/relationships/hyperlink" Target="https://twitter.com/yjaakkol/status/1188772536366096384" TargetMode="External" /><Relationship Id="rId610" Type="http://schemas.openxmlformats.org/officeDocument/2006/relationships/hyperlink" Target="https://twitter.com/yjaakkol/status/1188774297885646849" TargetMode="External" /><Relationship Id="rId611" Type="http://schemas.openxmlformats.org/officeDocument/2006/relationships/hyperlink" Target="https://twitter.com/yjaakkol/status/1188842001334185984" TargetMode="External" /><Relationship Id="rId612" Type="http://schemas.openxmlformats.org/officeDocument/2006/relationships/hyperlink" Target="https://twitter.com/yjaakkol/status/1188891658416525312" TargetMode="External" /><Relationship Id="rId613" Type="http://schemas.openxmlformats.org/officeDocument/2006/relationships/hyperlink" Target="https://twitter.com/yjaakkol/status/1188958480683753473" TargetMode="External" /><Relationship Id="rId614" Type="http://schemas.openxmlformats.org/officeDocument/2006/relationships/hyperlink" Target="https://twitter.com/yjaakkol/status/1188958480683753473" TargetMode="External" /><Relationship Id="rId615" Type="http://schemas.openxmlformats.org/officeDocument/2006/relationships/hyperlink" Target="https://twitter.com/yjaakkol/status/1188958480683753473" TargetMode="External" /><Relationship Id="rId616" Type="http://schemas.openxmlformats.org/officeDocument/2006/relationships/hyperlink" Target="https://twitter.com/yjaakkol/status/1189679575493750784" TargetMode="External" /><Relationship Id="rId617" Type="http://schemas.openxmlformats.org/officeDocument/2006/relationships/hyperlink" Target="https://twitter.com/yjaakkol/status/1190389925742628866" TargetMode="External" /><Relationship Id="rId618" Type="http://schemas.openxmlformats.org/officeDocument/2006/relationships/hyperlink" Target="https://twitter.com/yjaakkol/status/1191075073844756481" TargetMode="External" /><Relationship Id="rId619" Type="http://schemas.openxmlformats.org/officeDocument/2006/relationships/hyperlink" Target="https://twitter.com/jmkorhonen/status/1188756655158288384" TargetMode="External" /><Relationship Id="rId620" Type="http://schemas.openxmlformats.org/officeDocument/2006/relationships/hyperlink" Target="https://twitter.com/jmkorhonen/status/1188756688796557324" TargetMode="External" /><Relationship Id="rId621" Type="http://schemas.openxmlformats.org/officeDocument/2006/relationships/hyperlink" Target="https://twitter.com/jmkorhonen/status/1188756688796557324" TargetMode="External" /><Relationship Id="rId622" Type="http://schemas.openxmlformats.org/officeDocument/2006/relationships/hyperlink" Target="https://twitter.com/milja_selina/status/1190013948252307460" TargetMode="External" /><Relationship Id="rId623" Type="http://schemas.openxmlformats.org/officeDocument/2006/relationships/hyperlink" Target="https://twitter.com/jmkorhonen/status/1190124691576500224" TargetMode="External" /><Relationship Id="rId624" Type="http://schemas.openxmlformats.org/officeDocument/2006/relationships/hyperlink" Target="https://twitter.com/jmkorhonen/status/1188756608383369218" TargetMode="External" /><Relationship Id="rId625" Type="http://schemas.openxmlformats.org/officeDocument/2006/relationships/hyperlink" Target="https://twitter.com/jmkorhonen/status/1188756608383369218" TargetMode="External" /><Relationship Id="rId626" Type="http://schemas.openxmlformats.org/officeDocument/2006/relationships/hyperlink" Target="https://twitter.com/jmkorhonen/status/1188756655158288384" TargetMode="External" /><Relationship Id="rId627" Type="http://schemas.openxmlformats.org/officeDocument/2006/relationships/hyperlink" Target="https://twitter.com/jmkorhonen/status/1188756688796557324" TargetMode="External" /><Relationship Id="rId628" Type="http://schemas.openxmlformats.org/officeDocument/2006/relationships/hyperlink" Target="https://twitter.com/jmkorhonen/status/1188756688796557324" TargetMode="External" /><Relationship Id="rId629" Type="http://schemas.openxmlformats.org/officeDocument/2006/relationships/hyperlink" Target="https://twitter.com/jmkorhonen/status/1189515851449487360" TargetMode="External" /><Relationship Id="rId630" Type="http://schemas.openxmlformats.org/officeDocument/2006/relationships/hyperlink" Target="https://twitter.com/jmkorhonen/status/1191334073584762880" TargetMode="External" /><Relationship Id="rId631" Type="http://schemas.openxmlformats.org/officeDocument/2006/relationships/hyperlink" Target="https://twitter.com/jmkorhonen/status/1191400501188976642" TargetMode="External" /><Relationship Id="rId632" Type="http://schemas.openxmlformats.org/officeDocument/2006/relationships/hyperlink" Target="https://twitter.com/teatrmn/status/1191265748120940544" TargetMode="External" /><Relationship Id="rId633" Type="http://schemas.openxmlformats.org/officeDocument/2006/relationships/hyperlink" Target="https://twitter.com/iivarius/status/1191400757129551874" TargetMode="External" /><Relationship Id="rId634" Type="http://schemas.openxmlformats.org/officeDocument/2006/relationships/hyperlink" Target="https://twitter.com/iiris_suomela/status/1191407541051367429" TargetMode="External" /><Relationship Id="rId635" Type="http://schemas.openxmlformats.org/officeDocument/2006/relationships/hyperlink" Target="https://twitter.com/frozencalamity/status/1188785517816635392" TargetMode="External" /><Relationship Id="rId636" Type="http://schemas.openxmlformats.org/officeDocument/2006/relationships/hyperlink" Target="https://twitter.com/frozencalamity/status/1191420081441574913" TargetMode="External" /><Relationship Id="rId637" Type="http://schemas.openxmlformats.org/officeDocument/2006/relationships/hyperlink" Target="https://twitter.com/jukkaranta2/status/1191464178034315265" TargetMode="External" /><Relationship Id="rId638" Type="http://schemas.openxmlformats.org/officeDocument/2006/relationships/hyperlink" Target="https://twitter.com/jukkaranta2/status/1190336485943316491" TargetMode="External" /><Relationship Id="rId639" Type="http://schemas.openxmlformats.org/officeDocument/2006/relationships/hyperlink" Target="https://twitter.com/jukkaranta2/status/1191452125538258949" TargetMode="External" /><Relationship Id="rId640" Type="http://schemas.openxmlformats.org/officeDocument/2006/relationships/hyperlink" Target="https://twitter.com/riiajarvenpaa/status/1191495210796290052" TargetMode="External" /><Relationship Id="rId641" Type="http://schemas.openxmlformats.org/officeDocument/2006/relationships/hyperlink" Target="https://twitter.com/riiajarvenpaa/status/1191495210796290052" TargetMode="External" /><Relationship Id="rId642" Type="http://schemas.openxmlformats.org/officeDocument/2006/relationships/hyperlink" Target="https://twitter.com/riiajarvenpaa/status/1191495210796290052" TargetMode="External" /><Relationship Id="rId643" Type="http://schemas.openxmlformats.org/officeDocument/2006/relationships/hyperlink" Target="https://twitter.com/aarniokia/status/1191590039534342145" TargetMode="External" /><Relationship Id="rId644" Type="http://schemas.openxmlformats.org/officeDocument/2006/relationships/hyperlink" Target="https://twitter.com/heidisuot/status/1191610787405737984" TargetMode="External" /><Relationship Id="rId645" Type="http://schemas.openxmlformats.org/officeDocument/2006/relationships/hyperlink" Target="https://twitter.com/kaisakosonen/status/1189948757665861633" TargetMode="External" /><Relationship Id="rId646" Type="http://schemas.openxmlformats.org/officeDocument/2006/relationships/hyperlink" Target="https://twitter.com/kaisakosonen/status/1190473587519606785" TargetMode="External" /><Relationship Id="rId647" Type="http://schemas.openxmlformats.org/officeDocument/2006/relationships/hyperlink" Target="https://twitter.com/o_tiainen/status/1189481234826747905" TargetMode="External" /><Relationship Id="rId648" Type="http://schemas.openxmlformats.org/officeDocument/2006/relationships/hyperlink" Target="https://twitter.com/o_tiainen/status/1189481234826747905" TargetMode="External" /><Relationship Id="rId649" Type="http://schemas.openxmlformats.org/officeDocument/2006/relationships/hyperlink" Target="https://twitter.com/o_tiainen/status/1191652057423523845" TargetMode="External" /><Relationship Id="rId650" Type="http://schemas.openxmlformats.org/officeDocument/2006/relationships/hyperlink" Target="https://twitter.com/o_tiainen/status/1191652057423523845" TargetMode="External" /><Relationship Id="rId651" Type="http://schemas.openxmlformats.org/officeDocument/2006/relationships/hyperlink" Target="https://twitter.com/ellen_ojala/status/1188784138859483137" TargetMode="External" /><Relationship Id="rId652" Type="http://schemas.openxmlformats.org/officeDocument/2006/relationships/hyperlink" Target="https://twitter.com/ellen_ojala/status/1188816534698938369" TargetMode="External" /><Relationship Id="rId653" Type="http://schemas.openxmlformats.org/officeDocument/2006/relationships/hyperlink" Target="https://twitter.com/ellen_ojala/status/1189530261802946560" TargetMode="External" /><Relationship Id="rId654" Type="http://schemas.openxmlformats.org/officeDocument/2006/relationships/hyperlink" Target="https://twitter.com/sailynojaanu/status/1188792369585577986" TargetMode="External" /><Relationship Id="rId655" Type="http://schemas.openxmlformats.org/officeDocument/2006/relationships/hyperlink" Target="https://twitter.com/sailynojaanu/status/1189798957603532800" TargetMode="External" /><Relationship Id="rId656" Type="http://schemas.openxmlformats.org/officeDocument/2006/relationships/hyperlink" Target="https://twitter.com/sailynojaanu/status/1191334354145951744" TargetMode="External" /><Relationship Id="rId657" Type="http://schemas.openxmlformats.org/officeDocument/2006/relationships/hyperlink" Target="https://twitter.com/sailynojaanu/status/1191676830081835009" TargetMode="External" /><Relationship Id="rId658" Type="http://schemas.openxmlformats.org/officeDocument/2006/relationships/hyperlink" Target="https://twitter.com/juuhaa/status/1188764788899360768" TargetMode="External" /><Relationship Id="rId659" Type="http://schemas.openxmlformats.org/officeDocument/2006/relationships/hyperlink" Target="https://twitter.com/juuhaa/status/1188764788899360768" TargetMode="External" /><Relationship Id="rId660" Type="http://schemas.openxmlformats.org/officeDocument/2006/relationships/hyperlink" Target="https://twitter.com/juuhaa/status/1189506718427992064" TargetMode="External" /><Relationship Id="rId661" Type="http://schemas.openxmlformats.org/officeDocument/2006/relationships/hyperlink" Target="https://twitter.com/juuhaa/status/1189506718427992064" TargetMode="External" /><Relationship Id="rId662" Type="http://schemas.openxmlformats.org/officeDocument/2006/relationships/hyperlink" Target="https://twitter.com/juuhaa/status/1191694352613085185" TargetMode="External" /><Relationship Id="rId663" Type="http://schemas.openxmlformats.org/officeDocument/2006/relationships/hyperlink" Target="https://twitter.com/juuhaa/status/1191694352613085185" TargetMode="External" /><Relationship Id="rId664" Type="http://schemas.openxmlformats.org/officeDocument/2006/relationships/hyperlink" Target="https://twitter.com/villesavonlahti/status/1188813922587103234" TargetMode="External" /><Relationship Id="rId665" Type="http://schemas.openxmlformats.org/officeDocument/2006/relationships/hyperlink" Target="https://twitter.com/villesavonlahti/status/1191310598207889408" TargetMode="External" /><Relationship Id="rId666" Type="http://schemas.openxmlformats.org/officeDocument/2006/relationships/hyperlink" Target="https://twitter.com/0skarhartman/status/1188894794698891264" TargetMode="External" /><Relationship Id="rId667" Type="http://schemas.openxmlformats.org/officeDocument/2006/relationships/hyperlink" Target="https://twitter.com/jbistrom/status/1190179935790542848" TargetMode="External" /><Relationship Id="rId668" Type="http://schemas.openxmlformats.org/officeDocument/2006/relationships/hyperlink" Target="https://twitter.com/0skarhartman/status/1190206995955097600" TargetMode="External" /><Relationship Id="rId669" Type="http://schemas.openxmlformats.org/officeDocument/2006/relationships/hyperlink" Target="https://twitter.com/kaisakosonen/status/1189478710614937601" TargetMode="External" /><Relationship Id="rId670" Type="http://schemas.openxmlformats.org/officeDocument/2006/relationships/hyperlink" Target="https://twitter.com/kaisakosonen/status/1191287054770065408" TargetMode="External" /><Relationship Id="rId671" Type="http://schemas.openxmlformats.org/officeDocument/2006/relationships/hyperlink" Target="https://twitter.com/0skarhartman/status/1191302423341654016" TargetMode="External" /><Relationship Id="rId672" Type="http://schemas.openxmlformats.org/officeDocument/2006/relationships/hyperlink" Target="https://twitter.com/jbistrom/status/1182921664629227520" TargetMode="External" /><Relationship Id="rId673" Type="http://schemas.openxmlformats.org/officeDocument/2006/relationships/hyperlink" Target="https://twitter.com/jbistrom/status/1188803046664486912" TargetMode="External" /><Relationship Id="rId674" Type="http://schemas.openxmlformats.org/officeDocument/2006/relationships/hyperlink" Target="https://twitter.com/jbistrom/status/1189258837347504131" TargetMode="External" /><Relationship Id="rId675" Type="http://schemas.openxmlformats.org/officeDocument/2006/relationships/hyperlink" Target="https://twitter.com/jbistrom/status/1189668808451067905" TargetMode="External" /><Relationship Id="rId676" Type="http://schemas.openxmlformats.org/officeDocument/2006/relationships/hyperlink" Target="https://twitter.com/jbistrom/status/1191303490942976001" TargetMode="External" /><Relationship Id="rId677" Type="http://schemas.openxmlformats.org/officeDocument/2006/relationships/hyperlink" Target="https://twitter.com/0skarhartman/status/1189281640712953858" TargetMode="External" /><Relationship Id="rId678" Type="http://schemas.openxmlformats.org/officeDocument/2006/relationships/hyperlink" Target="https://twitter.com/0skarhartman/status/1190206995955097600" TargetMode="External" /><Relationship Id="rId679" Type="http://schemas.openxmlformats.org/officeDocument/2006/relationships/hyperlink" Target="https://twitter.com/0skarhartman/status/1191328914716659712" TargetMode="External" /><Relationship Id="rId680" Type="http://schemas.openxmlformats.org/officeDocument/2006/relationships/hyperlink" Target="https://twitter.com/seppala_antti/status/1191664056865820672" TargetMode="External" /><Relationship Id="rId681" Type="http://schemas.openxmlformats.org/officeDocument/2006/relationships/hyperlink" Target="https://twitter.com/0skarhartman/status/1191703196940619777" TargetMode="External" /><Relationship Id="rId682" Type="http://schemas.openxmlformats.org/officeDocument/2006/relationships/hyperlink" Target="https://twitter.com/0skarhartman/status/1188925212886220800" TargetMode="External" /><Relationship Id="rId683" Type="http://schemas.openxmlformats.org/officeDocument/2006/relationships/hyperlink" Target="https://twitter.com/0skarhartman/status/1188925212886220800" TargetMode="External" /><Relationship Id="rId684" Type="http://schemas.openxmlformats.org/officeDocument/2006/relationships/hyperlink" Target="https://twitter.com/0skarhartman/status/1189946009650114561" TargetMode="External" /><Relationship Id="rId685" Type="http://schemas.openxmlformats.org/officeDocument/2006/relationships/hyperlink" Target="https://twitter.com/0skarhartman/status/1191302423341654016" TargetMode="External" /><Relationship Id="rId686" Type="http://schemas.openxmlformats.org/officeDocument/2006/relationships/hyperlink" Target="https://twitter.com/kaisakosonen/status/1188753288440799232" TargetMode="External" /><Relationship Id="rId687" Type="http://schemas.openxmlformats.org/officeDocument/2006/relationships/hyperlink" Target="https://twitter.com/kaisakosonen/status/1189446046017114113" TargetMode="External" /><Relationship Id="rId688" Type="http://schemas.openxmlformats.org/officeDocument/2006/relationships/hyperlink" Target="https://twitter.com/kaisakosonen/status/1189465806247251970" TargetMode="External" /><Relationship Id="rId689" Type="http://schemas.openxmlformats.org/officeDocument/2006/relationships/hyperlink" Target="https://twitter.com/kaisakosonen/status/1189516175593619460" TargetMode="External" /><Relationship Id="rId690" Type="http://schemas.openxmlformats.org/officeDocument/2006/relationships/hyperlink" Target="https://twitter.com/kaisakosonen/status/1189944650062344199" TargetMode="External" /><Relationship Id="rId691" Type="http://schemas.openxmlformats.org/officeDocument/2006/relationships/hyperlink" Target="https://twitter.com/kaisakosonen/status/1191294283938222080" TargetMode="External" /><Relationship Id="rId692" Type="http://schemas.openxmlformats.org/officeDocument/2006/relationships/hyperlink" Target="https://twitter.com/kaisakosonen/status/1191651991094726658" TargetMode="External" /><Relationship Id="rId693" Type="http://schemas.openxmlformats.org/officeDocument/2006/relationships/hyperlink" Target="https://twitter.com/greenpeacesuomi/status/1191704539407233024" TargetMode="External" /><Relationship Id="rId694" Type="http://schemas.openxmlformats.org/officeDocument/2006/relationships/hyperlink" Target="https://twitter.com/greenpeacesuomi/status/1189506337757106176" TargetMode="External" /><Relationship Id="rId695" Type="http://schemas.openxmlformats.org/officeDocument/2006/relationships/comments" Target="../comments1.xml" /><Relationship Id="rId696" Type="http://schemas.openxmlformats.org/officeDocument/2006/relationships/vmlDrawing" Target="../drawings/vmlDrawing1.vml" /><Relationship Id="rId697" Type="http://schemas.openxmlformats.org/officeDocument/2006/relationships/table" Target="../tables/table1.xml" /><Relationship Id="rId6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Y4HQQlDw" TargetMode="External" /><Relationship Id="rId2" Type="http://schemas.openxmlformats.org/officeDocument/2006/relationships/hyperlink" Target="https://t.co/oaBaCXbOTd" TargetMode="External" /><Relationship Id="rId3" Type="http://schemas.openxmlformats.org/officeDocument/2006/relationships/hyperlink" Target="https://t.co/intEjjG4IR" TargetMode="External" /><Relationship Id="rId4" Type="http://schemas.openxmlformats.org/officeDocument/2006/relationships/hyperlink" Target="https://t.co/8J1W29oP6B" TargetMode="External" /><Relationship Id="rId5" Type="http://schemas.openxmlformats.org/officeDocument/2006/relationships/hyperlink" Target="http://t.co/QBdqWJ6WBI" TargetMode="External" /><Relationship Id="rId6" Type="http://schemas.openxmlformats.org/officeDocument/2006/relationships/hyperlink" Target="https://t.co/5ElivXmqib" TargetMode="External" /><Relationship Id="rId7" Type="http://schemas.openxmlformats.org/officeDocument/2006/relationships/hyperlink" Target="http://t.co/u6LbIqKOFn" TargetMode="External" /><Relationship Id="rId8" Type="http://schemas.openxmlformats.org/officeDocument/2006/relationships/hyperlink" Target="https://t.co/DiqqSft8sv" TargetMode="External" /><Relationship Id="rId9" Type="http://schemas.openxmlformats.org/officeDocument/2006/relationships/hyperlink" Target="https://t.co/Xj2rrV29bh" TargetMode="External" /><Relationship Id="rId10" Type="http://schemas.openxmlformats.org/officeDocument/2006/relationships/hyperlink" Target="https://t.co/hgK5ZzS5Tx" TargetMode="External" /><Relationship Id="rId11" Type="http://schemas.openxmlformats.org/officeDocument/2006/relationships/hyperlink" Target="http://t.co/ItOpcQwh6u" TargetMode="External" /><Relationship Id="rId12" Type="http://schemas.openxmlformats.org/officeDocument/2006/relationships/hyperlink" Target="https://t.co/ATv8bu1VPn" TargetMode="External" /><Relationship Id="rId13" Type="http://schemas.openxmlformats.org/officeDocument/2006/relationships/hyperlink" Target="http://t.co/yPJo8jZRce" TargetMode="External" /><Relationship Id="rId14" Type="http://schemas.openxmlformats.org/officeDocument/2006/relationships/hyperlink" Target="https://t.co/28t8V9UP4v" TargetMode="External" /><Relationship Id="rId15" Type="http://schemas.openxmlformats.org/officeDocument/2006/relationships/hyperlink" Target="https://t.co/3KOWNkIMsZ" TargetMode="External" /><Relationship Id="rId16" Type="http://schemas.openxmlformats.org/officeDocument/2006/relationships/hyperlink" Target="https://t.co/je2gPVj2hV" TargetMode="External" /><Relationship Id="rId17" Type="http://schemas.openxmlformats.org/officeDocument/2006/relationships/hyperlink" Target="https://t.co/EvXyBrVsik" TargetMode="External" /><Relationship Id="rId18" Type="http://schemas.openxmlformats.org/officeDocument/2006/relationships/hyperlink" Target="https://t.co/jaOULcoPFy" TargetMode="External" /><Relationship Id="rId19" Type="http://schemas.openxmlformats.org/officeDocument/2006/relationships/hyperlink" Target="https://t.co/KS9MIBNHCN" TargetMode="External" /><Relationship Id="rId20" Type="http://schemas.openxmlformats.org/officeDocument/2006/relationships/hyperlink" Target="https://t.co/jwrT8lE3nn" TargetMode="External" /><Relationship Id="rId21" Type="http://schemas.openxmlformats.org/officeDocument/2006/relationships/hyperlink" Target="https://t.co/vTkoEv5NLT" TargetMode="External" /><Relationship Id="rId22" Type="http://schemas.openxmlformats.org/officeDocument/2006/relationships/hyperlink" Target="https://t.co/c5C3SMpzAx" TargetMode="External" /><Relationship Id="rId23" Type="http://schemas.openxmlformats.org/officeDocument/2006/relationships/hyperlink" Target="https://t.co/pUlrIDCJLg" TargetMode="External" /><Relationship Id="rId24" Type="http://schemas.openxmlformats.org/officeDocument/2006/relationships/hyperlink" Target="https://t.co/44kpM0sLVO" TargetMode="External" /><Relationship Id="rId25" Type="http://schemas.openxmlformats.org/officeDocument/2006/relationships/hyperlink" Target="https://t.co/dTCWbU9tFz" TargetMode="External" /><Relationship Id="rId26" Type="http://schemas.openxmlformats.org/officeDocument/2006/relationships/hyperlink" Target="https://t.co/qrsEYHAywq" TargetMode="External" /><Relationship Id="rId27" Type="http://schemas.openxmlformats.org/officeDocument/2006/relationships/hyperlink" Target="http://t.co/w3cNZ63mau" TargetMode="External" /><Relationship Id="rId28" Type="http://schemas.openxmlformats.org/officeDocument/2006/relationships/hyperlink" Target="https://t.co/WqApKxDI2o" TargetMode="External" /><Relationship Id="rId29" Type="http://schemas.openxmlformats.org/officeDocument/2006/relationships/hyperlink" Target="https://t.co/e1HPwcWSnn" TargetMode="External" /><Relationship Id="rId30" Type="http://schemas.openxmlformats.org/officeDocument/2006/relationships/hyperlink" Target="https://t.co/6kMIdu3ZyK" TargetMode="External" /><Relationship Id="rId31" Type="http://schemas.openxmlformats.org/officeDocument/2006/relationships/hyperlink" Target="https://t.co/VkVJbZbZNf" TargetMode="External" /><Relationship Id="rId32" Type="http://schemas.openxmlformats.org/officeDocument/2006/relationships/hyperlink" Target="https://t.co/Phyl1xmsgm" TargetMode="External" /><Relationship Id="rId33" Type="http://schemas.openxmlformats.org/officeDocument/2006/relationships/hyperlink" Target="https://t.co/ux8cGB1sY1" TargetMode="External" /><Relationship Id="rId34" Type="http://schemas.openxmlformats.org/officeDocument/2006/relationships/hyperlink" Target="https://t.co/YNsLpcxVgv" TargetMode="External" /><Relationship Id="rId35" Type="http://schemas.openxmlformats.org/officeDocument/2006/relationships/hyperlink" Target="https://t.co/EejpaOzeyT" TargetMode="External" /><Relationship Id="rId36" Type="http://schemas.openxmlformats.org/officeDocument/2006/relationships/hyperlink" Target="http://t.co/AuB90ONOIC" TargetMode="External" /><Relationship Id="rId37" Type="http://schemas.openxmlformats.org/officeDocument/2006/relationships/hyperlink" Target="https://t.co/Yp4rEQVwyT" TargetMode="External" /><Relationship Id="rId38" Type="http://schemas.openxmlformats.org/officeDocument/2006/relationships/hyperlink" Target="https://t.co/8YaiH0206a" TargetMode="External" /><Relationship Id="rId39" Type="http://schemas.openxmlformats.org/officeDocument/2006/relationships/hyperlink" Target="https://t.co/FwVislbBjm" TargetMode="External" /><Relationship Id="rId40" Type="http://schemas.openxmlformats.org/officeDocument/2006/relationships/hyperlink" Target="https://t.co/6S0e3uphcx" TargetMode="External" /><Relationship Id="rId41" Type="http://schemas.openxmlformats.org/officeDocument/2006/relationships/hyperlink" Target="https://t.co/85GqPfXKr0" TargetMode="External" /><Relationship Id="rId42" Type="http://schemas.openxmlformats.org/officeDocument/2006/relationships/hyperlink" Target="https://t.co/ZGIw21sIcg" TargetMode="External" /><Relationship Id="rId43" Type="http://schemas.openxmlformats.org/officeDocument/2006/relationships/hyperlink" Target="https://t.co/2jBKYNsflJ" TargetMode="External" /><Relationship Id="rId44" Type="http://schemas.openxmlformats.org/officeDocument/2006/relationships/hyperlink" Target="https://t.co/uNaAKEuGuj" TargetMode="External" /><Relationship Id="rId45" Type="http://schemas.openxmlformats.org/officeDocument/2006/relationships/hyperlink" Target="https://t.co/4MKMvFa5uR" TargetMode="External" /><Relationship Id="rId46" Type="http://schemas.openxmlformats.org/officeDocument/2006/relationships/hyperlink" Target="https://t.co/urkZiICpwB" TargetMode="External" /><Relationship Id="rId47" Type="http://schemas.openxmlformats.org/officeDocument/2006/relationships/hyperlink" Target="https://t.co/1g5RUZoUCa" TargetMode="External" /><Relationship Id="rId48" Type="http://schemas.openxmlformats.org/officeDocument/2006/relationships/hyperlink" Target="https://t.co/xa4THXBIA8" TargetMode="External" /><Relationship Id="rId49" Type="http://schemas.openxmlformats.org/officeDocument/2006/relationships/hyperlink" Target="https://t.co/GRubRsEohQ" TargetMode="External" /><Relationship Id="rId50" Type="http://schemas.openxmlformats.org/officeDocument/2006/relationships/hyperlink" Target="https://t.co/umjed9H5cf" TargetMode="External" /><Relationship Id="rId51" Type="http://schemas.openxmlformats.org/officeDocument/2006/relationships/hyperlink" Target="https://t.co/nmM010sfij" TargetMode="External" /><Relationship Id="rId52" Type="http://schemas.openxmlformats.org/officeDocument/2006/relationships/hyperlink" Target="https://t.co/qgrR63DM0F" TargetMode="External" /><Relationship Id="rId53" Type="http://schemas.openxmlformats.org/officeDocument/2006/relationships/hyperlink" Target="https://t.co/mLZxO0RrjW" TargetMode="External" /><Relationship Id="rId54" Type="http://schemas.openxmlformats.org/officeDocument/2006/relationships/hyperlink" Target="https://t.co/HaMZo7cp8X" TargetMode="External" /><Relationship Id="rId55" Type="http://schemas.openxmlformats.org/officeDocument/2006/relationships/hyperlink" Target="https://t.co/ZWjCUmx2jL" TargetMode="External" /><Relationship Id="rId56" Type="http://schemas.openxmlformats.org/officeDocument/2006/relationships/hyperlink" Target="https://t.co/kivtOSkOcr" TargetMode="External" /><Relationship Id="rId57" Type="http://schemas.openxmlformats.org/officeDocument/2006/relationships/hyperlink" Target="http://t.co/wVXETIe2qc" TargetMode="External" /><Relationship Id="rId58" Type="http://schemas.openxmlformats.org/officeDocument/2006/relationships/hyperlink" Target="https://t.co/UdZaqbvHpo" TargetMode="External" /><Relationship Id="rId59" Type="http://schemas.openxmlformats.org/officeDocument/2006/relationships/hyperlink" Target="https://t.co/azc1Hv2VPD" TargetMode="External" /><Relationship Id="rId60" Type="http://schemas.openxmlformats.org/officeDocument/2006/relationships/hyperlink" Target="https://t.co/5miktIcpXe" TargetMode="External" /><Relationship Id="rId61" Type="http://schemas.openxmlformats.org/officeDocument/2006/relationships/hyperlink" Target="https://t.co/MDQFctRjjE" TargetMode="External" /><Relationship Id="rId62" Type="http://schemas.openxmlformats.org/officeDocument/2006/relationships/hyperlink" Target="https://t.co/PG1Yui5Zgl" TargetMode="External" /><Relationship Id="rId63" Type="http://schemas.openxmlformats.org/officeDocument/2006/relationships/hyperlink" Target="https://t.co/NoyXJeUOZv" TargetMode="External" /><Relationship Id="rId64" Type="http://schemas.openxmlformats.org/officeDocument/2006/relationships/hyperlink" Target="https://t.co/T59gBserXD" TargetMode="External" /><Relationship Id="rId65" Type="http://schemas.openxmlformats.org/officeDocument/2006/relationships/hyperlink" Target="https://t.co/HhzO7jnx2S" TargetMode="External" /><Relationship Id="rId66" Type="http://schemas.openxmlformats.org/officeDocument/2006/relationships/hyperlink" Target="https://t.co/MzxYjau9cE" TargetMode="External" /><Relationship Id="rId67" Type="http://schemas.openxmlformats.org/officeDocument/2006/relationships/hyperlink" Target="https://t.co/bCZt2ExIIq" TargetMode="External" /><Relationship Id="rId68" Type="http://schemas.openxmlformats.org/officeDocument/2006/relationships/hyperlink" Target="https://t.co/ujI18CF2Tj" TargetMode="External" /><Relationship Id="rId69" Type="http://schemas.openxmlformats.org/officeDocument/2006/relationships/hyperlink" Target="https://t.co/h9krbXO29q" TargetMode="External" /><Relationship Id="rId70" Type="http://schemas.openxmlformats.org/officeDocument/2006/relationships/hyperlink" Target="https://t.co/eVrMKj8Bnv" TargetMode="External" /><Relationship Id="rId71" Type="http://schemas.openxmlformats.org/officeDocument/2006/relationships/hyperlink" Target="https://t.co/5qvGNNVOwc" TargetMode="External" /><Relationship Id="rId72" Type="http://schemas.openxmlformats.org/officeDocument/2006/relationships/hyperlink" Target="http://t.co/N7zbedgnic" TargetMode="External" /><Relationship Id="rId73" Type="http://schemas.openxmlformats.org/officeDocument/2006/relationships/hyperlink" Target="http://t.co/JIxC3vv77m" TargetMode="External" /><Relationship Id="rId74" Type="http://schemas.openxmlformats.org/officeDocument/2006/relationships/hyperlink" Target="https://t.co/ipNj9RYgn0" TargetMode="External" /><Relationship Id="rId75" Type="http://schemas.openxmlformats.org/officeDocument/2006/relationships/hyperlink" Target="https://t.co/ctDLOgmylr" TargetMode="External" /><Relationship Id="rId76" Type="http://schemas.openxmlformats.org/officeDocument/2006/relationships/hyperlink" Target="http://t.co/hax1ToDFDr" TargetMode="External" /><Relationship Id="rId77" Type="http://schemas.openxmlformats.org/officeDocument/2006/relationships/hyperlink" Target="https://t.co/jMajsskXXY" TargetMode="External" /><Relationship Id="rId78" Type="http://schemas.openxmlformats.org/officeDocument/2006/relationships/hyperlink" Target="http://t.co/BIj1kZTbus" TargetMode="External" /><Relationship Id="rId79" Type="http://schemas.openxmlformats.org/officeDocument/2006/relationships/hyperlink" Target="http://t.co/FfSfw3mLnA" TargetMode="External" /><Relationship Id="rId80" Type="http://schemas.openxmlformats.org/officeDocument/2006/relationships/hyperlink" Target="https://t.co/8HB5nTNW0s" TargetMode="External" /><Relationship Id="rId81" Type="http://schemas.openxmlformats.org/officeDocument/2006/relationships/hyperlink" Target="https://t.co/BgRyGCFLYx" TargetMode="External" /><Relationship Id="rId82" Type="http://schemas.openxmlformats.org/officeDocument/2006/relationships/hyperlink" Target="https://t.co/GGQcvkbGpj" TargetMode="External" /><Relationship Id="rId83" Type="http://schemas.openxmlformats.org/officeDocument/2006/relationships/hyperlink" Target="https://t.co/QW02LRJBFt" TargetMode="External" /><Relationship Id="rId84" Type="http://schemas.openxmlformats.org/officeDocument/2006/relationships/hyperlink" Target="https://pbs.twimg.com/profile_banners/58613026/1448353701" TargetMode="External" /><Relationship Id="rId85" Type="http://schemas.openxmlformats.org/officeDocument/2006/relationships/hyperlink" Target="https://pbs.twimg.com/profile_banners/1072798164388904960/1555674364" TargetMode="External" /><Relationship Id="rId86" Type="http://schemas.openxmlformats.org/officeDocument/2006/relationships/hyperlink" Target="https://pbs.twimg.com/profile_banners/81091010/1497281770" TargetMode="External" /><Relationship Id="rId87" Type="http://schemas.openxmlformats.org/officeDocument/2006/relationships/hyperlink" Target="https://pbs.twimg.com/profile_banners/3115076338/1571760578" TargetMode="External" /><Relationship Id="rId88" Type="http://schemas.openxmlformats.org/officeDocument/2006/relationships/hyperlink" Target="https://pbs.twimg.com/profile_banners/593875580/1480280244" TargetMode="External" /><Relationship Id="rId89" Type="http://schemas.openxmlformats.org/officeDocument/2006/relationships/hyperlink" Target="https://pbs.twimg.com/profile_banners/2883032602/1491496554" TargetMode="External" /><Relationship Id="rId90" Type="http://schemas.openxmlformats.org/officeDocument/2006/relationships/hyperlink" Target="https://pbs.twimg.com/profile_banners/14359778/1570524099" TargetMode="External" /><Relationship Id="rId91" Type="http://schemas.openxmlformats.org/officeDocument/2006/relationships/hyperlink" Target="https://pbs.twimg.com/profile_banners/899532391252979713/1518202474" TargetMode="External" /><Relationship Id="rId92" Type="http://schemas.openxmlformats.org/officeDocument/2006/relationships/hyperlink" Target="https://pbs.twimg.com/profile_banners/1025299612305960961/1570256252" TargetMode="External" /><Relationship Id="rId93" Type="http://schemas.openxmlformats.org/officeDocument/2006/relationships/hyperlink" Target="https://pbs.twimg.com/profile_banners/424855431/1572308398" TargetMode="External" /><Relationship Id="rId94" Type="http://schemas.openxmlformats.org/officeDocument/2006/relationships/hyperlink" Target="https://pbs.twimg.com/profile_banners/19790740/1401782936" TargetMode="External" /><Relationship Id="rId95" Type="http://schemas.openxmlformats.org/officeDocument/2006/relationships/hyperlink" Target="https://pbs.twimg.com/profile_banners/223569393/1557178187" TargetMode="External" /><Relationship Id="rId96" Type="http://schemas.openxmlformats.org/officeDocument/2006/relationships/hyperlink" Target="https://pbs.twimg.com/profile_banners/978423139/1567066607" TargetMode="External" /><Relationship Id="rId97" Type="http://schemas.openxmlformats.org/officeDocument/2006/relationships/hyperlink" Target="https://pbs.twimg.com/profile_banners/211337962/1448310313" TargetMode="External" /><Relationship Id="rId98" Type="http://schemas.openxmlformats.org/officeDocument/2006/relationships/hyperlink" Target="https://pbs.twimg.com/profile_banners/2302662265/1516887317" TargetMode="External" /><Relationship Id="rId99" Type="http://schemas.openxmlformats.org/officeDocument/2006/relationships/hyperlink" Target="https://pbs.twimg.com/profile_banners/1090289856012578816/1549128545" TargetMode="External" /><Relationship Id="rId100" Type="http://schemas.openxmlformats.org/officeDocument/2006/relationships/hyperlink" Target="https://pbs.twimg.com/profile_banners/3127271206/1524387240" TargetMode="External" /><Relationship Id="rId101" Type="http://schemas.openxmlformats.org/officeDocument/2006/relationships/hyperlink" Target="https://pbs.twimg.com/profile_banners/472810111/1569915646" TargetMode="External" /><Relationship Id="rId102" Type="http://schemas.openxmlformats.org/officeDocument/2006/relationships/hyperlink" Target="https://pbs.twimg.com/profile_banners/23502747/1567420200" TargetMode="External" /><Relationship Id="rId103" Type="http://schemas.openxmlformats.org/officeDocument/2006/relationships/hyperlink" Target="https://pbs.twimg.com/profile_banners/611652813/1525852493" TargetMode="External" /><Relationship Id="rId104" Type="http://schemas.openxmlformats.org/officeDocument/2006/relationships/hyperlink" Target="https://pbs.twimg.com/profile_banners/39540130/1568955470" TargetMode="External" /><Relationship Id="rId105" Type="http://schemas.openxmlformats.org/officeDocument/2006/relationships/hyperlink" Target="https://pbs.twimg.com/profile_banners/40931441/1560787004" TargetMode="External" /><Relationship Id="rId106" Type="http://schemas.openxmlformats.org/officeDocument/2006/relationships/hyperlink" Target="https://pbs.twimg.com/profile_banners/4736741601/1506530419" TargetMode="External" /><Relationship Id="rId107" Type="http://schemas.openxmlformats.org/officeDocument/2006/relationships/hyperlink" Target="https://pbs.twimg.com/profile_banners/1003542005065109504/1561716405" TargetMode="External" /><Relationship Id="rId108" Type="http://schemas.openxmlformats.org/officeDocument/2006/relationships/hyperlink" Target="https://pbs.twimg.com/profile_banners/2903565868/1513109493" TargetMode="External" /><Relationship Id="rId109" Type="http://schemas.openxmlformats.org/officeDocument/2006/relationships/hyperlink" Target="https://pbs.twimg.com/profile_banners/3216719140/1534424993" TargetMode="External" /><Relationship Id="rId110" Type="http://schemas.openxmlformats.org/officeDocument/2006/relationships/hyperlink" Target="https://pbs.twimg.com/profile_banners/397547472/1565088286" TargetMode="External" /><Relationship Id="rId111" Type="http://schemas.openxmlformats.org/officeDocument/2006/relationships/hyperlink" Target="https://pbs.twimg.com/profile_banners/3312943588/1562014569" TargetMode="External" /><Relationship Id="rId112" Type="http://schemas.openxmlformats.org/officeDocument/2006/relationships/hyperlink" Target="https://pbs.twimg.com/profile_banners/82326557/1408974449" TargetMode="External" /><Relationship Id="rId113" Type="http://schemas.openxmlformats.org/officeDocument/2006/relationships/hyperlink" Target="https://pbs.twimg.com/profile_banners/136592368/1534853863" TargetMode="External" /><Relationship Id="rId114" Type="http://schemas.openxmlformats.org/officeDocument/2006/relationships/hyperlink" Target="https://pbs.twimg.com/profile_banners/159616554/1569319342" TargetMode="External" /><Relationship Id="rId115" Type="http://schemas.openxmlformats.org/officeDocument/2006/relationships/hyperlink" Target="https://pbs.twimg.com/profile_banners/724568586824626176/1539670153" TargetMode="External" /><Relationship Id="rId116" Type="http://schemas.openxmlformats.org/officeDocument/2006/relationships/hyperlink" Target="https://pbs.twimg.com/profile_banners/4587241/1547034673" TargetMode="External" /><Relationship Id="rId117" Type="http://schemas.openxmlformats.org/officeDocument/2006/relationships/hyperlink" Target="https://pbs.twimg.com/profile_banners/34341636/1354440604" TargetMode="External" /><Relationship Id="rId118" Type="http://schemas.openxmlformats.org/officeDocument/2006/relationships/hyperlink" Target="https://pbs.twimg.com/profile_banners/604797496/1474916156" TargetMode="External" /><Relationship Id="rId119" Type="http://schemas.openxmlformats.org/officeDocument/2006/relationships/hyperlink" Target="https://pbs.twimg.com/profile_banners/1161189036955971584/1570127057" TargetMode="External" /><Relationship Id="rId120" Type="http://schemas.openxmlformats.org/officeDocument/2006/relationships/hyperlink" Target="https://pbs.twimg.com/profile_banners/39063916/1560587837" TargetMode="External" /><Relationship Id="rId121" Type="http://schemas.openxmlformats.org/officeDocument/2006/relationships/hyperlink" Target="https://pbs.twimg.com/profile_banners/439251201/1472157943" TargetMode="External" /><Relationship Id="rId122" Type="http://schemas.openxmlformats.org/officeDocument/2006/relationships/hyperlink" Target="https://pbs.twimg.com/profile_banners/3925857208/1561061662" TargetMode="External" /><Relationship Id="rId123" Type="http://schemas.openxmlformats.org/officeDocument/2006/relationships/hyperlink" Target="https://pbs.twimg.com/profile_banners/227820729/1569787141" TargetMode="External" /><Relationship Id="rId124" Type="http://schemas.openxmlformats.org/officeDocument/2006/relationships/hyperlink" Target="https://pbs.twimg.com/profile_banners/36911351/1398328066" TargetMode="External" /><Relationship Id="rId125" Type="http://schemas.openxmlformats.org/officeDocument/2006/relationships/hyperlink" Target="https://pbs.twimg.com/profile_banners/749175477198286848/1563202999" TargetMode="External" /><Relationship Id="rId126" Type="http://schemas.openxmlformats.org/officeDocument/2006/relationships/hyperlink" Target="https://pbs.twimg.com/profile_banners/252552347/1355685120" TargetMode="External" /><Relationship Id="rId127" Type="http://schemas.openxmlformats.org/officeDocument/2006/relationships/hyperlink" Target="https://pbs.twimg.com/profile_banners/1158415900950892544/1568010001" TargetMode="External" /><Relationship Id="rId128" Type="http://schemas.openxmlformats.org/officeDocument/2006/relationships/hyperlink" Target="https://pbs.twimg.com/profile_banners/2315216971/1493584124" TargetMode="External" /><Relationship Id="rId129" Type="http://schemas.openxmlformats.org/officeDocument/2006/relationships/hyperlink" Target="https://pbs.twimg.com/profile_banners/4242719901/1558368782" TargetMode="External" /><Relationship Id="rId130" Type="http://schemas.openxmlformats.org/officeDocument/2006/relationships/hyperlink" Target="https://pbs.twimg.com/profile_banners/866717150991577092/1495612525" TargetMode="External" /><Relationship Id="rId131" Type="http://schemas.openxmlformats.org/officeDocument/2006/relationships/hyperlink" Target="https://pbs.twimg.com/profile_banners/1122819409/1561027631" TargetMode="External" /><Relationship Id="rId132" Type="http://schemas.openxmlformats.org/officeDocument/2006/relationships/hyperlink" Target="https://pbs.twimg.com/profile_banners/3019800659/1568462527" TargetMode="External" /><Relationship Id="rId133" Type="http://schemas.openxmlformats.org/officeDocument/2006/relationships/hyperlink" Target="https://pbs.twimg.com/profile_banners/50666326/1558224677" TargetMode="External" /><Relationship Id="rId134" Type="http://schemas.openxmlformats.org/officeDocument/2006/relationships/hyperlink" Target="https://pbs.twimg.com/profile_banners/2148566392/1572428716" TargetMode="External" /><Relationship Id="rId135" Type="http://schemas.openxmlformats.org/officeDocument/2006/relationships/hyperlink" Target="https://pbs.twimg.com/profile_banners/3661004835/1536063578" TargetMode="External" /><Relationship Id="rId136" Type="http://schemas.openxmlformats.org/officeDocument/2006/relationships/hyperlink" Target="https://pbs.twimg.com/profile_banners/559810028/1528440438" TargetMode="External" /><Relationship Id="rId137" Type="http://schemas.openxmlformats.org/officeDocument/2006/relationships/hyperlink" Target="https://pbs.twimg.com/profile_banners/874493256/1493268733" TargetMode="External" /><Relationship Id="rId138" Type="http://schemas.openxmlformats.org/officeDocument/2006/relationships/hyperlink" Target="https://pbs.twimg.com/profile_banners/246871381/1484599924" TargetMode="External" /><Relationship Id="rId139" Type="http://schemas.openxmlformats.org/officeDocument/2006/relationships/hyperlink" Target="https://pbs.twimg.com/profile_banners/43084983/1555187423" TargetMode="External" /><Relationship Id="rId140" Type="http://schemas.openxmlformats.org/officeDocument/2006/relationships/hyperlink" Target="https://pbs.twimg.com/profile_banners/3882769895/1572029293" TargetMode="External" /><Relationship Id="rId141" Type="http://schemas.openxmlformats.org/officeDocument/2006/relationships/hyperlink" Target="https://pbs.twimg.com/profile_banners/1527117008/1510083918" TargetMode="External" /><Relationship Id="rId142" Type="http://schemas.openxmlformats.org/officeDocument/2006/relationships/hyperlink" Target="https://pbs.twimg.com/profile_banners/994241515538014208/1554638583" TargetMode="External" /><Relationship Id="rId143" Type="http://schemas.openxmlformats.org/officeDocument/2006/relationships/hyperlink" Target="https://pbs.twimg.com/profile_banners/820698012053868548/1560804350" TargetMode="External" /><Relationship Id="rId144" Type="http://schemas.openxmlformats.org/officeDocument/2006/relationships/hyperlink" Target="https://pbs.twimg.com/profile_banners/2826613735/1411402251" TargetMode="External" /><Relationship Id="rId145" Type="http://schemas.openxmlformats.org/officeDocument/2006/relationships/hyperlink" Target="https://pbs.twimg.com/profile_banners/102225888/1530612974" TargetMode="External" /><Relationship Id="rId146" Type="http://schemas.openxmlformats.org/officeDocument/2006/relationships/hyperlink" Target="https://pbs.twimg.com/profile_banners/278651338/1562820587" TargetMode="External" /><Relationship Id="rId147" Type="http://schemas.openxmlformats.org/officeDocument/2006/relationships/hyperlink" Target="https://pbs.twimg.com/profile_banners/904508083/1462644527" TargetMode="External" /><Relationship Id="rId148" Type="http://schemas.openxmlformats.org/officeDocument/2006/relationships/hyperlink" Target="https://pbs.twimg.com/profile_banners/32621937/1552855437" TargetMode="External" /><Relationship Id="rId149" Type="http://schemas.openxmlformats.org/officeDocument/2006/relationships/hyperlink" Target="https://pbs.twimg.com/profile_banners/74129602/1569565960" TargetMode="External" /><Relationship Id="rId150" Type="http://schemas.openxmlformats.org/officeDocument/2006/relationships/hyperlink" Target="https://pbs.twimg.com/profile_banners/1173469621/1571938217" TargetMode="External" /><Relationship Id="rId151" Type="http://schemas.openxmlformats.org/officeDocument/2006/relationships/hyperlink" Target="https://pbs.twimg.com/profile_banners/708395568020721664/1551779922" TargetMode="External" /><Relationship Id="rId152" Type="http://schemas.openxmlformats.org/officeDocument/2006/relationships/hyperlink" Target="https://pbs.twimg.com/profile_banners/828830090/1548611871" TargetMode="External" /><Relationship Id="rId153" Type="http://schemas.openxmlformats.org/officeDocument/2006/relationships/hyperlink" Target="https://pbs.twimg.com/profile_banners/4856787310/1552646058" TargetMode="External" /><Relationship Id="rId154" Type="http://schemas.openxmlformats.org/officeDocument/2006/relationships/hyperlink" Target="https://pbs.twimg.com/profile_banners/2263695400/1534700389" TargetMode="External" /><Relationship Id="rId155" Type="http://schemas.openxmlformats.org/officeDocument/2006/relationships/hyperlink" Target="https://pbs.twimg.com/profile_banners/415880200/1500362558" TargetMode="External" /><Relationship Id="rId156" Type="http://schemas.openxmlformats.org/officeDocument/2006/relationships/hyperlink" Target="https://pbs.twimg.com/profile_banners/155830874/1552647015" TargetMode="External" /><Relationship Id="rId157" Type="http://schemas.openxmlformats.org/officeDocument/2006/relationships/hyperlink" Target="https://pbs.twimg.com/profile_banners/1154583034391408641/1564648719" TargetMode="External" /><Relationship Id="rId158" Type="http://schemas.openxmlformats.org/officeDocument/2006/relationships/hyperlink" Target="https://pbs.twimg.com/profile_banners/1137031598/1572177170" TargetMode="External" /><Relationship Id="rId159" Type="http://schemas.openxmlformats.org/officeDocument/2006/relationships/hyperlink" Target="https://pbs.twimg.com/profile_banners/891056606/1571901447" TargetMode="External" /><Relationship Id="rId160" Type="http://schemas.openxmlformats.org/officeDocument/2006/relationships/hyperlink" Target="https://pbs.twimg.com/profile_banners/1635316957/1571239920" TargetMode="External" /><Relationship Id="rId161" Type="http://schemas.openxmlformats.org/officeDocument/2006/relationships/hyperlink" Target="https://pbs.twimg.com/profile_banners/786216422657650688/1564939783" TargetMode="External" /><Relationship Id="rId162" Type="http://schemas.openxmlformats.org/officeDocument/2006/relationships/hyperlink" Target="https://pbs.twimg.com/profile_banners/3831635543/1464196153" TargetMode="External" /><Relationship Id="rId163" Type="http://schemas.openxmlformats.org/officeDocument/2006/relationships/hyperlink" Target="https://pbs.twimg.com/profile_banners/2369292270/1561368813" TargetMode="External" /><Relationship Id="rId164" Type="http://schemas.openxmlformats.org/officeDocument/2006/relationships/hyperlink" Target="https://pbs.twimg.com/profile_banners/350746861/1468512736" TargetMode="External" /><Relationship Id="rId165" Type="http://schemas.openxmlformats.org/officeDocument/2006/relationships/hyperlink" Target="https://pbs.twimg.com/profile_banners/3525244175/1556042898" TargetMode="External" /><Relationship Id="rId166" Type="http://schemas.openxmlformats.org/officeDocument/2006/relationships/hyperlink" Target="https://pbs.twimg.com/profile_banners/27194845/1565642588" TargetMode="External" /><Relationship Id="rId167" Type="http://schemas.openxmlformats.org/officeDocument/2006/relationships/hyperlink" Target="https://pbs.twimg.com/profile_banners/1069236819299090434/1560693652" TargetMode="External" /><Relationship Id="rId168" Type="http://schemas.openxmlformats.org/officeDocument/2006/relationships/hyperlink" Target="https://pbs.twimg.com/profile_banners/885979939295645696/1536064142" TargetMode="External" /><Relationship Id="rId169" Type="http://schemas.openxmlformats.org/officeDocument/2006/relationships/hyperlink" Target="https://pbs.twimg.com/profile_banners/876060239979851776/1566888025" TargetMode="External" /><Relationship Id="rId170" Type="http://schemas.openxmlformats.org/officeDocument/2006/relationships/hyperlink" Target="https://pbs.twimg.com/profile_banners/830568220914499584/1541539704" TargetMode="External" /><Relationship Id="rId171" Type="http://schemas.openxmlformats.org/officeDocument/2006/relationships/hyperlink" Target="https://pbs.twimg.com/profile_banners/1010449871160135681/1548689837" TargetMode="External" /><Relationship Id="rId172" Type="http://schemas.openxmlformats.org/officeDocument/2006/relationships/hyperlink" Target="https://pbs.twimg.com/profile_banners/864741051537424388/1570900888" TargetMode="External" /><Relationship Id="rId173" Type="http://schemas.openxmlformats.org/officeDocument/2006/relationships/hyperlink" Target="https://pbs.twimg.com/profile_banners/840184716728885248/1562977904" TargetMode="External" /><Relationship Id="rId174" Type="http://schemas.openxmlformats.org/officeDocument/2006/relationships/hyperlink" Target="https://pbs.twimg.com/profile_banners/965930400144089088/1525626158" TargetMode="External" /><Relationship Id="rId175" Type="http://schemas.openxmlformats.org/officeDocument/2006/relationships/hyperlink" Target="https://pbs.twimg.com/profile_banners/892111907607506947/1572338053" TargetMode="External" /><Relationship Id="rId176" Type="http://schemas.openxmlformats.org/officeDocument/2006/relationships/hyperlink" Target="https://pbs.twimg.com/profile_banners/24159369/1570465795" TargetMode="External" /><Relationship Id="rId177" Type="http://schemas.openxmlformats.org/officeDocument/2006/relationships/hyperlink" Target="https://pbs.twimg.com/profile_banners/104923489/1567362009" TargetMode="External" /><Relationship Id="rId178" Type="http://schemas.openxmlformats.org/officeDocument/2006/relationships/hyperlink" Target="https://pbs.twimg.com/profile_banners/971408155484872704/1567543234" TargetMode="External" /><Relationship Id="rId179" Type="http://schemas.openxmlformats.org/officeDocument/2006/relationships/hyperlink" Target="https://pbs.twimg.com/profile_banners/1691043997/1569431688" TargetMode="External" /><Relationship Id="rId180" Type="http://schemas.openxmlformats.org/officeDocument/2006/relationships/hyperlink" Target="https://pbs.twimg.com/profile_banners/1089470337958453248/1564081819" TargetMode="External" /><Relationship Id="rId181" Type="http://schemas.openxmlformats.org/officeDocument/2006/relationships/hyperlink" Target="https://pbs.twimg.com/profile_banners/83608032/1398241944" TargetMode="External" /><Relationship Id="rId182" Type="http://schemas.openxmlformats.org/officeDocument/2006/relationships/hyperlink" Target="https://pbs.twimg.com/profile_banners/1027543883532718081/1534530129" TargetMode="External" /><Relationship Id="rId183" Type="http://schemas.openxmlformats.org/officeDocument/2006/relationships/hyperlink" Target="https://pbs.twimg.com/profile_banners/2679821552/1412634422" TargetMode="External" /><Relationship Id="rId184" Type="http://schemas.openxmlformats.org/officeDocument/2006/relationships/hyperlink" Target="https://pbs.twimg.com/profile_banners/2689571778/1520849000" TargetMode="External" /><Relationship Id="rId185" Type="http://schemas.openxmlformats.org/officeDocument/2006/relationships/hyperlink" Target="https://pbs.twimg.com/profile_banners/467308886/1559202510" TargetMode="External" /><Relationship Id="rId186" Type="http://schemas.openxmlformats.org/officeDocument/2006/relationships/hyperlink" Target="https://pbs.twimg.com/profile_banners/3057289591/1432847148" TargetMode="External" /><Relationship Id="rId187" Type="http://schemas.openxmlformats.org/officeDocument/2006/relationships/hyperlink" Target="https://pbs.twimg.com/profile_banners/44428462/1539177708" TargetMode="External" /><Relationship Id="rId188" Type="http://schemas.openxmlformats.org/officeDocument/2006/relationships/hyperlink" Target="https://pbs.twimg.com/profile_banners/2420168035/1447583503" TargetMode="External" /><Relationship Id="rId189" Type="http://schemas.openxmlformats.org/officeDocument/2006/relationships/hyperlink" Target="https://pbs.twimg.com/profile_banners/1663319958/1506922382" TargetMode="External" /><Relationship Id="rId190" Type="http://schemas.openxmlformats.org/officeDocument/2006/relationships/hyperlink" Target="https://pbs.twimg.com/profile_banners/752530752626130944/1468257159" TargetMode="External" /><Relationship Id="rId191" Type="http://schemas.openxmlformats.org/officeDocument/2006/relationships/hyperlink" Target="https://pbs.twimg.com/profile_banners/897852422/1392237301" TargetMode="External" /><Relationship Id="rId192" Type="http://schemas.openxmlformats.org/officeDocument/2006/relationships/hyperlink" Target="https://pbs.twimg.com/profile_banners/774209224230498305/1473848204" TargetMode="External" /><Relationship Id="rId193" Type="http://schemas.openxmlformats.org/officeDocument/2006/relationships/hyperlink" Target="https://pbs.twimg.com/profile_banners/1006419421244678144/1559499911" TargetMode="External" /><Relationship Id="rId194" Type="http://schemas.openxmlformats.org/officeDocument/2006/relationships/hyperlink" Target="https://pbs.twimg.com/profile_banners/4343233960/1544879148" TargetMode="External" /><Relationship Id="rId195" Type="http://schemas.openxmlformats.org/officeDocument/2006/relationships/hyperlink" Target="https://pbs.twimg.com/profile_banners/74864829/1427733953" TargetMode="External" /><Relationship Id="rId196" Type="http://schemas.openxmlformats.org/officeDocument/2006/relationships/hyperlink" Target="https://pbs.twimg.com/profile_banners/996691094690848768/1567704843" TargetMode="External" /><Relationship Id="rId197" Type="http://schemas.openxmlformats.org/officeDocument/2006/relationships/hyperlink" Target="https://pbs.twimg.com/profile_banners/1069902407075807232/1566732620" TargetMode="External" /><Relationship Id="rId198" Type="http://schemas.openxmlformats.org/officeDocument/2006/relationships/hyperlink" Target="https://pbs.twimg.com/profile_banners/1034393503/1559080990" TargetMode="External" /><Relationship Id="rId199" Type="http://schemas.openxmlformats.org/officeDocument/2006/relationships/hyperlink" Target="https://pbs.twimg.com/profile_banners/21289183/1559566170" TargetMode="External" /><Relationship Id="rId200" Type="http://schemas.openxmlformats.org/officeDocument/2006/relationships/hyperlink" Target="https://pbs.twimg.com/profile_banners/74772361/1533474761" TargetMode="External" /><Relationship Id="rId201" Type="http://schemas.openxmlformats.org/officeDocument/2006/relationships/hyperlink" Target="https://pbs.twimg.com/profile_banners/62264590/1449220585" TargetMode="External" /><Relationship Id="rId202" Type="http://schemas.openxmlformats.org/officeDocument/2006/relationships/hyperlink" Target="https://pbs.twimg.com/profile_banners/1630164722/1561563035" TargetMode="External" /><Relationship Id="rId203" Type="http://schemas.openxmlformats.org/officeDocument/2006/relationships/hyperlink" Target="https://pbs.twimg.com/profile_banners/1086378912/1567413453" TargetMode="External" /><Relationship Id="rId204" Type="http://schemas.openxmlformats.org/officeDocument/2006/relationships/hyperlink" Target="https://pbs.twimg.com/profile_banners/419947596/1416254346" TargetMode="External" /><Relationship Id="rId205" Type="http://schemas.openxmlformats.org/officeDocument/2006/relationships/hyperlink" Target="https://pbs.twimg.com/profile_banners/1856734146/1379068635" TargetMode="External" /><Relationship Id="rId206" Type="http://schemas.openxmlformats.org/officeDocument/2006/relationships/hyperlink" Target="https://pbs.twimg.com/profile_banners/283703086/1560838822" TargetMode="External" /><Relationship Id="rId207" Type="http://schemas.openxmlformats.org/officeDocument/2006/relationships/hyperlink" Target="https://pbs.twimg.com/profile_banners/732630206/1571166633" TargetMode="External" /><Relationship Id="rId208" Type="http://schemas.openxmlformats.org/officeDocument/2006/relationships/hyperlink" Target="https://pbs.twimg.com/profile_banners/4274039434/1467662565" TargetMode="External" /><Relationship Id="rId209" Type="http://schemas.openxmlformats.org/officeDocument/2006/relationships/hyperlink" Target="https://pbs.twimg.com/profile_banners/172838388/1453981175" TargetMode="External" /><Relationship Id="rId210" Type="http://schemas.openxmlformats.org/officeDocument/2006/relationships/hyperlink" Target="https://pbs.twimg.com/profile_banners/621338949/1397906323" TargetMode="External" /><Relationship Id="rId211" Type="http://schemas.openxmlformats.org/officeDocument/2006/relationships/hyperlink" Target="https://pbs.twimg.com/profile_banners/14647570/1571249611" TargetMode="External" /><Relationship Id="rId212" Type="http://schemas.openxmlformats.org/officeDocument/2006/relationships/hyperlink" Target="https://pbs.twimg.com/profile_banners/393988922/1492281797" TargetMode="External" /><Relationship Id="rId213" Type="http://schemas.openxmlformats.org/officeDocument/2006/relationships/hyperlink" Target="https://pbs.twimg.com/profile_banners/24256031/1569329446" TargetMode="External" /><Relationship Id="rId214" Type="http://schemas.openxmlformats.org/officeDocument/2006/relationships/hyperlink" Target="https://pbs.twimg.com/profile_banners/61865978/1555179018" TargetMode="External" /><Relationship Id="rId215" Type="http://schemas.openxmlformats.org/officeDocument/2006/relationships/hyperlink" Target="https://pbs.twimg.com/profile_banners/2801919746/1569661973" TargetMode="External" /><Relationship Id="rId216" Type="http://schemas.openxmlformats.org/officeDocument/2006/relationships/hyperlink" Target="https://pbs.twimg.com/profile_banners/3987827837/1572833336" TargetMode="External" /><Relationship Id="rId217" Type="http://schemas.openxmlformats.org/officeDocument/2006/relationships/hyperlink" Target="https://pbs.twimg.com/profile_banners/2731674961/1556968770" TargetMode="External" /><Relationship Id="rId218" Type="http://schemas.openxmlformats.org/officeDocument/2006/relationships/hyperlink" Target="https://pbs.twimg.com/profile_banners/800227238/1539720507" TargetMode="External" /><Relationship Id="rId219" Type="http://schemas.openxmlformats.org/officeDocument/2006/relationships/hyperlink" Target="https://pbs.twimg.com/profile_banners/4898963673/1469983049" TargetMode="External" /><Relationship Id="rId220" Type="http://schemas.openxmlformats.org/officeDocument/2006/relationships/hyperlink" Target="https://pbs.twimg.com/profile_banners/1914301/1371243972" TargetMode="External" /><Relationship Id="rId221" Type="http://schemas.openxmlformats.org/officeDocument/2006/relationships/hyperlink" Target="https://pbs.twimg.com/profile_banners/1094943010893238272/1569679539"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7/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8/bg.gif" TargetMode="External" /><Relationship Id="rId240" Type="http://schemas.openxmlformats.org/officeDocument/2006/relationships/hyperlink" Target="http://abs.twimg.com/images/themes/theme3/bg.gif" TargetMode="External" /><Relationship Id="rId241" Type="http://schemas.openxmlformats.org/officeDocument/2006/relationships/hyperlink" Target="http://abs.twimg.com/images/themes/theme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8/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5/bg.gif"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8/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6/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0/bg.gif" TargetMode="External" /><Relationship Id="rId262" Type="http://schemas.openxmlformats.org/officeDocument/2006/relationships/hyperlink" Target="http://abs.twimg.com/images/themes/theme1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3/bg.gif" TargetMode="External" /><Relationship Id="rId266" Type="http://schemas.openxmlformats.org/officeDocument/2006/relationships/hyperlink" Target="http://abs.twimg.com/images/themes/theme5/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0/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3/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3/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9/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0/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3/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7/bg.gif"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18/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pbs.twimg.com/profile_images/1098468035395026944/E2VmaNB6_normal.png" TargetMode="External" /><Relationship Id="rId356" Type="http://schemas.openxmlformats.org/officeDocument/2006/relationships/hyperlink" Target="http://pbs.twimg.com/profile_images/1147374731936616449/-tkWeDLC_normal.jpg" TargetMode="External" /><Relationship Id="rId357" Type="http://schemas.openxmlformats.org/officeDocument/2006/relationships/hyperlink" Target="http://pbs.twimg.com/profile_images/1174688792793505793/JhPrKtwN_normal.jpg" TargetMode="External" /><Relationship Id="rId358" Type="http://schemas.openxmlformats.org/officeDocument/2006/relationships/hyperlink" Target="http://pbs.twimg.com/profile_images/1186675985032339456/Zr-eUfLs_normal.jpg" TargetMode="External" /><Relationship Id="rId359" Type="http://schemas.openxmlformats.org/officeDocument/2006/relationships/hyperlink" Target="http://pbs.twimg.com/profile_images/834051877289484289/4QwM49Zb_normal.jpg" TargetMode="External" /><Relationship Id="rId360" Type="http://schemas.openxmlformats.org/officeDocument/2006/relationships/hyperlink" Target="http://pbs.twimg.com/profile_images/850023269914869762/4vFPPiOQ_normal.jpg" TargetMode="External" /><Relationship Id="rId361" Type="http://schemas.openxmlformats.org/officeDocument/2006/relationships/hyperlink" Target="http://pbs.twimg.com/profile_images/695510877840240640/1fBBKy0s_normal.jpg" TargetMode="External" /><Relationship Id="rId362" Type="http://schemas.openxmlformats.org/officeDocument/2006/relationships/hyperlink" Target="http://pbs.twimg.com/profile_images/1103223939394879488/E4MhPlVO_normal.png" TargetMode="External" /><Relationship Id="rId363" Type="http://schemas.openxmlformats.org/officeDocument/2006/relationships/hyperlink" Target="http://pbs.twimg.com/profile_images/899545525720141824/5Plxw2gD_normal.jpg" TargetMode="External" /><Relationship Id="rId364" Type="http://schemas.openxmlformats.org/officeDocument/2006/relationships/hyperlink" Target="http://pbs.twimg.com/profile_images/1188789791745347584/k2wYQjjH_normal.jpg" TargetMode="External" /><Relationship Id="rId365" Type="http://schemas.openxmlformats.org/officeDocument/2006/relationships/hyperlink" Target="http://pbs.twimg.com/profile_images/1184552215031308289/f4s_U0vC_normal.jpg" TargetMode="External" /><Relationship Id="rId366" Type="http://schemas.openxmlformats.org/officeDocument/2006/relationships/hyperlink" Target="http://pbs.twimg.com/profile_images/616564065486278660/m9TpDcC0_normal.jpg" TargetMode="External" /><Relationship Id="rId367" Type="http://schemas.openxmlformats.org/officeDocument/2006/relationships/hyperlink" Target="http://pbs.twimg.com/profile_images/838342246525243393/Ofwhy9xw_normal.jpg" TargetMode="External" /><Relationship Id="rId368" Type="http://schemas.openxmlformats.org/officeDocument/2006/relationships/hyperlink" Target="http://pbs.twimg.com/profile_images/1166988045700280320/Y-fHleD7_normal.jpg" TargetMode="External" /><Relationship Id="rId369" Type="http://schemas.openxmlformats.org/officeDocument/2006/relationships/hyperlink" Target="http://pbs.twimg.com/profile_images/831956994911248386/WUA5mmMg_normal.jpg" TargetMode="External" /><Relationship Id="rId370" Type="http://schemas.openxmlformats.org/officeDocument/2006/relationships/hyperlink" Target="http://pbs.twimg.com/profile_images/926180361826074626/cIzPRwux_normal.jpg" TargetMode="External" /><Relationship Id="rId371" Type="http://schemas.openxmlformats.org/officeDocument/2006/relationships/hyperlink" Target="http://pbs.twimg.com/profile_images/1090290626468499464/NzeHLznK_normal.jpg" TargetMode="External" /><Relationship Id="rId372" Type="http://schemas.openxmlformats.org/officeDocument/2006/relationships/hyperlink" Target="http://pbs.twimg.com/profile_images/582261639442894848/ZMEwxEcC_normal.jpg" TargetMode="External" /><Relationship Id="rId373" Type="http://schemas.openxmlformats.org/officeDocument/2006/relationships/hyperlink" Target="http://pbs.twimg.com/profile_images/912934939334774784/9qfYfCqv_normal.jpg" TargetMode="External" /><Relationship Id="rId374" Type="http://schemas.openxmlformats.org/officeDocument/2006/relationships/hyperlink" Target="http://pbs.twimg.com/profile_images/1171035597219270656/WkSFkaIh_normal.jpg" TargetMode="External" /><Relationship Id="rId375" Type="http://schemas.openxmlformats.org/officeDocument/2006/relationships/hyperlink" Target="http://pbs.twimg.com/profile_images/699163548052779009/ZnRc_Hfa_normal.jpg" TargetMode="External" /><Relationship Id="rId376" Type="http://schemas.openxmlformats.org/officeDocument/2006/relationships/hyperlink" Target="http://pbs.twimg.com/profile_images/1145579222901149702/pY4TIowa_normal.png" TargetMode="External" /><Relationship Id="rId377" Type="http://schemas.openxmlformats.org/officeDocument/2006/relationships/hyperlink" Target="http://pbs.twimg.com/profile_images/1140649482297708545/OHQ8ToBN_normal.jpg" TargetMode="External" /><Relationship Id="rId378" Type="http://schemas.openxmlformats.org/officeDocument/2006/relationships/hyperlink" Target="http://pbs.twimg.com/profile_images/1174656721349836800/MtZVKTOy_normal.png" TargetMode="External" /><Relationship Id="rId379" Type="http://schemas.openxmlformats.org/officeDocument/2006/relationships/hyperlink" Target="http://pbs.twimg.com/profile_images/1170721308109365255/CbRoEvBE_normal.jpg" TargetMode="External" /><Relationship Id="rId380" Type="http://schemas.openxmlformats.org/officeDocument/2006/relationships/hyperlink" Target="http://pbs.twimg.com/profile_images/689180003272015872/X0N4ThZY_normal.jpg" TargetMode="External" /><Relationship Id="rId381" Type="http://schemas.openxmlformats.org/officeDocument/2006/relationships/hyperlink" Target="http://pbs.twimg.com/profile_images/940674658818502656/x_-Cqa4f_normal.jpg" TargetMode="External" /><Relationship Id="rId382" Type="http://schemas.openxmlformats.org/officeDocument/2006/relationships/hyperlink" Target="http://pbs.twimg.com/profile_images/913713895285694464/d7L8q00t_normal.jpg" TargetMode="External" /><Relationship Id="rId383" Type="http://schemas.openxmlformats.org/officeDocument/2006/relationships/hyperlink" Target="http://pbs.twimg.com/profile_images/1181984523271192580/0NPp6yhJ_normal.jpg" TargetMode="External" /><Relationship Id="rId384" Type="http://schemas.openxmlformats.org/officeDocument/2006/relationships/hyperlink" Target="http://pbs.twimg.com/profile_images/1066383588579516416/d71ZBnC9_normal.jpg" TargetMode="External" /><Relationship Id="rId385" Type="http://schemas.openxmlformats.org/officeDocument/2006/relationships/hyperlink" Target="http://pbs.twimg.com/profile_images/1152686867860656128/tAjScJBt_normal.jpg" TargetMode="External" /><Relationship Id="rId386" Type="http://schemas.openxmlformats.org/officeDocument/2006/relationships/hyperlink" Target="http://pbs.twimg.com/profile_images/1031876696381837313/13Hf2e_4_normal.jpg" TargetMode="External" /><Relationship Id="rId387" Type="http://schemas.openxmlformats.org/officeDocument/2006/relationships/hyperlink" Target="http://pbs.twimg.com/profile_images/898294293974188032/JxH55vnY_normal.jpg" TargetMode="External" /><Relationship Id="rId388" Type="http://schemas.openxmlformats.org/officeDocument/2006/relationships/hyperlink" Target="http://pbs.twimg.com/profile_images/724569955350523906/qgNGGZDX_normal.jpg" TargetMode="External" /><Relationship Id="rId389" Type="http://schemas.openxmlformats.org/officeDocument/2006/relationships/hyperlink" Target="http://pbs.twimg.com/profile_images/1108080531084697600/uNFp_r9g_normal.png" TargetMode="External" /><Relationship Id="rId390" Type="http://schemas.openxmlformats.org/officeDocument/2006/relationships/hyperlink" Target="http://pbs.twimg.com/profile_images/1175136063209267200/j0_vfQZ3_normal.jpg" TargetMode="External" /><Relationship Id="rId391" Type="http://schemas.openxmlformats.org/officeDocument/2006/relationships/hyperlink" Target="http://pbs.twimg.com/profile_images/959881965787807744/6auPT1ix_normal.jpg" TargetMode="External" /><Relationship Id="rId392" Type="http://schemas.openxmlformats.org/officeDocument/2006/relationships/hyperlink" Target="http://pbs.twimg.com/profile_images/1179824498280939520/E7cfwm9H_normal.jpg" TargetMode="External" /><Relationship Id="rId393" Type="http://schemas.openxmlformats.org/officeDocument/2006/relationships/hyperlink" Target="http://pbs.twimg.com/profile_images/843804207945826306/axE_-WOP_normal.jpg" TargetMode="External" /><Relationship Id="rId394" Type="http://schemas.openxmlformats.org/officeDocument/2006/relationships/hyperlink" Target="http://pbs.twimg.com/profile_images/1034336181503369216/c7xcX43B_normal.jpg" TargetMode="External" /><Relationship Id="rId395" Type="http://schemas.openxmlformats.org/officeDocument/2006/relationships/hyperlink" Target="http://pbs.twimg.com/profile_images/1145042752142499841/SlZ84SaX_normal.jpg" TargetMode="External" /><Relationship Id="rId396" Type="http://schemas.openxmlformats.org/officeDocument/2006/relationships/hyperlink" Target="http://pbs.twimg.com/profile_images/1141801288629403656/Pvezbfc7_normal.jpg" TargetMode="External" /><Relationship Id="rId397" Type="http://schemas.openxmlformats.org/officeDocument/2006/relationships/hyperlink" Target="http://pbs.twimg.com/profile_images/1178398792653185025/gG6p25d8_normal.jpg" TargetMode="External" /><Relationship Id="rId398" Type="http://schemas.openxmlformats.org/officeDocument/2006/relationships/hyperlink" Target="http://pbs.twimg.com/profile_images/1191327300/image_normal.jpg" TargetMode="External" /><Relationship Id="rId399" Type="http://schemas.openxmlformats.org/officeDocument/2006/relationships/hyperlink" Target="http://pbs.twimg.com/profile_images/1149009079697838081/agv7CYrK_normal.jpg" TargetMode="External" /><Relationship Id="rId400" Type="http://schemas.openxmlformats.org/officeDocument/2006/relationships/hyperlink" Target="http://pbs.twimg.com/profile_images/948673673048682496/upIsMpFW_normal.jpg" TargetMode="External" /><Relationship Id="rId401" Type="http://schemas.openxmlformats.org/officeDocument/2006/relationships/hyperlink" Target="http://pbs.twimg.com/profile_images/1170944934100312064/0FMhwz2m_normal.jpg" TargetMode="External" /><Relationship Id="rId402" Type="http://schemas.openxmlformats.org/officeDocument/2006/relationships/hyperlink" Target="http://pbs.twimg.com/profile_images/691986668690259968/f6EEYTas_normal.jpg" TargetMode="External" /><Relationship Id="rId403" Type="http://schemas.openxmlformats.org/officeDocument/2006/relationships/hyperlink" Target="http://pbs.twimg.com/profile_images/986964645708738560/PyrxpfV1_normal.jpg" TargetMode="External" /><Relationship Id="rId404" Type="http://schemas.openxmlformats.org/officeDocument/2006/relationships/hyperlink" Target="http://pbs.twimg.com/profile_images/867286070588780544/BWqpDV80_normal.jpg" TargetMode="External" /><Relationship Id="rId405" Type="http://schemas.openxmlformats.org/officeDocument/2006/relationships/hyperlink" Target="http://pbs.twimg.com/profile_images/560511029763776513/oDz9mvm9_normal.jpeg" TargetMode="External" /><Relationship Id="rId406" Type="http://schemas.openxmlformats.org/officeDocument/2006/relationships/hyperlink" Target="http://pbs.twimg.com/profile_images/563328456671256576/Utsu-eKD_normal.png" TargetMode="External" /><Relationship Id="rId407" Type="http://schemas.openxmlformats.org/officeDocument/2006/relationships/hyperlink" Target="http://pbs.twimg.com/profile_images/1129902546146025472/ZJo6-h7r_normal.png" TargetMode="External" /><Relationship Id="rId408" Type="http://schemas.openxmlformats.org/officeDocument/2006/relationships/hyperlink" Target="http://pbs.twimg.com/profile_images/1189480122904174592/nNVed4ob_normal.jpg" TargetMode="External" /><Relationship Id="rId409" Type="http://schemas.openxmlformats.org/officeDocument/2006/relationships/hyperlink" Target="http://pbs.twimg.com/profile_images/1036951803391352833/uiAKAXcU_normal.jpg" TargetMode="External" /><Relationship Id="rId410" Type="http://schemas.openxmlformats.org/officeDocument/2006/relationships/hyperlink" Target="http://pbs.twimg.com/profile_images/851302048142430208/3JeQd2wJ_normal.jpg" TargetMode="External" /><Relationship Id="rId411" Type="http://schemas.openxmlformats.org/officeDocument/2006/relationships/hyperlink" Target="http://pbs.twimg.com/profile_images/1182375531565719557/pywl719b_normal.jpg" TargetMode="External" /><Relationship Id="rId412" Type="http://schemas.openxmlformats.org/officeDocument/2006/relationships/hyperlink" Target="http://pbs.twimg.com/profile_images/1174648159412244480/5oO5tbqi_normal.png" TargetMode="External" /><Relationship Id="rId413" Type="http://schemas.openxmlformats.org/officeDocument/2006/relationships/hyperlink" Target="http://pbs.twimg.com/profile_images/1097602223373209602/ylVkeuvL_normal.png" TargetMode="External" /><Relationship Id="rId414" Type="http://schemas.openxmlformats.org/officeDocument/2006/relationships/hyperlink" Target="http://pbs.twimg.com/profile_images/1178349420586422273/i-awnM59_normal.jpg" TargetMode="External" /><Relationship Id="rId415" Type="http://schemas.openxmlformats.org/officeDocument/2006/relationships/hyperlink" Target="http://pbs.twimg.com/profile_images/1106515252479492096/eWWa48Q2_normal.jpg" TargetMode="External" /><Relationship Id="rId416" Type="http://schemas.openxmlformats.org/officeDocument/2006/relationships/hyperlink" Target="http://pbs.twimg.com/profile_images/1104508089766760448/Y3_zUI8v_normal.jpg" TargetMode="External" /><Relationship Id="rId417" Type="http://schemas.openxmlformats.org/officeDocument/2006/relationships/hyperlink" Target="http://pbs.twimg.com/profile_images/489415344172195840/JWQfN0rd_normal.jpeg" TargetMode="External" /><Relationship Id="rId418" Type="http://schemas.openxmlformats.org/officeDocument/2006/relationships/hyperlink" Target="http://pbs.twimg.com/profile_images/1149230669719121921/XvBuPY27_normal.png" TargetMode="External" /><Relationship Id="rId419" Type="http://schemas.openxmlformats.org/officeDocument/2006/relationships/hyperlink" Target="http://pbs.twimg.com/profile_images/777536626/dsc1977_normal.jpg" TargetMode="External" /><Relationship Id="rId420" Type="http://schemas.openxmlformats.org/officeDocument/2006/relationships/hyperlink" Target="http://pbs.twimg.com/profile_images/1140718992765509632/vRSxI2lo_normal.png" TargetMode="External" /><Relationship Id="rId421" Type="http://schemas.openxmlformats.org/officeDocument/2006/relationships/hyperlink" Target="http://pbs.twimg.com/profile_images/1172906670/riikka_normal.jpg" TargetMode="External" /><Relationship Id="rId422" Type="http://schemas.openxmlformats.org/officeDocument/2006/relationships/hyperlink" Target="http://pbs.twimg.com/profile_images/940556472651599872/VmS8jxNv_normal.jpg" TargetMode="External" /><Relationship Id="rId423" Type="http://schemas.openxmlformats.org/officeDocument/2006/relationships/hyperlink" Target="http://pbs.twimg.com/profile_images/1014089943273082882/TYQffgtQ_normal.jpg" TargetMode="External" /><Relationship Id="rId424" Type="http://schemas.openxmlformats.org/officeDocument/2006/relationships/hyperlink" Target="http://pbs.twimg.com/profile_images/1143222409702645763/LRXd7ZH__normal.jpg" TargetMode="External" /><Relationship Id="rId425" Type="http://schemas.openxmlformats.org/officeDocument/2006/relationships/hyperlink" Target="http://pbs.twimg.com/profile_images/520607719024500736/M20nMn65_normal.jpeg" TargetMode="External" /><Relationship Id="rId426" Type="http://schemas.openxmlformats.org/officeDocument/2006/relationships/hyperlink" Target="http://pbs.twimg.com/profile_images/1133729614965223426/uVo_vOJA_normal.png" TargetMode="External" /><Relationship Id="rId427" Type="http://schemas.openxmlformats.org/officeDocument/2006/relationships/hyperlink" Target="http://pbs.twimg.com/profile_images/573139355738353665/QdFi3KYZ_normal.jpeg" TargetMode="External" /><Relationship Id="rId428" Type="http://schemas.openxmlformats.org/officeDocument/2006/relationships/hyperlink" Target="http://pbs.twimg.com/profile_images/1187419810872909826/NhSYd_by_normal.jpg" TargetMode="External" /><Relationship Id="rId429" Type="http://schemas.openxmlformats.org/officeDocument/2006/relationships/hyperlink" Target="http://pbs.twimg.com/profile_images/1166249004759433218/zq2JlAwp_normal.jpg" TargetMode="External" /><Relationship Id="rId430" Type="http://schemas.openxmlformats.org/officeDocument/2006/relationships/hyperlink" Target="http://pbs.twimg.com/profile_images/1154390223935156226/aiTofPKx_normal.jpg" TargetMode="External" /><Relationship Id="rId431" Type="http://schemas.openxmlformats.org/officeDocument/2006/relationships/hyperlink" Target="http://pbs.twimg.com/profile_images/1102968267029790721/aJ1DHFYe_normal.jpg" TargetMode="External" /><Relationship Id="rId432" Type="http://schemas.openxmlformats.org/officeDocument/2006/relationships/hyperlink" Target="http://pbs.twimg.com/profile_images/1104764099454476289/vi7XxWv5_normal.jpg" TargetMode="External" /><Relationship Id="rId433" Type="http://schemas.openxmlformats.org/officeDocument/2006/relationships/hyperlink" Target="http://pbs.twimg.com/profile_images/1125627192803639297/8V51i1Zh_normal.jpg" TargetMode="External" /><Relationship Id="rId434" Type="http://schemas.openxmlformats.org/officeDocument/2006/relationships/hyperlink" Target="http://pbs.twimg.com/profile_images/1119561868916473857/nOot36GZ_normal.jpg" TargetMode="External" /><Relationship Id="rId435" Type="http://schemas.openxmlformats.org/officeDocument/2006/relationships/hyperlink" Target="http://pbs.twimg.com/profile_images/1154583642833870849/rbeg36RZ_normal.jpg" TargetMode="External" /><Relationship Id="rId436" Type="http://schemas.openxmlformats.org/officeDocument/2006/relationships/hyperlink" Target="http://pbs.twimg.com/profile_images/1030406584088899584/pTOQR8CX_normal.jpg" TargetMode="External" /><Relationship Id="rId437" Type="http://schemas.openxmlformats.org/officeDocument/2006/relationships/hyperlink" Target="http://pbs.twimg.com/profile_images/766325661543915520/3nsSB9oV_normal.jpg" TargetMode="External" /><Relationship Id="rId438" Type="http://schemas.openxmlformats.org/officeDocument/2006/relationships/hyperlink" Target="http://pbs.twimg.com/profile_images/777445304786452480/Bieg2gBa_normal.jpg" TargetMode="External" /><Relationship Id="rId439" Type="http://schemas.openxmlformats.org/officeDocument/2006/relationships/hyperlink" Target="http://pbs.twimg.com/profile_images/1040902087545155584/d-7sqRL3_normal.jpg" TargetMode="External" /><Relationship Id="rId440" Type="http://schemas.openxmlformats.org/officeDocument/2006/relationships/hyperlink" Target="http://pbs.twimg.com/profile_images/1157380490548170754/0WItvUMf_normal.jpg" TargetMode="External" /><Relationship Id="rId441" Type="http://schemas.openxmlformats.org/officeDocument/2006/relationships/hyperlink" Target="http://pbs.twimg.com/profile_images/1037311045411524608/yAasxGGS_normal.jpg" TargetMode="External" /><Relationship Id="rId442" Type="http://schemas.openxmlformats.org/officeDocument/2006/relationships/hyperlink" Target="http://pbs.twimg.com/profile_images/1140867659707355136/-S6DvaWN_normal.jpg" TargetMode="External" /><Relationship Id="rId443" Type="http://schemas.openxmlformats.org/officeDocument/2006/relationships/hyperlink" Target="http://pbs.twimg.com/profile_images/845290022131634178/Xy5qKA5J_normal.jpg" TargetMode="External" /><Relationship Id="rId444" Type="http://schemas.openxmlformats.org/officeDocument/2006/relationships/hyperlink" Target="http://pbs.twimg.com/profile_images/1120749869570850816/T0XYDAZj_normal.png" TargetMode="External" /><Relationship Id="rId445" Type="http://schemas.openxmlformats.org/officeDocument/2006/relationships/hyperlink" Target="http://pbs.twimg.com/profile_images/1147899715448688640/-uMrgvit_normal.jpg" TargetMode="External" /><Relationship Id="rId446" Type="http://schemas.openxmlformats.org/officeDocument/2006/relationships/hyperlink" Target="http://pbs.twimg.com/profile_images/1157716860277862403/6gJmd0OM_normal.jpg" TargetMode="External" /><Relationship Id="rId447" Type="http://schemas.openxmlformats.org/officeDocument/2006/relationships/hyperlink" Target="http://pbs.twimg.com/profile_images/1179122389747150856/Isq2Pw74_normal.jpg" TargetMode="External" /><Relationship Id="rId448" Type="http://schemas.openxmlformats.org/officeDocument/2006/relationships/hyperlink" Target="http://pbs.twimg.com/profile_images/1178391290616131584/HcBCsyLW_normal.jpg" TargetMode="External" /><Relationship Id="rId449" Type="http://schemas.openxmlformats.org/officeDocument/2006/relationships/hyperlink" Target="http://pbs.twimg.com/profile_images/859030682772942848/dSuugD2r_normal.jpg" TargetMode="External" /><Relationship Id="rId450" Type="http://schemas.openxmlformats.org/officeDocument/2006/relationships/hyperlink" Target="http://pbs.twimg.com/profile_images/1124386765102559233/lPjBhUNe_normal.jpg" TargetMode="External" /><Relationship Id="rId451" Type="http://schemas.openxmlformats.org/officeDocument/2006/relationships/hyperlink" Target="http://pbs.twimg.com/profile_images/1108455167958110214/uqSKb7oD_normal.png" TargetMode="External" /><Relationship Id="rId452" Type="http://schemas.openxmlformats.org/officeDocument/2006/relationships/hyperlink" Target="http://pbs.twimg.com/profile_images/1004703694745632768/QCwI5swD_normal.jpg" TargetMode="External" /><Relationship Id="rId453" Type="http://schemas.openxmlformats.org/officeDocument/2006/relationships/hyperlink" Target="http://pbs.twimg.com/profile_images/1135896484963082241/3e1S6Nwc_normal.jpg" TargetMode="External" /><Relationship Id="rId454" Type="http://schemas.openxmlformats.org/officeDocument/2006/relationships/hyperlink" Target="http://pbs.twimg.com/profile_images/1140578787643539457/wXmZPfvh_normal.jpg" TargetMode="External" /><Relationship Id="rId455" Type="http://schemas.openxmlformats.org/officeDocument/2006/relationships/hyperlink" Target="http://pbs.twimg.com/profile_images/965933223439200256/HE4LzIkp_normal.jpg" TargetMode="External" /><Relationship Id="rId456" Type="http://schemas.openxmlformats.org/officeDocument/2006/relationships/hyperlink" Target="http://pbs.twimg.com/profile_images/1126752554874839041/S9cBGtuT_normal.jpg" TargetMode="External" /><Relationship Id="rId457" Type="http://schemas.openxmlformats.org/officeDocument/2006/relationships/hyperlink" Target="http://pbs.twimg.com/profile_images/1182356618547269632/Hi3fM7an_normal.jpg" TargetMode="External" /><Relationship Id="rId458" Type="http://schemas.openxmlformats.org/officeDocument/2006/relationships/hyperlink" Target="http://pbs.twimg.com/profile_images/1141643035446583296/K_0V1jkF_normal.jpg" TargetMode="External" /><Relationship Id="rId459" Type="http://schemas.openxmlformats.org/officeDocument/2006/relationships/hyperlink" Target="http://pbs.twimg.com/profile_images/1178921607370285057/2AvDAKXN_normal.jpg" TargetMode="External" /><Relationship Id="rId460" Type="http://schemas.openxmlformats.org/officeDocument/2006/relationships/hyperlink" Target="http://pbs.twimg.com/profile_images/1165292724704223232/eCA7d6_X_normal.jpg" TargetMode="External" /><Relationship Id="rId461" Type="http://schemas.openxmlformats.org/officeDocument/2006/relationships/hyperlink" Target="http://pbs.twimg.com/profile_images/1176525071252373505/MWox6h8K_normal.jpg" TargetMode="External" /><Relationship Id="rId462" Type="http://schemas.openxmlformats.org/officeDocument/2006/relationships/hyperlink" Target="http://pbs.twimg.com/profile_images/480022456/kato-riippu_normal.png" TargetMode="External" /><Relationship Id="rId463" Type="http://schemas.openxmlformats.org/officeDocument/2006/relationships/hyperlink" Target="http://pbs.twimg.com/profile_images/1030520437367812099/wM9EAFKv_normal.jpg" TargetMode="External" /><Relationship Id="rId464" Type="http://schemas.openxmlformats.org/officeDocument/2006/relationships/hyperlink" Target="http://pbs.twimg.com/profile_images/1180838126362775552/lcbSMqfz_normal.jpg" TargetMode="External" /><Relationship Id="rId465" Type="http://schemas.openxmlformats.org/officeDocument/2006/relationships/hyperlink" Target="http://pbs.twimg.com/profile_images/763899810/2mfhfo6_normal.gif" TargetMode="External" /><Relationship Id="rId466" Type="http://schemas.openxmlformats.org/officeDocument/2006/relationships/hyperlink" Target="http://pbs.twimg.com/profile_images/1080500418747265029/p_5slGxh_normal.jpg" TargetMode="External" /><Relationship Id="rId467" Type="http://schemas.openxmlformats.org/officeDocument/2006/relationships/hyperlink" Target="http://pbs.twimg.com/profile_images/494048264044285953/omoBtdN1_normal.jpeg" TargetMode="External" /><Relationship Id="rId468" Type="http://schemas.openxmlformats.org/officeDocument/2006/relationships/hyperlink" Target="http://pbs.twimg.com/profile_images/1165994357985546241/kZnec82Z_normal.jpg" TargetMode="External" /><Relationship Id="rId469" Type="http://schemas.openxmlformats.org/officeDocument/2006/relationships/hyperlink" Target="http://pbs.twimg.com/profile_images/604030832232304641/HJ3C0gab_normal.jpg" TargetMode="External" /><Relationship Id="rId470" Type="http://schemas.openxmlformats.org/officeDocument/2006/relationships/hyperlink" Target="http://pbs.twimg.com/profile_images/1380081797/Teron_malja_taustaton_normal.png" TargetMode="External" /><Relationship Id="rId471" Type="http://schemas.openxmlformats.org/officeDocument/2006/relationships/hyperlink" Target="http://pbs.twimg.com/profile_images/665839850059202561/sHf7do7e_normal.jpg" TargetMode="External" /><Relationship Id="rId472" Type="http://schemas.openxmlformats.org/officeDocument/2006/relationships/hyperlink" Target="http://pbs.twimg.com/profile_images/1050028272875126784/rM9Yerlr_normal.jpg" TargetMode="External" /><Relationship Id="rId473" Type="http://schemas.openxmlformats.org/officeDocument/2006/relationships/hyperlink" Target="http://pbs.twimg.com/profile_images/1156878394346352640/3TDaxPS__normal.jpg" TargetMode="External" /><Relationship Id="rId474" Type="http://schemas.openxmlformats.org/officeDocument/2006/relationships/hyperlink" Target="http://abs.twimg.com/sticky/default_profile_images/default_profile_normal.png" TargetMode="External" /><Relationship Id="rId475" Type="http://schemas.openxmlformats.org/officeDocument/2006/relationships/hyperlink" Target="http://pbs.twimg.com/profile_images/1183355525175611392/PraKCE6r_normal.jpg" TargetMode="External" /><Relationship Id="rId476" Type="http://schemas.openxmlformats.org/officeDocument/2006/relationships/hyperlink" Target="http://pbs.twimg.com/profile_images/776493700092395520/e40uy9yU_normal.jpg" TargetMode="External" /><Relationship Id="rId477" Type="http://schemas.openxmlformats.org/officeDocument/2006/relationships/hyperlink" Target="http://pbs.twimg.com/profile_images/1177338816950149120/PW4rdZGi_normal.jpg" TargetMode="External" /><Relationship Id="rId478" Type="http://schemas.openxmlformats.org/officeDocument/2006/relationships/hyperlink" Target="http://pbs.twimg.com/profile_images/1103201826449604608/c0t5HuM-_normal.jpg" TargetMode="External" /><Relationship Id="rId479" Type="http://schemas.openxmlformats.org/officeDocument/2006/relationships/hyperlink" Target="http://pbs.twimg.com/profile_images/1073927108072751105/J_SeWm-V_normal.jpg" TargetMode="External" /><Relationship Id="rId480" Type="http://schemas.openxmlformats.org/officeDocument/2006/relationships/hyperlink" Target="http://pbs.twimg.com/profile_images/1183093771891810309/ZQjBqSvP_normal.jpg" TargetMode="External" /><Relationship Id="rId481" Type="http://schemas.openxmlformats.org/officeDocument/2006/relationships/hyperlink" Target="http://pbs.twimg.com/profile_images/997083991432941573/Jga3pahH_normal.jpg" TargetMode="External" /><Relationship Id="rId482" Type="http://schemas.openxmlformats.org/officeDocument/2006/relationships/hyperlink" Target="http://pbs.twimg.com/profile_images/1139262031973031936/djuXNL0R_normal.jpg" TargetMode="External" /><Relationship Id="rId483" Type="http://schemas.openxmlformats.org/officeDocument/2006/relationships/hyperlink" Target="http://pbs.twimg.com/profile_images/556176671099719681/sc_CWCGp_normal.jpeg" TargetMode="External" /><Relationship Id="rId484" Type="http://schemas.openxmlformats.org/officeDocument/2006/relationships/hyperlink" Target="http://pbs.twimg.com/profile_images/430291680890077185/KRoTiofu_normal.jpe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pbs.twimg.com/profile_images/932890349315526656/tnegJweB_normal.jpg" TargetMode="External" /><Relationship Id="rId487" Type="http://schemas.openxmlformats.org/officeDocument/2006/relationships/hyperlink" Target="http://pbs.twimg.com/profile_images/1093805958432768000/dENxr1JC_normal.jpg" TargetMode="External" /><Relationship Id="rId488" Type="http://schemas.openxmlformats.org/officeDocument/2006/relationships/hyperlink" Target="http://pbs.twimg.com/profile_images/1135527536149127169/rknvMHHS_normal.pn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pbs.twimg.com/profile_images/1124841258906611712/I81cbGea_normal.png" TargetMode="External" /><Relationship Id="rId491" Type="http://schemas.openxmlformats.org/officeDocument/2006/relationships/hyperlink" Target="http://pbs.twimg.com/profile_images/1026093632745558016/NO61tISj_normal.jpg" TargetMode="External" /><Relationship Id="rId492" Type="http://schemas.openxmlformats.org/officeDocument/2006/relationships/hyperlink" Target="http://pbs.twimg.com/profile_images/672706218281074689/3-e4p7PL_normal.jpg" TargetMode="External" /><Relationship Id="rId493" Type="http://schemas.openxmlformats.org/officeDocument/2006/relationships/hyperlink" Target="http://pbs.twimg.com/profile_images/1095605247765110784/fWWGJ90P_normal.png" TargetMode="External" /><Relationship Id="rId494" Type="http://schemas.openxmlformats.org/officeDocument/2006/relationships/hyperlink" Target="http://pbs.twimg.com/profile_images/580448494911143936/gNKwGK1s_normal.jpg" TargetMode="External" /><Relationship Id="rId495" Type="http://schemas.openxmlformats.org/officeDocument/2006/relationships/hyperlink" Target="http://pbs.twimg.com/profile_images/1168442821419905025/rU67j75Z_normal.jpg" TargetMode="External" /><Relationship Id="rId496" Type="http://schemas.openxmlformats.org/officeDocument/2006/relationships/hyperlink" Target="http://pbs.twimg.com/profile_images/1105433301823770624/3tOyABLu_normal.png" TargetMode="External" /><Relationship Id="rId497" Type="http://schemas.openxmlformats.org/officeDocument/2006/relationships/hyperlink" Target="http://pbs.twimg.com/profile_images/538429625412485120/5IF_4GlV_normal.jpeg" TargetMode="External" /><Relationship Id="rId498" Type="http://schemas.openxmlformats.org/officeDocument/2006/relationships/hyperlink" Target="http://pbs.twimg.com/profile_images/1187840570988867586/CZtlUu80_normal.jpg" TargetMode="External" /><Relationship Id="rId499" Type="http://schemas.openxmlformats.org/officeDocument/2006/relationships/hyperlink" Target="http://pbs.twimg.com/profile_images/378800000446902999/47d6f91aadd280af6ed1b6d1429af312_normal.jpeg" TargetMode="External" /><Relationship Id="rId500" Type="http://schemas.openxmlformats.org/officeDocument/2006/relationships/hyperlink" Target="http://pbs.twimg.com/profile_images/1315151602/cam-015_2_normal.jpg" TargetMode="External" /><Relationship Id="rId501" Type="http://schemas.openxmlformats.org/officeDocument/2006/relationships/hyperlink" Target="http://pbs.twimg.com/profile_images/1174735637775360001/iLM9D9Qd_normal.jpg" TargetMode="External" /><Relationship Id="rId502" Type="http://schemas.openxmlformats.org/officeDocument/2006/relationships/hyperlink" Target="http://pbs.twimg.com/profile_images/567392030192447488/iaCNgVtB_normal.jpeg" TargetMode="External" /><Relationship Id="rId503" Type="http://schemas.openxmlformats.org/officeDocument/2006/relationships/hyperlink" Target="http://pbs.twimg.com/profile_images/1184184801860952064/ha-SxsY1_normal.jpg" TargetMode="External" /><Relationship Id="rId504" Type="http://schemas.openxmlformats.org/officeDocument/2006/relationships/hyperlink" Target="http://pbs.twimg.com/profile_images/750053950494302208/JaLESC1l_normal.jpg" TargetMode="External" /><Relationship Id="rId505" Type="http://schemas.openxmlformats.org/officeDocument/2006/relationships/hyperlink" Target="http://pbs.twimg.com/profile_images/1159074016499515392/z9Iq8ncw_normal.jpg" TargetMode="External" /><Relationship Id="rId506" Type="http://schemas.openxmlformats.org/officeDocument/2006/relationships/hyperlink" Target="http://pbs.twimg.com/profile_images/2409635001/tislcolpcgvackxrygtg_normal.jpeg" TargetMode="External" /><Relationship Id="rId507" Type="http://schemas.openxmlformats.org/officeDocument/2006/relationships/hyperlink" Target="http://pbs.twimg.com/profile_images/676776763431620608/1eNZzxq0_normal.png" TargetMode="External" /><Relationship Id="rId508" Type="http://schemas.openxmlformats.org/officeDocument/2006/relationships/hyperlink" Target="http://pbs.twimg.com/profile_images/1138490807361703937/-HFQEWho_normal.jpg" TargetMode="External" /><Relationship Id="rId509" Type="http://schemas.openxmlformats.org/officeDocument/2006/relationships/hyperlink" Target="http://pbs.twimg.com/profile_images/2679171403/5bc192c97dd1a23ce4421a4d95b919bc_normal.png" TargetMode="External" /><Relationship Id="rId510" Type="http://schemas.openxmlformats.org/officeDocument/2006/relationships/hyperlink" Target="http://pbs.twimg.com/profile_images/1071482727675891712/6Reekj13_normal.jpg" TargetMode="External" /><Relationship Id="rId511" Type="http://schemas.openxmlformats.org/officeDocument/2006/relationships/hyperlink" Target="http://pbs.twimg.com/profile_images/1158758467143966720/AjMwZGPC_normal.jpg" TargetMode="External" /><Relationship Id="rId512" Type="http://schemas.openxmlformats.org/officeDocument/2006/relationships/hyperlink" Target="http://pbs.twimg.com/profile_images/1185161473674354690/byLS5fsp_normal.jpg" TargetMode="External" /><Relationship Id="rId513" Type="http://schemas.openxmlformats.org/officeDocument/2006/relationships/hyperlink" Target="http://pbs.twimg.com/profile_images/1191174651373858823/6gR0HoEa_normal.png" TargetMode="External" /><Relationship Id="rId514" Type="http://schemas.openxmlformats.org/officeDocument/2006/relationships/hyperlink" Target="http://pbs.twimg.com/profile_images/1179331400887160832/zVF3dH6B_normal.jpg" TargetMode="External" /><Relationship Id="rId515" Type="http://schemas.openxmlformats.org/officeDocument/2006/relationships/hyperlink" Target="http://pbs.twimg.com/profile_images/1142765722017390593/f7ioy6Qf_normal.jpg" TargetMode="External" /><Relationship Id="rId516" Type="http://schemas.openxmlformats.org/officeDocument/2006/relationships/hyperlink" Target="http://pbs.twimg.com/profile_images/1047554824705912834/NekdFol5_normal.jpg" TargetMode="External" /><Relationship Id="rId517" Type="http://schemas.openxmlformats.org/officeDocument/2006/relationships/hyperlink" Target="http://pbs.twimg.com/profile_images/919146081941884928/Woth6WEO_normal.jpg" TargetMode="External" /><Relationship Id="rId518" Type="http://schemas.openxmlformats.org/officeDocument/2006/relationships/hyperlink" Target="http://pbs.twimg.com/profile_images/1183726101463552000/vei-o_17_normal.jpg" TargetMode="External" /><Relationship Id="rId519" Type="http://schemas.openxmlformats.org/officeDocument/2006/relationships/hyperlink" Target="https://twitter.com/dragofix" TargetMode="External" /><Relationship Id="rId520" Type="http://schemas.openxmlformats.org/officeDocument/2006/relationships/hyperlink" Target="https://twitter.com/teatrmn" TargetMode="External" /><Relationship Id="rId521" Type="http://schemas.openxmlformats.org/officeDocument/2006/relationships/hyperlink" Target="https://twitter.com/lauralinkoneva" TargetMode="External" /><Relationship Id="rId522" Type="http://schemas.openxmlformats.org/officeDocument/2006/relationships/hyperlink" Target="https://twitter.com/kauppin3" TargetMode="External" /><Relationship Id="rId523" Type="http://schemas.openxmlformats.org/officeDocument/2006/relationships/hyperlink" Target="https://twitter.com/lauriraty" TargetMode="External" /><Relationship Id="rId524" Type="http://schemas.openxmlformats.org/officeDocument/2006/relationships/hyperlink" Target="https://twitter.com/ninavnygren" TargetMode="External" /><Relationship Id="rId525" Type="http://schemas.openxmlformats.org/officeDocument/2006/relationships/hyperlink" Target="https://twitter.com/kaisakosonen" TargetMode="External" /><Relationship Id="rId526" Type="http://schemas.openxmlformats.org/officeDocument/2006/relationships/hyperlink" Target="https://twitter.com/greenpeacesuomi" TargetMode="External" /><Relationship Id="rId527" Type="http://schemas.openxmlformats.org/officeDocument/2006/relationships/hyperlink" Target="https://twitter.com/sampotukiainen" TargetMode="External" /><Relationship Id="rId528" Type="http://schemas.openxmlformats.org/officeDocument/2006/relationships/hyperlink" Target="https://twitter.com/dullahani" TargetMode="External" /><Relationship Id="rId529" Type="http://schemas.openxmlformats.org/officeDocument/2006/relationships/hyperlink" Target="https://twitter.com/ellen_ojala" TargetMode="External" /><Relationship Id="rId530" Type="http://schemas.openxmlformats.org/officeDocument/2006/relationships/hyperlink" Target="https://twitter.com/sepponet" TargetMode="External" /><Relationship Id="rId531" Type="http://schemas.openxmlformats.org/officeDocument/2006/relationships/hyperlink" Target="https://twitter.com/yjaakkol" TargetMode="External" /><Relationship Id="rId532" Type="http://schemas.openxmlformats.org/officeDocument/2006/relationships/hyperlink" Target="https://twitter.com/anttirinnepj" TargetMode="External" /><Relationship Id="rId533" Type="http://schemas.openxmlformats.org/officeDocument/2006/relationships/hyperlink" Target="https://twitter.com/anselmonadir" TargetMode="External" /><Relationship Id="rId534" Type="http://schemas.openxmlformats.org/officeDocument/2006/relationships/hyperlink" Target="https://twitter.com/maripantsar" TargetMode="External" /><Relationship Id="rId535" Type="http://schemas.openxmlformats.org/officeDocument/2006/relationships/hyperlink" Target="https://twitter.com/meri_ja_ilmasto" TargetMode="External" /><Relationship Id="rId536" Type="http://schemas.openxmlformats.org/officeDocument/2006/relationships/hyperlink" Target="https://twitter.com/virhory" TargetMode="External" /><Relationship Id="rId537" Type="http://schemas.openxmlformats.org/officeDocument/2006/relationships/hyperlink" Target="https://twitter.com/yleastudio" TargetMode="External" /><Relationship Id="rId538" Type="http://schemas.openxmlformats.org/officeDocument/2006/relationships/hyperlink" Target="https://twitter.com/yleuutiset" TargetMode="External" /><Relationship Id="rId539" Type="http://schemas.openxmlformats.org/officeDocument/2006/relationships/hyperlink" Target="https://twitter.com/suomenluonto" TargetMode="External" /><Relationship Id="rId540" Type="http://schemas.openxmlformats.org/officeDocument/2006/relationships/hyperlink" Target="https://twitter.com/hsfi" TargetMode="External" /><Relationship Id="rId541" Type="http://schemas.openxmlformats.org/officeDocument/2006/relationships/hyperlink" Target="https://twitter.com/sirpa_paatero" TargetMode="External" /><Relationship Id="rId542" Type="http://schemas.openxmlformats.org/officeDocument/2006/relationships/hyperlink" Target="https://twitter.com/hiilivapaafi" TargetMode="External" /><Relationship Id="rId543" Type="http://schemas.openxmlformats.org/officeDocument/2006/relationships/hyperlink" Target="https://twitter.com/saltikoff" TargetMode="External" /><Relationship Id="rId544" Type="http://schemas.openxmlformats.org/officeDocument/2006/relationships/hyperlink" Target="https://twitter.com/katri_ahlgren" TargetMode="External" /><Relationship Id="rId545" Type="http://schemas.openxmlformats.org/officeDocument/2006/relationships/hyperlink" Target="https://twitter.com/vesala2" TargetMode="External" /><Relationship Id="rId546" Type="http://schemas.openxmlformats.org/officeDocument/2006/relationships/hyperlink" Target="https://twitter.com/icos_ri" TargetMode="External" /><Relationship Id="rId547" Type="http://schemas.openxmlformats.org/officeDocument/2006/relationships/hyperlink" Target="https://twitter.com/susekroth" TargetMode="External" /><Relationship Id="rId548" Type="http://schemas.openxmlformats.org/officeDocument/2006/relationships/hyperlink" Target="https://twitter.com/villesavonlahti" TargetMode="External" /><Relationship Id="rId549" Type="http://schemas.openxmlformats.org/officeDocument/2006/relationships/hyperlink" Target="https://twitter.com/tiaranon" TargetMode="External" /><Relationship Id="rId550" Type="http://schemas.openxmlformats.org/officeDocument/2006/relationships/hyperlink" Target="https://twitter.com/marjasofia" TargetMode="External" /><Relationship Id="rId551" Type="http://schemas.openxmlformats.org/officeDocument/2006/relationships/hyperlink" Target="https://twitter.com/lassese" TargetMode="External" /><Relationship Id="rId552" Type="http://schemas.openxmlformats.org/officeDocument/2006/relationships/hyperlink" Target="https://twitter.com/hannajyske" TargetMode="External" /><Relationship Id="rId553" Type="http://schemas.openxmlformats.org/officeDocument/2006/relationships/hyperlink" Target="https://twitter.com/jbistrom" TargetMode="External" /><Relationship Id="rId554" Type="http://schemas.openxmlformats.org/officeDocument/2006/relationships/hyperlink" Target="https://twitter.com/jaywink" TargetMode="External" /><Relationship Id="rId555" Type="http://schemas.openxmlformats.org/officeDocument/2006/relationships/hyperlink" Target="https://twitter.com/aripaanala" TargetMode="External" /><Relationship Id="rId556" Type="http://schemas.openxmlformats.org/officeDocument/2006/relationships/hyperlink" Target="https://twitter.com/hiltunenpinja" TargetMode="External" /><Relationship Id="rId557" Type="http://schemas.openxmlformats.org/officeDocument/2006/relationships/hyperlink" Target="https://twitter.com/hhirsto" TargetMode="External" /><Relationship Id="rId558" Type="http://schemas.openxmlformats.org/officeDocument/2006/relationships/hyperlink" Target="https://twitter.com/samelisivonen" TargetMode="External" /><Relationship Id="rId559" Type="http://schemas.openxmlformats.org/officeDocument/2006/relationships/hyperlink" Target="https://twitter.com/sara_peltola" TargetMode="External" /><Relationship Id="rId560" Type="http://schemas.openxmlformats.org/officeDocument/2006/relationships/hyperlink" Target="https://twitter.com/jermulion" TargetMode="External" /><Relationship Id="rId561" Type="http://schemas.openxmlformats.org/officeDocument/2006/relationships/hyperlink" Target="https://twitter.com/riikkapuputti" TargetMode="External" /><Relationship Id="rId562" Type="http://schemas.openxmlformats.org/officeDocument/2006/relationships/hyperlink" Target="https://twitter.com/ulriikkaaarnio" TargetMode="External" /><Relationship Id="rId563" Type="http://schemas.openxmlformats.org/officeDocument/2006/relationships/hyperlink" Target="https://twitter.com/mirja_hirvonen" TargetMode="External" /><Relationship Id="rId564" Type="http://schemas.openxmlformats.org/officeDocument/2006/relationships/hyperlink" Target="https://twitter.com/starbright1973" TargetMode="External" /><Relationship Id="rId565" Type="http://schemas.openxmlformats.org/officeDocument/2006/relationships/hyperlink" Target="https://twitter.com/utumatzon" TargetMode="External" /><Relationship Id="rId566" Type="http://schemas.openxmlformats.org/officeDocument/2006/relationships/hyperlink" Target="https://twitter.com/frankamnesty" TargetMode="External" /><Relationship Id="rId567" Type="http://schemas.openxmlformats.org/officeDocument/2006/relationships/hyperlink" Target="https://twitter.com/goldie19508" TargetMode="External" /><Relationship Id="rId568" Type="http://schemas.openxmlformats.org/officeDocument/2006/relationships/hyperlink" Target="https://twitter.com/ambrowoll" TargetMode="External" /><Relationship Id="rId569" Type="http://schemas.openxmlformats.org/officeDocument/2006/relationships/hyperlink" Target="https://twitter.com/mikkonenkrista" TargetMode="External" /><Relationship Id="rId570" Type="http://schemas.openxmlformats.org/officeDocument/2006/relationships/hyperlink" Target="https://twitter.com/vapoenergia" TargetMode="External" /><Relationship Id="rId571" Type="http://schemas.openxmlformats.org/officeDocument/2006/relationships/hyperlink" Target="https://twitter.com/panuhoglund" TargetMode="External" /><Relationship Id="rId572" Type="http://schemas.openxmlformats.org/officeDocument/2006/relationships/hyperlink" Target="https://twitter.com/jreskelinen" TargetMode="External" /><Relationship Id="rId573" Type="http://schemas.openxmlformats.org/officeDocument/2006/relationships/hyperlink" Target="https://twitter.com/suviforsskahl" TargetMode="External" /><Relationship Id="rId574" Type="http://schemas.openxmlformats.org/officeDocument/2006/relationships/hyperlink" Target="https://twitter.com/riikka_suominen" TargetMode="External" /><Relationship Id="rId575" Type="http://schemas.openxmlformats.org/officeDocument/2006/relationships/hyperlink" Target="https://twitter.com/sinikaarina" TargetMode="External" /><Relationship Id="rId576" Type="http://schemas.openxmlformats.org/officeDocument/2006/relationships/hyperlink" Target="https://twitter.com/imattikonen" TargetMode="External" /><Relationship Id="rId577" Type="http://schemas.openxmlformats.org/officeDocument/2006/relationships/hyperlink" Target="https://twitter.com/marikatomu" TargetMode="External" /><Relationship Id="rId578" Type="http://schemas.openxmlformats.org/officeDocument/2006/relationships/hyperlink" Target="https://twitter.com/annukf" TargetMode="External" /><Relationship Id="rId579" Type="http://schemas.openxmlformats.org/officeDocument/2006/relationships/hyperlink" Target="https://twitter.com/sirjablixt" TargetMode="External" /><Relationship Id="rId580" Type="http://schemas.openxmlformats.org/officeDocument/2006/relationships/hyperlink" Target="https://twitter.com/aarniokia" TargetMode="External" /><Relationship Id="rId581" Type="http://schemas.openxmlformats.org/officeDocument/2006/relationships/hyperlink" Target="https://twitter.com/koomikkokivi" TargetMode="External" /><Relationship Id="rId582" Type="http://schemas.openxmlformats.org/officeDocument/2006/relationships/hyperlink" Target="https://twitter.com/a_ahokas" TargetMode="External" /><Relationship Id="rId583" Type="http://schemas.openxmlformats.org/officeDocument/2006/relationships/hyperlink" Target="https://twitter.com/topikanerva" TargetMode="External" /><Relationship Id="rId584" Type="http://schemas.openxmlformats.org/officeDocument/2006/relationships/hyperlink" Target="https://twitter.com/alkuperainen" TargetMode="External" /><Relationship Id="rId585" Type="http://schemas.openxmlformats.org/officeDocument/2006/relationships/hyperlink" Target="https://twitter.com/riikkasuominen" TargetMode="External" /><Relationship Id="rId586" Type="http://schemas.openxmlformats.org/officeDocument/2006/relationships/hyperlink" Target="https://twitter.com/rosamerilainen" TargetMode="External" /><Relationship Id="rId587" Type="http://schemas.openxmlformats.org/officeDocument/2006/relationships/hyperlink" Target="https://twitter.com/huippumisukka" TargetMode="External" /><Relationship Id="rId588" Type="http://schemas.openxmlformats.org/officeDocument/2006/relationships/hyperlink" Target="https://twitter.com/top1whoisman" TargetMode="External" /><Relationship Id="rId589" Type="http://schemas.openxmlformats.org/officeDocument/2006/relationships/hyperlink" Target="https://twitter.com/a_hele" TargetMode="External" /><Relationship Id="rId590" Type="http://schemas.openxmlformats.org/officeDocument/2006/relationships/hyperlink" Target="https://twitter.com/katjuaro" TargetMode="External" /><Relationship Id="rId591" Type="http://schemas.openxmlformats.org/officeDocument/2006/relationships/hyperlink" Target="https://twitter.com/jessikkaaro" TargetMode="External" /><Relationship Id="rId592" Type="http://schemas.openxmlformats.org/officeDocument/2006/relationships/hyperlink" Target="https://twitter.com/pipsaaro" TargetMode="External" /><Relationship Id="rId593" Type="http://schemas.openxmlformats.org/officeDocument/2006/relationships/hyperlink" Target="https://twitter.com/mikkikauste" TargetMode="External" /><Relationship Id="rId594" Type="http://schemas.openxmlformats.org/officeDocument/2006/relationships/hyperlink" Target="https://twitter.com/pasipennanen" TargetMode="External" /><Relationship Id="rId595" Type="http://schemas.openxmlformats.org/officeDocument/2006/relationships/hyperlink" Target="https://twitter.com/joskann" TargetMode="External" /><Relationship Id="rId596" Type="http://schemas.openxmlformats.org/officeDocument/2006/relationships/hyperlink" Target="https://twitter.com/salakanjanne" TargetMode="External" /><Relationship Id="rId597" Type="http://schemas.openxmlformats.org/officeDocument/2006/relationships/hyperlink" Target="https://twitter.com/juho_p" TargetMode="External" /><Relationship Id="rId598" Type="http://schemas.openxmlformats.org/officeDocument/2006/relationships/hyperlink" Target="https://twitter.com/johanneskoski" TargetMode="External" /><Relationship Id="rId599" Type="http://schemas.openxmlformats.org/officeDocument/2006/relationships/hyperlink" Target="https://twitter.com/clariennewf" TargetMode="External" /><Relationship Id="rId600" Type="http://schemas.openxmlformats.org/officeDocument/2006/relationships/hyperlink" Target="https://twitter.com/jofistics" TargetMode="External" /><Relationship Id="rId601" Type="http://schemas.openxmlformats.org/officeDocument/2006/relationships/hyperlink" Target="https://twitter.com/naururastas" TargetMode="External" /><Relationship Id="rId602" Type="http://schemas.openxmlformats.org/officeDocument/2006/relationships/hyperlink" Target="https://twitter.com/veronikahonka" TargetMode="External" /><Relationship Id="rId603" Type="http://schemas.openxmlformats.org/officeDocument/2006/relationships/hyperlink" Target="https://twitter.com/mariapetterss0n" TargetMode="External" /><Relationship Id="rId604" Type="http://schemas.openxmlformats.org/officeDocument/2006/relationships/hyperlink" Target="https://twitter.com/tiiamaija" TargetMode="External" /><Relationship Id="rId605" Type="http://schemas.openxmlformats.org/officeDocument/2006/relationships/hyperlink" Target="https://twitter.com/elinanikulainen" TargetMode="External" /><Relationship Id="rId606" Type="http://schemas.openxmlformats.org/officeDocument/2006/relationships/hyperlink" Target="https://twitter.com/minjakoskela" TargetMode="External" /><Relationship Id="rId607" Type="http://schemas.openxmlformats.org/officeDocument/2006/relationships/hyperlink" Target="https://twitter.com/jaanalait" TargetMode="External" /><Relationship Id="rId608" Type="http://schemas.openxmlformats.org/officeDocument/2006/relationships/hyperlink" Target="https://twitter.com/tuulikamppila" TargetMode="External" /><Relationship Id="rId609" Type="http://schemas.openxmlformats.org/officeDocument/2006/relationships/hyperlink" Target="https://twitter.com/viimalampinen" TargetMode="External" /><Relationship Id="rId610" Type="http://schemas.openxmlformats.org/officeDocument/2006/relationships/hyperlink" Target="https://twitter.com/jenny_kasongo" TargetMode="External" /><Relationship Id="rId611" Type="http://schemas.openxmlformats.org/officeDocument/2006/relationships/hyperlink" Target="https://twitter.com/julmaria_" TargetMode="External" /><Relationship Id="rId612" Type="http://schemas.openxmlformats.org/officeDocument/2006/relationships/hyperlink" Target="https://twitter.com/paralleeli" TargetMode="External" /><Relationship Id="rId613" Type="http://schemas.openxmlformats.org/officeDocument/2006/relationships/hyperlink" Target="https://twitter.com/kissaosaaja" TargetMode="External" /><Relationship Id="rId614" Type="http://schemas.openxmlformats.org/officeDocument/2006/relationships/hyperlink" Target="https://twitter.com/snadinadi" TargetMode="External" /><Relationship Id="rId615" Type="http://schemas.openxmlformats.org/officeDocument/2006/relationships/hyperlink" Target="https://twitter.com/yasminyusuf200" TargetMode="External" /><Relationship Id="rId616" Type="http://schemas.openxmlformats.org/officeDocument/2006/relationships/hyperlink" Target="https://twitter.com/leif_hagert" TargetMode="External" /><Relationship Id="rId617" Type="http://schemas.openxmlformats.org/officeDocument/2006/relationships/hyperlink" Target="https://twitter.com/baiarsiyan" TargetMode="External" /><Relationship Id="rId618" Type="http://schemas.openxmlformats.org/officeDocument/2006/relationships/hyperlink" Target="https://twitter.com/brigitakrasniqi" TargetMode="External" /><Relationship Id="rId619" Type="http://schemas.openxmlformats.org/officeDocument/2006/relationships/hyperlink" Target="https://twitter.com/katmarmi" TargetMode="External" /><Relationship Id="rId620" Type="http://schemas.openxmlformats.org/officeDocument/2006/relationships/hyperlink" Target="https://twitter.com/isankadesta" TargetMode="External" /><Relationship Id="rId621" Type="http://schemas.openxmlformats.org/officeDocument/2006/relationships/hyperlink" Target="https://twitter.com/tero_hoo" TargetMode="External" /><Relationship Id="rId622" Type="http://schemas.openxmlformats.org/officeDocument/2006/relationships/hyperlink" Target="https://twitter.com/mesiaurora" TargetMode="External" /><Relationship Id="rId623" Type="http://schemas.openxmlformats.org/officeDocument/2006/relationships/hyperlink" Target="https://twitter.com/femakka" TargetMode="External" /><Relationship Id="rId624" Type="http://schemas.openxmlformats.org/officeDocument/2006/relationships/hyperlink" Target="https://twitter.com/riikkamarip" TargetMode="External" /><Relationship Id="rId625" Type="http://schemas.openxmlformats.org/officeDocument/2006/relationships/hyperlink" Target="https://twitter.com/tarzan23727775" TargetMode="External" /><Relationship Id="rId626" Type="http://schemas.openxmlformats.org/officeDocument/2006/relationships/hyperlink" Target="https://twitter.com/korpiq" TargetMode="External" /><Relationship Id="rId627" Type="http://schemas.openxmlformats.org/officeDocument/2006/relationships/hyperlink" Target="https://twitter.com/plonnemo" TargetMode="External" /><Relationship Id="rId628" Type="http://schemas.openxmlformats.org/officeDocument/2006/relationships/hyperlink" Target="https://twitter.com/jokuvois" TargetMode="External" /><Relationship Id="rId629" Type="http://schemas.openxmlformats.org/officeDocument/2006/relationships/hyperlink" Target="https://twitter.com/melica_n" TargetMode="External" /><Relationship Id="rId630" Type="http://schemas.openxmlformats.org/officeDocument/2006/relationships/hyperlink" Target="https://twitter.com/markus_tm" TargetMode="External" /><Relationship Id="rId631" Type="http://schemas.openxmlformats.org/officeDocument/2006/relationships/hyperlink" Target="https://twitter.com/milja_selina" TargetMode="External" /><Relationship Id="rId632" Type="http://schemas.openxmlformats.org/officeDocument/2006/relationships/hyperlink" Target="https://twitter.com/jhattara" TargetMode="External" /><Relationship Id="rId633" Type="http://schemas.openxmlformats.org/officeDocument/2006/relationships/hyperlink" Target="https://twitter.com/hanpula" TargetMode="External" /><Relationship Id="rId634" Type="http://schemas.openxmlformats.org/officeDocument/2006/relationships/hyperlink" Target="https://twitter.com/terokankaanpera" TargetMode="External" /><Relationship Id="rId635" Type="http://schemas.openxmlformats.org/officeDocument/2006/relationships/hyperlink" Target="https://twitter.com/entinenlupaus" TargetMode="External" /><Relationship Id="rId636" Type="http://schemas.openxmlformats.org/officeDocument/2006/relationships/hyperlink" Target="https://twitter.com/shoysniemi" TargetMode="External" /><Relationship Id="rId637" Type="http://schemas.openxmlformats.org/officeDocument/2006/relationships/hyperlink" Target="https://twitter.com/liikenneproffa" TargetMode="External" /><Relationship Id="rId638" Type="http://schemas.openxmlformats.org/officeDocument/2006/relationships/hyperlink" Target="https://twitter.com/eijaniskanen1" TargetMode="External" /><Relationship Id="rId639" Type="http://schemas.openxmlformats.org/officeDocument/2006/relationships/hyperlink" Target="https://twitter.com/kirsikkakaipain" TargetMode="External" /><Relationship Id="rId640" Type="http://schemas.openxmlformats.org/officeDocument/2006/relationships/hyperlink" Target="https://twitter.com/outi_pakarinen" TargetMode="External" /><Relationship Id="rId641" Type="http://schemas.openxmlformats.org/officeDocument/2006/relationships/hyperlink" Target="https://twitter.com/xxotweety" TargetMode="External" /><Relationship Id="rId642" Type="http://schemas.openxmlformats.org/officeDocument/2006/relationships/hyperlink" Target="https://twitter.com/gretathunberg" TargetMode="External" /><Relationship Id="rId643" Type="http://schemas.openxmlformats.org/officeDocument/2006/relationships/hyperlink" Target="https://twitter.com/theolevlin" TargetMode="External" /><Relationship Id="rId644" Type="http://schemas.openxmlformats.org/officeDocument/2006/relationships/hyperlink" Target="https://twitter.com/imcarq" TargetMode="External" /><Relationship Id="rId645" Type="http://schemas.openxmlformats.org/officeDocument/2006/relationships/hyperlink" Target="https://twitter.com/rasmuspinomaa" TargetMode="External" /><Relationship Id="rId646" Type="http://schemas.openxmlformats.org/officeDocument/2006/relationships/hyperlink" Target="https://twitter.com/ilmastoveivi19" TargetMode="External" /><Relationship Id="rId647" Type="http://schemas.openxmlformats.org/officeDocument/2006/relationships/hyperlink" Target="https://twitter.com/hlindf" TargetMode="External" /><Relationship Id="rId648" Type="http://schemas.openxmlformats.org/officeDocument/2006/relationships/hyperlink" Target="https://twitter.com/pekkasauri" TargetMode="External" /><Relationship Id="rId649" Type="http://schemas.openxmlformats.org/officeDocument/2006/relationships/hyperlink" Target="https://twitter.com/matthia71824586" TargetMode="External" /><Relationship Id="rId650" Type="http://schemas.openxmlformats.org/officeDocument/2006/relationships/hyperlink" Target="https://twitter.com/arijlaaksonen" TargetMode="External" /><Relationship Id="rId651" Type="http://schemas.openxmlformats.org/officeDocument/2006/relationships/hyperlink" Target="https://twitter.com/muksunen" TargetMode="External" /><Relationship Id="rId652" Type="http://schemas.openxmlformats.org/officeDocument/2006/relationships/hyperlink" Target="https://twitter.com/keskusta" TargetMode="External" /><Relationship Id="rId653" Type="http://schemas.openxmlformats.org/officeDocument/2006/relationships/hyperlink" Target="https://twitter.com/rullasaari" TargetMode="External" /><Relationship Id="rId654" Type="http://schemas.openxmlformats.org/officeDocument/2006/relationships/hyperlink" Target="https://twitter.com/helihlehtinen" TargetMode="External" /><Relationship Id="rId655" Type="http://schemas.openxmlformats.org/officeDocument/2006/relationships/hyperlink" Target="https://twitter.com/klinschor" TargetMode="External" /><Relationship Id="rId656" Type="http://schemas.openxmlformats.org/officeDocument/2006/relationships/hyperlink" Target="https://twitter.com/jmkorhonen" TargetMode="External" /><Relationship Id="rId657" Type="http://schemas.openxmlformats.org/officeDocument/2006/relationships/hyperlink" Target="https://twitter.com/iiris_suomela" TargetMode="External" /><Relationship Id="rId658" Type="http://schemas.openxmlformats.org/officeDocument/2006/relationships/hyperlink" Target="https://twitter.com/marjatanja" TargetMode="External" /><Relationship Id="rId659" Type="http://schemas.openxmlformats.org/officeDocument/2006/relationships/hyperlink" Target="https://twitter.com/marinsanna" TargetMode="External" /><Relationship Id="rId660" Type="http://schemas.openxmlformats.org/officeDocument/2006/relationships/hyperlink" Target="https://twitter.com/anttiki" TargetMode="External" /><Relationship Id="rId661" Type="http://schemas.openxmlformats.org/officeDocument/2006/relationships/hyperlink" Target="https://twitter.com/markus_drake" TargetMode="External" /><Relationship Id="rId662" Type="http://schemas.openxmlformats.org/officeDocument/2006/relationships/hyperlink" Target="https://twitter.com/sampulipulla" TargetMode="External" /><Relationship Id="rId663" Type="http://schemas.openxmlformats.org/officeDocument/2006/relationships/hyperlink" Target="https://twitter.com/jannekotiaho" TargetMode="External" /><Relationship Id="rId664" Type="http://schemas.openxmlformats.org/officeDocument/2006/relationships/hyperlink" Target="https://twitter.com/ipeltonen" TargetMode="External" /><Relationship Id="rId665" Type="http://schemas.openxmlformats.org/officeDocument/2006/relationships/hyperlink" Target="https://twitter.com/lamphund" TargetMode="External" /><Relationship Id="rId666" Type="http://schemas.openxmlformats.org/officeDocument/2006/relationships/hyperlink" Target="https://twitter.com/mestarivaraani" TargetMode="External" /><Relationship Id="rId667" Type="http://schemas.openxmlformats.org/officeDocument/2006/relationships/hyperlink" Target="https://twitter.com/kasvismafia" TargetMode="External" /><Relationship Id="rId668" Type="http://schemas.openxmlformats.org/officeDocument/2006/relationships/hyperlink" Target="https://twitter.com/iivarius" TargetMode="External" /><Relationship Id="rId669" Type="http://schemas.openxmlformats.org/officeDocument/2006/relationships/hyperlink" Target="https://twitter.com/frozencalamity" TargetMode="External" /><Relationship Id="rId670" Type="http://schemas.openxmlformats.org/officeDocument/2006/relationships/hyperlink" Target="https://twitter.com/jukkaranta2" TargetMode="External" /><Relationship Id="rId671" Type="http://schemas.openxmlformats.org/officeDocument/2006/relationships/hyperlink" Target="https://twitter.com/sciam" TargetMode="External" /><Relationship Id="rId672" Type="http://schemas.openxmlformats.org/officeDocument/2006/relationships/hyperlink" Target="https://twitter.com/riiajarvenpaa" TargetMode="External" /><Relationship Id="rId673" Type="http://schemas.openxmlformats.org/officeDocument/2006/relationships/hyperlink" Target="https://twitter.com/mihkal" TargetMode="External" /><Relationship Id="rId674" Type="http://schemas.openxmlformats.org/officeDocument/2006/relationships/hyperlink" Target="https://twitter.com/kestinen" TargetMode="External" /><Relationship Id="rId675" Type="http://schemas.openxmlformats.org/officeDocument/2006/relationships/hyperlink" Target="https://twitter.com/sallavaltari" TargetMode="External" /><Relationship Id="rId676" Type="http://schemas.openxmlformats.org/officeDocument/2006/relationships/hyperlink" Target="https://twitter.com/heidisuot" TargetMode="External" /><Relationship Id="rId677" Type="http://schemas.openxmlformats.org/officeDocument/2006/relationships/hyperlink" Target="https://twitter.com/aarnegranlund" TargetMode="External" /><Relationship Id="rId678" Type="http://schemas.openxmlformats.org/officeDocument/2006/relationships/hyperlink" Target="https://twitter.com/o_tiainen" TargetMode="External" /><Relationship Id="rId679" Type="http://schemas.openxmlformats.org/officeDocument/2006/relationships/hyperlink" Target="https://twitter.com/sailynojaanu" TargetMode="External" /><Relationship Id="rId680" Type="http://schemas.openxmlformats.org/officeDocument/2006/relationships/hyperlink" Target="https://twitter.com/seppala_antti" TargetMode="External" /><Relationship Id="rId681" Type="http://schemas.openxmlformats.org/officeDocument/2006/relationships/hyperlink" Target="https://twitter.com/juuhaa" TargetMode="External" /><Relationship Id="rId682" Type="http://schemas.openxmlformats.org/officeDocument/2006/relationships/hyperlink" Target="https://twitter.com/0skarhartman" TargetMode="External" /><Relationship Id="rId683" Type="http://schemas.openxmlformats.org/officeDocument/2006/relationships/comments" Target="../comments2.xml" /><Relationship Id="rId684" Type="http://schemas.openxmlformats.org/officeDocument/2006/relationships/vmlDrawing" Target="../drawings/vmlDrawing2.vml" /><Relationship Id="rId685" Type="http://schemas.openxmlformats.org/officeDocument/2006/relationships/table" Target="../tables/table2.xml" /><Relationship Id="rId686" Type="http://schemas.openxmlformats.org/officeDocument/2006/relationships/drawing" Target="../drawings/drawing1.xml" /><Relationship Id="rId6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ooseuri/status/1189160464254750720" TargetMode="External" /><Relationship Id="rId2" Type="http://schemas.openxmlformats.org/officeDocument/2006/relationships/hyperlink" Target="https://www.kansalaisaloite.fi/fi/aloite/4252?fbclid=IwAR2MqutK1dcHgE6BuxeCeE0MGzR_V_H90KP-aAKc4ZNCRWfc86-8XZEnkZc" TargetMode="External" /><Relationship Id="rId3" Type="http://schemas.openxmlformats.org/officeDocument/2006/relationships/hyperlink" Target="https://www.hs.fi/ulkomaat/art-2000006289718.html?share=cd14b13d3b8dc4d413c10fcd3bbe7c43" TargetMode="External" /><Relationship Id="rId4" Type="http://schemas.openxmlformats.org/officeDocument/2006/relationships/hyperlink" Target="https://twitter.com/joonasl/status/1190350702960349185" TargetMode="External" /><Relationship Id="rId5" Type="http://schemas.openxmlformats.org/officeDocument/2006/relationships/hyperlink" Target="https://tietopalvelu.ahtp.fi/Lupa/Lisatiedot.aspx?Asia_ID=1642635" TargetMode="External" /><Relationship Id="rId6" Type="http://schemas.openxmlformats.org/officeDocument/2006/relationships/hyperlink" Target="https://twitter.com/kaisakosonen/status/1188767962490134529" TargetMode="External" /><Relationship Id="rId7" Type="http://schemas.openxmlformats.org/officeDocument/2006/relationships/hyperlink" Target="https://twitter.com/HarriHoltta/status/1191047261809205248" TargetMode="External" /><Relationship Id="rId8" Type="http://schemas.openxmlformats.org/officeDocument/2006/relationships/hyperlink" Target="https://yle.fi/uutiset/3-11045496" TargetMode="External" /><Relationship Id="rId9" Type="http://schemas.openxmlformats.org/officeDocument/2006/relationships/hyperlink" Target="https://idp.scientificamerican.com/authorize/?response_type=cookie&amp;client_id=sciam&amp;redirect_uri=https%3A%2F%2Fwww.scientificamerican.com%2Farticle%2Fglobal-warming-is-not-part-of-natural-climate-variability%2F" TargetMode="External" /><Relationship Id="rId10" Type="http://schemas.openxmlformats.org/officeDocument/2006/relationships/hyperlink" Target="https://www.iiasa.ac.at/web/home/about/news/190925-drought-and-wheat-production.html#.XcCJj2TcSP8.twitter" TargetMode="External" /><Relationship Id="rId11" Type="http://schemas.openxmlformats.org/officeDocument/2006/relationships/hyperlink" Target="https://www.hs.fi/ulkomaat/art-2000006289718.html?share=cd14b13d3b8dc4d413c10fcd3bbe7c43" TargetMode="External" /><Relationship Id="rId12" Type="http://schemas.openxmlformats.org/officeDocument/2006/relationships/hyperlink" Target="https://twitter.com/O_Tiainen/status/1189255081285292035" TargetMode="External" /><Relationship Id="rId13" Type="http://schemas.openxmlformats.org/officeDocument/2006/relationships/hyperlink" Target="https://twitter.com/jvarala/status/1189462945706717184" TargetMode="External" /><Relationship Id="rId14" Type="http://schemas.openxmlformats.org/officeDocument/2006/relationships/hyperlink" Target="https://twitter.com/lentoveroaloite/status/1189614481476870145" TargetMode="External" /><Relationship Id="rId15" Type="http://schemas.openxmlformats.org/officeDocument/2006/relationships/hyperlink" Target="https://twitter.com/fingrid_oyj/status/1191292123557113859" TargetMode="External" /><Relationship Id="rId16" Type="http://schemas.openxmlformats.org/officeDocument/2006/relationships/hyperlink" Target="https://www.greenpeace.org/finland/tiedotteet/2550/tarkea-ilmastopoliittinen-paatos-vilahtamassa-ohi-valtion-omistajaohjaus-vaikuttaa-valtavaan-maaraan-paastoja/" TargetMode="External" /><Relationship Id="rId17" Type="http://schemas.openxmlformats.org/officeDocument/2006/relationships/hyperlink" Target="https://www.greenpeace.org/finland/blogit/2579/yhdysvallat-lahtee-ilmastosopimuksesta-enta-sitten/" TargetMode="External" /><Relationship Id="rId18" Type="http://schemas.openxmlformats.org/officeDocument/2006/relationships/hyperlink" Target="https://twitter.com/KaarinaKolle/status/1189461709163028480" TargetMode="External" /><Relationship Id="rId19" Type="http://schemas.openxmlformats.org/officeDocument/2006/relationships/hyperlink" Target="https://twitter.com/HiilivapaaFI/status/1190222366724501510" TargetMode="External" /><Relationship Id="rId20" Type="http://schemas.openxmlformats.org/officeDocument/2006/relationships/hyperlink" Target="https://twitter.com/A_Ahokas/status/1190332696897163264" TargetMode="External" /><Relationship Id="rId21" Type="http://schemas.openxmlformats.org/officeDocument/2006/relationships/hyperlink" Target="https://twitter.com/ooseuri/status/1189160464254750720" TargetMode="External" /><Relationship Id="rId22" Type="http://schemas.openxmlformats.org/officeDocument/2006/relationships/hyperlink" Target="https://www.kansalaisaloite.fi/fi/aloite/4252?fbclid=IwAR2MqutK1dcHgE6BuxeCeE0MGzR_V_H90KP-aAKc4ZNCRWfc86-8XZEnkZc" TargetMode="External" /><Relationship Id="rId23" Type="http://schemas.openxmlformats.org/officeDocument/2006/relationships/hyperlink" Target="https://twitter.com/kaisakosonen/status/1188767962490134529" TargetMode="External" /><Relationship Id="rId24" Type="http://schemas.openxmlformats.org/officeDocument/2006/relationships/hyperlink" Target="https://yle.fi/uutiset/3-11045496" TargetMode="External" /><Relationship Id="rId25" Type="http://schemas.openxmlformats.org/officeDocument/2006/relationships/hyperlink" Target="https://twitter.com/LauraMaKolehma/status/1190160251485671424" TargetMode="External" /><Relationship Id="rId26" Type="http://schemas.openxmlformats.org/officeDocument/2006/relationships/hyperlink" Target="https://twitter.com/Ellen_Ojala/status/1188744923635425280" TargetMode="External" /><Relationship Id="rId27" Type="http://schemas.openxmlformats.org/officeDocument/2006/relationships/hyperlink" Target="https://twitter.com/HarriHoltta/status/1191047261809205248" TargetMode="External" /><Relationship Id="rId28" Type="http://schemas.openxmlformats.org/officeDocument/2006/relationships/hyperlink" Target="https://tietopalvelu.ahtp.fi/Lupa/Lisatiedot.aspx?Asia_ID=1642635" TargetMode="External" /><Relationship Id="rId29" Type="http://schemas.openxmlformats.org/officeDocument/2006/relationships/hyperlink" Target="https://twitter.com/JIHukkinen/status/1189086814977626112" TargetMode="External" /><Relationship Id="rId30" Type="http://schemas.openxmlformats.org/officeDocument/2006/relationships/hyperlink" Target="https://twitter.com/PanuKunttu/status/1188814359591620609" TargetMode="External" /><Relationship Id="rId31" Type="http://schemas.openxmlformats.org/officeDocument/2006/relationships/hyperlink" Target="https://twitter.com/Meri_ja_ilmasto/status/1188854662142840834" TargetMode="External" /><Relationship Id="rId32" Type="http://schemas.openxmlformats.org/officeDocument/2006/relationships/hyperlink" Target="https://twitter.com/mikko_neuvo/status/1190379480667316224" TargetMode="External" /><Relationship Id="rId33" Type="http://schemas.openxmlformats.org/officeDocument/2006/relationships/hyperlink" Target="https://tietopalvelu.ahtp.fi/Lupa/AvaaLiite.aspx?Liite_ID=6569593" TargetMode="External" /><Relationship Id="rId34" Type="http://schemas.openxmlformats.org/officeDocument/2006/relationships/hyperlink" Target="https://twitter.com/satuhassi/status/1189636862647898112" TargetMode="External" /><Relationship Id="rId35" Type="http://schemas.openxmlformats.org/officeDocument/2006/relationships/hyperlink" Target="https://twitter.com/HiilivapaaFI/status/1188745675774877696" TargetMode="External" /><Relationship Id="rId36" Type="http://schemas.openxmlformats.org/officeDocument/2006/relationships/hyperlink" Target="https://twitter.com/A_Ahokas/status/1190011747324837895" TargetMode="External" /><Relationship Id="rId37" Type="http://schemas.openxmlformats.org/officeDocument/2006/relationships/hyperlink" Target="https://twitter.com/joonasl/status/1190350702960349185" TargetMode="External" /><Relationship Id="rId38" Type="http://schemas.openxmlformats.org/officeDocument/2006/relationships/hyperlink" Target="https://twitter.com/MarkkuKulmala1/status/1188407116111011840" TargetMode="External" /><Relationship Id="rId39" Type="http://schemas.openxmlformats.org/officeDocument/2006/relationships/hyperlink" Target="https://www.kauppalehti.fi/uutiset/nykykapitalismi-on-valuvikainen-mutta-saantelylla-saadaan-tarvittavat-muskelit-ilmastonmuutoksen-pysayttamiseksi/30186269-db9d-47b6-b842-0b7e5cabe453?ref=twitter:b877" TargetMode="External" /><Relationship Id="rId40" Type="http://schemas.openxmlformats.org/officeDocument/2006/relationships/hyperlink" Target="https://twitter.com/jmkorhonen/status/1189515803684671490" TargetMode="External" /><Relationship Id="rId41" Type="http://schemas.openxmlformats.org/officeDocument/2006/relationships/hyperlink" Target="https://yle.fi/uutiset/3-11045877"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2254</v>
      </c>
      <c r="BD2" s="13" t="s">
        <v>2283</v>
      </c>
      <c r="BE2" s="13" t="s">
        <v>2284</v>
      </c>
      <c r="BF2" s="122" t="s">
        <v>3170</v>
      </c>
      <c r="BG2" s="122" t="s">
        <v>3171</v>
      </c>
      <c r="BH2" s="122" t="s">
        <v>3172</v>
      </c>
      <c r="BI2" s="122" t="s">
        <v>3173</v>
      </c>
      <c r="BJ2" s="122" t="s">
        <v>3174</v>
      </c>
      <c r="BK2" s="122" t="s">
        <v>3175</v>
      </c>
      <c r="BL2" s="122" t="s">
        <v>3176</v>
      </c>
      <c r="BM2" s="122" t="s">
        <v>3177</v>
      </c>
      <c r="BN2" s="122" t="s">
        <v>3178</v>
      </c>
    </row>
    <row r="3" spans="1:66" ht="15" customHeight="1">
      <c r="A3" s="64" t="s">
        <v>214</v>
      </c>
      <c r="B3" s="64" t="s">
        <v>283</v>
      </c>
      <c r="C3" s="65" t="s">
        <v>3214</v>
      </c>
      <c r="D3" s="66">
        <v>3</v>
      </c>
      <c r="E3" s="67" t="s">
        <v>132</v>
      </c>
      <c r="F3" s="68">
        <v>32</v>
      </c>
      <c r="G3" s="65"/>
      <c r="H3" s="69"/>
      <c r="I3" s="70"/>
      <c r="J3" s="70"/>
      <c r="K3" s="34" t="s">
        <v>65</v>
      </c>
      <c r="L3" s="71">
        <v>3</v>
      </c>
      <c r="M3" s="71"/>
      <c r="N3" s="72"/>
      <c r="O3" s="78" t="s">
        <v>378</v>
      </c>
      <c r="P3" s="80">
        <v>43765.7009375</v>
      </c>
      <c r="Q3" s="78" t="s">
        <v>381</v>
      </c>
      <c r="R3" s="78"/>
      <c r="S3" s="78"/>
      <c r="T3" s="78"/>
      <c r="U3" s="78"/>
      <c r="V3" s="83" t="s">
        <v>545</v>
      </c>
      <c r="W3" s="80">
        <v>43765.7009375</v>
      </c>
      <c r="X3" s="84">
        <v>43765</v>
      </c>
      <c r="Y3" s="86" t="s">
        <v>636</v>
      </c>
      <c r="Z3" s="83" t="s">
        <v>802</v>
      </c>
      <c r="AA3" s="78"/>
      <c r="AB3" s="78"/>
      <c r="AC3" s="86" t="s">
        <v>967</v>
      </c>
      <c r="AD3" s="78"/>
      <c r="AE3" s="78" t="b">
        <v>0</v>
      </c>
      <c r="AF3" s="78">
        <v>0</v>
      </c>
      <c r="AG3" s="86" t="s">
        <v>1144</v>
      </c>
      <c r="AH3" s="78" t="b">
        <v>0</v>
      </c>
      <c r="AI3" s="78" t="s">
        <v>1153</v>
      </c>
      <c r="AJ3" s="78"/>
      <c r="AK3" s="86" t="s">
        <v>1144</v>
      </c>
      <c r="AL3" s="78" t="b">
        <v>0</v>
      </c>
      <c r="AM3" s="78">
        <v>11</v>
      </c>
      <c r="AN3" s="86" t="s">
        <v>1048</v>
      </c>
      <c r="AO3" s="78" t="s">
        <v>1178</v>
      </c>
      <c r="AP3" s="78" t="b">
        <v>0</v>
      </c>
      <c r="AQ3" s="86" t="s">
        <v>1048</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8"/>
      <c r="BG3" s="49"/>
      <c r="BH3" s="48"/>
      <c r="BI3" s="49"/>
      <c r="BJ3" s="48"/>
      <c r="BK3" s="49"/>
      <c r="BL3" s="48"/>
      <c r="BM3" s="49"/>
      <c r="BN3" s="48"/>
    </row>
    <row r="4" spans="1:66" ht="15" customHeight="1">
      <c r="A4" s="64" t="s">
        <v>214</v>
      </c>
      <c r="B4" s="64" t="s">
        <v>313</v>
      </c>
      <c r="C4" s="65" t="s">
        <v>3214</v>
      </c>
      <c r="D4" s="66">
        <v>3</v>
      </c>
      <c r="E4" s="67" t="s">
        <v>132</v>
      </c>
      <c r="F4" s="68">
        <v>32</v>
      </c>
      <c r="G4" s="65"/>
      <c r="H4" s="69"/>
      <c r="I4" s="70"/>
      <c r="J4" s="70"/>
      <c r="K4" s="34" t="s">
        <v>65</v>
      </c>
      <c r="L4" s="77">
        <v>4</v>
      </c>
      <c r="M4" s="77"/>
      <c r="N4" s="72"/>
      <c r="O4" s="79" t="s">
        <v>379</v>
      </c>
      <c r="P4" s="81">
        <v>43765.7009375</v>
      </c>
      <c r="Q4" s="79" t="s">
        <v>381</v>
      </c>
      <c r="R4" s="79"/>
      <c r="S4" s="79"/>
      <c r="T4" s="79"/>
      <c r="U4" s="79"/>
      <c r="V4" s="82" t="s">
        <v>545</v>
      </c>
      <c r="W4" s="81">
        <v>43765.7009375</v>
      </c>
      <c r="X4" s="85">
        <v>43765</v>
      </c>
      <c r="Y4" s="87" t="s">
        <v>636</v>
      </c>
      <c r="Z4" s="82" t="s">
        <v>802</v>
      </c>
      <c r="AA4" s="79"/>
      <c r="AB4" s="79"/>
      <c r="AC4" s="87" t="s">
        <v>967</v>
      </c>
      <c r="AD4" s="79"/>
      <c r="AE4" s="79" t="b">
        <v>0</v>
      </c>
      <c r="AF4" s="79">
        <v>0</v>
      </c>
      <c r="AG4" s="87" t="s">
        <v>1144</v>
      </c>
      <c r="AH4" s="79" t="b">
        <v>0</v>
      </c>
      <c r="AI4" s="79" t="s">
        <v>1153</v>
      </c>
      <c r="AJ4" s="79"/>
      <c r="AK4" s="87" t="s">
        <v>1144</v>
      </c>
      <c r="AL4" s="79" t="b">
        <v>0</v>
      </c>
      <c r="AM4" s="79">
        <v>11</v>
      </c>
      <c r="AN4" s="87" t="s">
        <v>1048</v>
      </c>
      <c r="AO4" s="79" t="s">
        <v>1178</v>
      </c>
      <c r="AP4" s="79" t="b">
        <v>0</v>
      </c>
      <c r="AQ4" s="87" t="s">
        <v>1048</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0</v>
      </c>
      <c r="BG4" s="49">
        <v>0</v>
      </c>
      <c r="BH4" s="48">
        <v>0</v>
      </c>
      <c r="BI4" s="49">
        <v>0</v>
      </c>
      <c r="BJ4" s="48">
        <v>0</v>
      </c>
      <c r="BK4" s="49">
        <v>0</v>
      </c>
      <c r="BL4" s="48">
        <v>23</v>
      </c>
      <c r="BM4" s="49">
        <v>100</v>
      </c>
      <c r="BN4" s="48">
        <v>23</v>
      </c>
    </row>
    <row r="5" spans="1:66" ht="15">
      <c r="A5" s="64" t="s">
        <v>215</v>
      </c>
      <c r="B5" s="64" t="s">
        <v>314</v>
      </c>
      <c r="C5" s="65" t="s">
        <v>3214</v>
      </c>
      <c r="D5" s="66">
        <v>3</v>
      </c>
      <c r="E5" s="67" t="s">
        <v>132</v>
      </c>
      <c r="F5" s="68">
        <v>32</v>
      </c>
      <c r="G5" s="65"/>
      <c r="H5" s="69"/>
      <c r="I5" s="70"/>
      <c r="J5" s="70"/>
      <c r="K5" s="34" t="s">
        <v>65</v>
      </c>
      <c r="L5" s="77">
        <v>5</v>
      </c>
      <c r="M5" s="77"/>
      <c r="N5" s="72"/>
      <c r="O5" s="79" t="s">
        <v>379</v>
      </c>
      <c r="P5" s="81">
        <v>43766.36771990741</v>
      </c>
      <c r="Q5" s="79" t="s">
        <v>382</v>
      </c>
      <c r="R5" s="82" t="s">
        <v>436</v>
      </c>
      <c r="S5" s="79" t="s">
        <v>473</v>
      </c>
      <c r="T5" s="79" t="s">
        <v>485</v>
      </c>
      <c r="U5" s="79"/>
      <c r="V5" s="82" t="s">
        <v>546</v>
      </c>
      <c r="W5" s="81">
        <v>43766.36771990741</v>
      </c>
      <c r="X5" s="85">
        <v>43766</v>
      </c>
      <c r="Y5" s="87" t="s">
        <v>637</v>
      </c>
      <c r="Z5" s="82" t="s">
        <v>803</v>
      </c>
      <c r="AA5" s="79"/>
      <c r="AB5" s="79"/>
      <c r="AC5" s="87" t="s">
        <v>968</v>
      </c>
      <c r="AD5" s="79"/>
      <c r="AE5" s="79" t="b">
        <v>0</v>
      </c>
      <c r="AF5" s="79">
        <v>2</v>
      </c>
      <c r="AG5" s="87" t="s">
        <v>1144</v>
      </c>
      <c r="AH5" s="79" t="b">
        <v>0</v>
      </c>
      <c r="AI5" s="79" t="s">
        <v>1153</v>
      </c>
      <c r="AJ5" s="79"/>
      <c r="AK5" s="87" t="s">
        <v>1144</v>
      </c>
      <c r="AL5" s="79" t="b">
        <v>0</v>
      </c>
      <c r="AM5" s="79">
        <v>0</v>
      </c>
      <c r="AN5" s="87" t="s">
        <v>1144</v>
      </c>
      <c r="AO5" s="79" t="s">
        <v>1178</v>
      </c>
      <c r="AP5" s="79" t="b">
        <v>0</v>
      </c>
      <c r="AQ5" s="87" t="s">
        <v>968</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8">
        <v>0</v>
      </c>
      <c r="BG5" s="49">
        <v>0</v>
      </c>
      <c r="BH5" s="48">
        <v>0</v>
      </c>
      <c r="BI5" s="49">
        <v>0</v>
      </c>
      <c r="BJ5" s="48">
        <v>0</v>
      </c>
      <c r="BK5" s="49">
        <v>0</v>
      </c>
      <c r="BL5" s="48">
        <v>30</v>
      </c>
      <c r="BM5" s="49">
        <v>100</v>
      </c>
      <c r="BN5" s="48">
        <v>30</v>
      </c>
    </row>
    <row r="6" spans="1:66" ht="15">
      <c r="A6" s="64" t="s">
        <v>216</v>
      </c>
      <c r="B6" s="64" t="s">
        <v>303</v>
      </c>
      <c r="C6" s="65" t="s">
        <v>3214</v>
      </c>
      <c r="D6" s="66">
        <v>3</v>
      </c>
      <c r="E6" s="67" t="s">
        <v>132</v>
      </c>
      <c r="F6" s="68">
        <v>32</v>
      </c>
      <c r="G6" s="65"/>
      <c r="H6" s="69"/>
      <c r="I6" s="70"/>
      <c r="J6" s="70"/>
      <c r="K6" s="34" t="s">
        <v>65</v>
      </c>
      <c r="L6" s="77">
        <v>6</v>
      </c>
      <c r="M6" s="77"/>
      <c r="N6" s="72"/>
      <c r="O6" s="79" t="s">
        <v>378</v>
      </c>
      <c r="P6" s="81">
        <v>43766.407326388886</v>
      </c>
      <c r="Q6" s="79" t="s">
        <v>383</v>
      </c>
      <c r="R6" s="79"/>
      <c r="S6" s="79"/>
      <c r="T6" s="79"/>
      <c r="U6" s="79"/>
      <c r="V6" s="82" t="s">
        <v>547</v>
      </c>
      <c r="W6" s="81">
        <v>43766.407326388886</v>
      </c>
      <c r="X6" s="85">
        <v>43766</v>
      </c>
      <c r="Y6" s="87" t="s">
        <v>638</v>
      </c>
      <c r="Z6" s="82" t="s">
        <v>804</v>
      </c>
      <c r="AA6" s="79"/>
      <c r="AB6" s="79"/>
      <c r="AC6" s="87" t="s">
        <v>969</v>
      </c>
      <c r="AD6" s="79"/>
      <c r="AE6" s="79" t="b">
        <v>0</v>
      </c>
      <c r="AF6" s="79">
        <v>0</v>
      </c>
      <c r="AG6" s="87" t="s">
        <v>1144</v>
      </c>
      <c r="AH6" s="79" t="b">
        <v>0</v>
      </c>
      <c r="AI6" s="79" t="s">
        <v>1153</v>
      </c>
      <c r="AJ6" s="79"/>
      <c r="AK6" s="87" t="s">
        <v>1144</v>
      </c>
      <c r="AL6" s="79" t="b">
        <v>0</v>
      </c>
      <c r="AM6" s="79">
        <v>8</v>
      </c>
      <c r="AN6" s="87" t="s">
        <v>1124</v>
      </c>
      <c r="AO6" s="79" t="s">
        <v>1178</v>
      </c>
      <c r="AP6" s="79" t="b">
        <v>0</v>
      </c>
      <c r="AQ6" s="87" t="s">
        <v>1124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312</v>
      </c>
      <c r="C7" s="65" t="s">
        <v>3214</v>
      </c>
      <c r="D7" s="66">
        <v>3</v>
      </c>
      <c r="E7" s="67" t="s">
        <v>132</v>
      </c>
      <c r="F7" s="68">
        <v>32</v>
      </c>
      <c r="G7" s="65"/>
      <c r="H7" s="69"/>
      <c r="I7" s="70"/>
      <c r="J7" s="70"/>
      <c r="K7" s="34" t="s">
        <v>65</v>
      </c>
      <c r="L7" s="77">
        <v>7</v>
      </c>
      <c r="M7" s="77"/>
      <c r="N7" s="72"/>
      <c r="O7" s="79" t="s">
        <v>379</v>
      </c>
      <c r="P7" s="81">
        <v>43766.407326388886</v>
      </c>
      <c r="Q7" s="79" t="s">
        <v>383</v>
      </c>
      <c r="R7" s="79"/>
      <c r="S7" s="79"/>
      <c r="T7" s="79"/>
      <c r="U7" s="79"/>
      <c r="V7" s="82" t="s">
        <v>547</v>
      </c>
      <c r="W7" s="81">
        <v>43766.407326388886</v>
      </c>
      <c r="X7" s="85">
        <v>43766</v>
      </c>
      <c r="Y7" s="87" t="s">
        <v>638</v>
      </c>
      <c r="Z7" s="82" t="s">
        <v>804</v>
      </c>
      <c r="AA7" s="79"/>
      <c r="AB7" s="79"/>
      <c r="AC7" s="87" t="s">
        <v>969</v>
      </c>
      <c r="AD7" s="79"/>
      <c r="AE7" s="79" t="b">
        <v>0</v>
      </c>
      <c r="AF7" s="79">
        <v>0</v>
      </c>
      <c r="AG7" s="87" t="s">
        <v>1144</v>
      </c>
      <c r="AH7" s="79" t="b">
        <v>0</v>
      </c>
      <c r="AI7" s="79" t="s">
        <v>1153</v>
      </c>
      <c r="AJ7" s="79"/>
      <c r="AK7" s="87" t="s">
        <v>1144</v>
      </c>
      <c r="AL7" s="79" t="b">
        <v>0</v>
      </c>
      <c r="AM7" s="79">
        <v>8</v>
      </c>
      <c r="AN7" s="87" t="s">
        <v>1124</v>
      </c>
      <c r="AO7" s="79" t="s">
        <v>1178</v>
      </c>
      <c r="AP7" s="79" t="b">
        <v>0</v>
      </c>
      <c r="AQ7" s="87" t="s">
        <v>1124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18</v>
      </c>
      <c r="BM7" s="49">
        <v>100</v>
      </c>
      <c r="BN7" s="48">
        <v>18</v>
      </c>
    </row>
    <row r="8" spans="1:66" ht="15">
      <c r="A8" s="64" t="s">
        <v>217</v>
      </c>
      <c r="B8" s="64" t="s">
        <v>303</v>
      </c>
      <c r="C8" s="65" t="s">
        <v>3214</v>
      </c>
      <c r="D8" s="66">
        <v>3</v>
      </c>
      <c r="E8" s="67" t="s">
        <v>132</v>
      </c>
      <c r="F8" s="68">
        <v>32</v>
      </c>
      <c r="G8" s="65"/>
      <c r="H8" s="69"/>
      <c r="I8" s="70"/>
      <c r="J8" s="70"/>
      <c r="K8" s="34" t="s">
        <v>65</v>
      </c>
      <c r="L8" s="77">
        <v>8</v>
      </c>
      <c r="M8" s="77"/>
      <c r="N8" s="72"/>
      <c r="O8" s="79" t="s">
        <v>378</v>
      </c>
      <c r="P8" s="81">
        <v>43766.468356481484</v>
      </c>
      <c r="Q8" s="79" t="s">
        <v>383</v>
      </c>
      <c r="R8" s="79"/>
      <c r="S8" s="79"/>
      <c r="T8" s="79"/>
      <c r="U8" s="79"/>
      <c r="V8" s="82" t="s">
        <v>548</v>
      </c>
      <c r="W8" s="81">
        <v>43766.468356481484</v>
      </c>
      <c r="X8" s="85">
        <v>43766</v>
      </c>
      <c r="Y8" s="87" t="s">
        <v>639</v>
      </c>
      <c r="Z8" s="82" t="s">
        <v>805</v>
      </c>
      <c r="AA8" s="79"/>
      <c r="AB8" s="79"/>
      <c r="AC8" s="87" t="s">
        <v>970</v>
      </c>
      <c r="AD8" s="79"/>
      <c r="AE8" s="79" t="b">
        <v>0</v>
      </c>
      <c r="AF8" s="79">
        <v>0</v>
      </c>
      <c r="AG8" s="87" t="s">
        <v>1144</v>
      </c>
      <c r="AH8" s="79" t="b">
        <v>0</v>
      </c>
      <c r="AI8" s="79" t="s">
        <v>1153</v>
      </c>
      <c r="AJ8" s="79"/>
      <c r="AK8" s="87" t="s">
        <v>1144</v>
      </c>
      <c r="AL8" s="79" t="b">
        <v>0</v>
      </c>
      <c r="AM8" s="79">
        <v>8</v>
      </c>
      <c r="AN8" s="87" t="s">
        <v>1124</v>
      </c>
      <c r="AO8" s="79" t="s">
        <v>1179</v>
      </c>
      <c r="AP8" s="79" t="b">
        <v>0</v>
      </c>
      <c r="AQ8" s="87" t="s">
        <v>1124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217</v>
      </c>
      <c r="B9" s="64" t="s">
        <v>312</v>
      </c>
      <c r="C9" s="65" t="s">
        <v>3214</v>
      </c>
      <c r="D9" s="66">
        <v>3</v>
      </c>
      <c r="E9" s="67" t="s">
        <v>132</v>
      </c>
      <c r="F9" s="68">
        <v>32</v>
      </c>
      <c r="G9" s="65"/>
      <c r="H9" s="69"/>
      <c r="I9" s="70"/>
      <c r="J9" s="70"/>
      <c r="K9" s="34" t="s">
        <v>65</v>
      </c>
      <c r="L9" s="77">
        <v>9</v>
      </c>
      <c r="M9" s="77"/>
      <c r="N9" s="72"/>
      <c r="O9" s="79" t="s">
        <v>379</v>
      </c>
      <c r="P9" s="81">
        <v>43766.468356481484</v>
      </c>
      <c r="Q9" s="79" t="s">
        <v>383</v>
      </c>
      <c r="R9" s="79"/>
      <c r="S9" s="79"/>
      <c r="T9" s="79"/>
      <c r="U9" s="79"/>
      <c r="V9" s="82" t="s">
        <v>548</v>
      </c>
      <c r="W9" s="81">
        <v>43766.468356481484</v>
      </c>
      <c r="X9" s="85">
        <v>43766</v>
      </c>
      <c r="Y9" s="87" t="s">
        <v>639</v>
      </c>
      <c r="Z9" s="82" t="s">
        <v>805</v>
      </c>
      <c r="AA9" s="79"/>
      <c r="AB9" s="79"/>
      <c r="AC9" s="87" t="s">
        <v>970</v>
      </c>
      <c r="AD9" s="79"/>
      <c r="AE9" s="79" t="b">
        <v>0</v>
      </c>
      <c r="AF9" s="79">
        <v>0</v>
      </c>
      <c r="AG9" s="87" t="s">
        <v>1144</v>
      </c>
      <c r="AH9" s="79" t="b">
        <v>0</v>
      </c>
      <c r="AI9" s="79" t="s">
        <v>1153</v>
      </c>
      <c r="AJ9" s="79"/>
      <c r="AK9" s="87" t="s">
        <v>1144</v>
      </c>
      <c r="AL9" s="79" t="b">
        <v>0</v>
      </c>
      <c r="AM9" s="79">
        <v>8</v>
      </c>
      <c r="AN9" s="87" t="s">
        <v>1124</v>
      </c>
      <c r="AO9" s="79" t="s">
        <v>1179</v>
      </c>
      <c r="AP9" s="79" t="b">
        <v>0</v>
      </c>
      <c r="AQ9" s="87" t="s">
        <v>1124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18</v>
      </c>
      <c r="BM9" s="49">
        <v>100</v>
      </c>
      <c r="BN9" s="48">
        <v>18</v>
      </c>
    </row>
    <row r="10" spans="1:66" ht="15">
      <c r="A10" s="64" t="s">
        <v>218</v>
      </c>
      <c r="B10" s="64" t="s">
        <v>305</v>
      </c>
      <c r="C10" s="65" t="s">
        <v>3214</v>
      </c>
      <c r="D10" s="66">
        <v>3</v>
      </c>
      <c r="E10" s="67" t="s">
        <v>132</v>
      </c>
      <c r="F10" s="68">
        <v>32</v>
      </c>
      <c r="G10" s="65"/>
      <c r="H10" s="69"/>
      <c r="I10" s="70"/>
      <c r="J10" s="70"/>
      <c r="K10" s="34" t="s">
        <v>65</v>
      </c>
      <c r="L10" s="77">
        <v>10</v>
      </c>
      <c r="M10" s="77"/>
      <c r="N10" s="72"/>
      <c r="O10" s="79" t="s">
        <v>378</v>
      </c>
      <c r="P10" s="81">
        <v>43766.497615740744</v>
      </c>
      <c r="Q10" s="79" t="s">
        <v>384</v>
      </c>
      <c r="R10" s="79"/>
      <c r="S10" s="79"/>
      <c r="T10" s="79" t="s">
        <v>486</v>
      </c>
      <c r="U10" s="82" t="s">
        <v>534</v>
      </c>
      <c r="V10" s="82" t="s">
        <v>534</v>
      </c>
      <c r="W10" s="81">
        <v>43766.497615740744</v>
      </c>
      <c r="X10" s="85">
        <v>43766</v>
      </c>
      <c r="Y10" s="87" t="s">
        <v>640</v>
      </c>
      <c r="Z10" s="82" t="s">
        <v>806</v>
      </c>
      <c r="AA10" s="79"/>
      <c r="AB10" s="79"/>
      <c r="AC10" s="87" t="s">
        <v>971</v>
      </c>
      <c r="AD10" s="79"/>
      <c r="AE10" s="79" t="b">
        <v>0</v>
      </c>
      <c r="AF10" s="79">
        <v>0</v>
      </c>
      <c r="AG10" s="87" t="s">
        <v>1144</v>
      </c>
      <c r="AH10" s="79" t="b">
        <v>0</v>
      </c>
      <c r="AI10" s="79" t="s">
        <v>1154</v>
      </c>
      <c r="AJ10" s="79"/>
      <c r="AK10" s="87" t="s">
        <v>1144</v>
      </c>
      <c r="AL10" s="79" t="b">
        <v>0</v>
      </c>
      <c r="AM10" s="79">
        <v>3</v>
      </c>
      <c r="AN10" s="87" t="s">
        <v>1095</v>
      </c>
      <c r="AO10" s="79" t="s">
        <v>1179</v>
      </c>
      <c r="AP10" s="79" t="b">
        <v>0</v>
      </c>
      <c r="AQ10" s="87" t="s">
        <v>1095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4</v>
      </c>
      <c r="BM10" s="49">
        <v>100</v>
      </c>
      <c r="BN10" s="48">
        <v>4</v>
      </c>
    </row>
    <row r="11" spans="1:66" ht="15">
      <c r="A11" s="64" t="s">
        <v>219</v>
      </c>
      <c r="B11" s="64" t="s">
        <v>279</v>
      </c>
      <c r="C11" s="65" t="s">
        <v>3214</v>
      </c>
      <c r="D11" s="66">
        <v>3</v>
      </c>
      <c r="E11" s="67" t="s">
        <v>132</v>
      </c>
      <c r="F11" s="68">
        <v>32</v>
      </c>
      <c r="G11" s="65"/>
      <c r="H11" s="69"/>
      <c r="I11" s="70"/>
      <c r="J11" s="70"/>
      <c r="K11" s="34" t="s">
        <v>65</v>
      </c>
      <c r="L11" s="77">
        <v>11</v>
      </c>
      <c r="M11" s="77"/>
      <c r="N11" s="72"/>
      <c r="O11" s="79" t="s">
        <v>378</v>
      </c>
      <c r="P11" s="81">
        <v>43766.50145833333</v>
      </c>
      <c r="Q11" s="79" t="s">
        <v>385</v>
      </c>
      <c r="R11" s="79"/>
      <c r="S11" s="79"/>
      <c r="T11" s="79"/>
      <c r="U11" s="79"/>
      <c r="V11" s="82" t="s">
        <v>549</v>
      </c>
      <c r="W11" s="81">
        <v>43766.50145833333</v>
      </c>
      <c r="X11" s="85">
        <v>43766</v>
      </c>
      <c r="Y11" s="87" t="s">
        <v>641</v>
      </c>
      <c r="Z11" s="82" t="s">
        <v>807</v>
      </c>
      <c r="AA11" s="79"/>
      <c r="AB11" s="79"/>
      <c r="AC11" s="87" t="s">
        <v>972</v>
      </c>
      <c r="AD11" s="79"/>
      <c r="AE11" s="79" t="b">
        <v>0</v>
      </c>
      <c r="AF11" s="79">
        <v>0</v>
      </c>
      <c r="AG11" s="87" t="s">
        <v>1144</v>
      </c>
      <c r="AH11" s="79" t="b">
        <v>0</v>
      </c>
      <c r="AI11" s="79" t="s">
        <v>1153</v>
      </c>
      <c r="AJ11" s="79"/>
      <c r="AK11" s="87" t="s">
        <v>1144</v>
      </c>
      <c r="AL11" s="79" t="b">
        <v>0</v>
      </c>
      <c r="AM11" s="79">
        <v>2</v>
      </c>
      <c r="AN11" s="87" t="s">
        <v>1043</v>
      </c>
      <c r="AO11" s="79" t="s">
        <v>1178</v>
      </c>
      <c r="AP11" s="79" t="b">
        <v>0</v>
      </c>
      <c r="AQ11" s="87" t="s">
        <v>1043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219</v>
      </c>
      <c r="B12" s="64" t="s">
        <v>315</v>
      </c>
      <c r="C12" s="65" t="s">
        <v>3214</v>
      </c>
      <c r="D12" s="66">
        <v>3</v>
      </c>
      <c r="E12" s="67" t="s">
        <v>132</v>
      </c>
      <c r="F12" s="68">
        <v>32</v>
      </c>
      <c r="G12" s="65"/>
      <c r="H12" s="69"/>
      <c r="I12" s="70"/>
      <c r="J12" s="70"/>
      <c r="K12" s="34" t="s">
        <v>65</v>
      </c>
      <c r="L12" s="77">
        <v>12</v>
      </c>
      <c r="M12" s="77"/>
      <c r="N12" s="72"/>
      <c r="O12" s="79" t="s">
        <v>379</v>
      </c>
      <c r="P12" s="81">
        <v>43766.50145833333</v>
      </c>
      <c r="Q12" s="79" t="s">
        <v>385</v>
      </c>
      <c r="R12" s="79"/>
      <c r="S12" s="79"/>
      <c r="T12" s="79"/>
      <c r="U12" s="79"/>
      <c r="V12" s="82" t="s">
        <v>549</v>
      </c>
      <c r="W12" s="81">
        <v>43766.50145833333</v>
      </c>
      <c r="X12" s="85">
        <v>43766</v>
      </c>
      <c r="Y12" s="87" t="s">
        <v>641</v>
      </c>
      <c r="Z12" s="82" t="s">
        <v>807</v>
      </c>
      <c r="AA12" s="79"/>
      <c r="AB12" s="79"/>
      <c r="AC12" s="87" t="s">
        <v>972</v>
      </c>
      <c r="AD12" s="79"/>
      <c r="AE12" s="79" t="b">
        <v>0</v>
      </c>
      <c r="AF12" s="79">
        <v>0</v>
      </c>
      <c r="AG12" s="87" t="s">
        <v>1144</v>
      </c>
      <c r="AH12" s="79" t="b">
        <v>0</v>
      </c>
      <c r="AI12" s="79" t="s">
        <v>1153</v>
      </c>
      <c r="AJ12" s="79"/>
      <c r="AK12" s="87" t="s">
        <v>1144</v>
      </c>
      <c r="AL12" s="79" t="b">
        <v>0</v>
      </c>
      <c r="AM12" s="79">
        <v>2</v>
      </c>
      <c r="AN12" s="87" t="s">
        <v>1043</v>
      </c>
      <c r="AO12" s="79" t="s">
        <v>1178</v>
      </c>
      <c r="AP12" s="79" t="b">
        <v>0</v>
      </c>
      <c r="AQ12" s="87" t="s">
        <v>1043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219</v>
      </c>
      <c r="B13" s="64" t="s">
        <v>316</v>
      </c>
      <c r="C13" s="65" t="s">
        <v>3214</v>
      </c>
      <c r="D13" s="66">
        <v>3</v>
      </c>
      <c r="E13" s="67" t="s">
        <v>132</v>
      </c>
      <c r="F13" s="68">
        <v>32</v>
      </c>
      <c r="G13" s="65"/>
      <c r="H13" s="69"/>
      <c r="I13" s="70"/>
      <c r="J13" s="70"/>
      <c r="K13" s="34" t="s">
        <v>65</v>
      </c>
      <c r="L13" s="77">
        <v>13</v>
      </c>
      <c r="M13" s="77"/>
      <c r="N13" s="72"/>
      <c r="O13" s="79" t="s">
        <v>379</v>
      </c>
      <c r="P13" s="81">
        <v>43766.50145833333</v>
      </c>
      <c r="Q13" s="79" t="s">
        <v>385</v>
      </c>
      <c r="R13" s="79"/>
      <c r="S13" s="79"/>
      <c r="T13" s="79"/>
      <c r="U13" s="79"/>
      <c r="V13" s="82" t="s">
        <v>549</v>
      </c>
      <c r="W13" s="81">
        <v>43766.50145833333</v>
      </c>
      <c r="X13" s="85">
        <v>43766</v>
      </c>
      <c r="Y13" s="87" t="s">
        <v>641</v>
      </c>
      <c r="Z13" s="82" t="s">
        <v>807</v>
      </c>
      <c r="AA13" s="79"/>
      <c r="AB13" s="79"/>
      <c r="AC13" s="87" t="s">
        <v>972</v>
      </c>
      <c r="AD13" s="79"/>
      <c r="AE13" s="79" t="b">
        <v>0</v>
      </c>
      <c r="AF13" s="79">
        <v>0</v>
      </c>
      <c r="AG13" s="87" t="s">
        <v>1144</v>
      </c>
      <c r="AH13" s="79" t="b">
        <v>0</v>
      </c>
      <c r="AI13" s="79" t="s">
        <v>1153</v>
      </c>
      <c r="AJ13" s="79"/>
      <c r="AK13" s="87" t="s">
        <v>1144</v>
      </c>
      <c r="AL13" s="79" t="b">
        <v>0</v>
      </c>
      <c r="AM13" s="79">
        <v>2</v>
      </c>
      <c r="AN13" s="87" t="s">
        <v>1043</v>
      </c>
      <c r="AO13" s="79" t="s">
        <v>1178</v>
      </c>
      <c r="AP13" s="79" t="b">
        <v>0</v>
      </c>
      <c r="AQ13" s="87" t="s">
        <v>1043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219</v>
      </c>
      <c r="B14" s="64" t="s">
        <v>248</v>
      </c>
      <c r="C14" s="65" t="s">
        <v>3214</v>
      </c>
      <c r="D14" s="66">
        <v>3</v>
      </c>
      <c r="E14" s="67" t="s">
        <v>132</v>
      </c>
      <c r="F14" s="68">
        <v>32</v>
      </c>
      <c r="G14" s="65"/>
      <c r="H14" s="69"/>
      <c r="I14" s="70"/>
      <c r="J14" s="70"/>
      <c r="K14" s="34" t="s">
        <v>65</v>
      </c>
      <c r="L14" s="77">
        <v>14</v>
      </c>
      <c r="M14" s="77"/>
      <c r="N14" s="72"/>
      <c r="O14" s="79" t="s">
        <v>379</v>
      </c>
      <c r="P14" s="81">
        <v>43766.50145833333</v>
      </c>
      <c r="Q14" s="79" t="s">
        <v>385</v>
      </c>
      <c r="R14" s="79"/>
      <c r="S14" s="79"/>
      <c r="T14" s="79"/>
      <c r="U14" s="79"/>
      <c r="V14" s="82" t="s">
        <v>549</v>
      </c>
      <c r="W14" s="81">
        <v>43766.50145833333</v>
      </c>
      <c r="X14" s="85">
        <v>43766</v>
      </c>
      <c r="Y14" s="87" t="s">
        <v>641</v>
      </c>
      <c r="Z14" s="82" t="s">
        <v>807</v>
      </c>
      <c r="AA14" s="79"/>
      <c r="AB14" s="79"/>
      <c r="AC14" s="87" t="s">
        <v>972</v>
      </c>
      <c r="AD14" s="79"/>
      <c r="AE14" s="79" t="b">
        <v>0</v>
      </c>
      <c r="AF14" s="79">
        <v>0</v>
      </c>
      <c r="AG14" s="87" t="s">
        <v>1144</v>
      </c>
      <c r="AH14" s="79" t="b">
        <v>0</v>
      </c>
      <c r="AI14" s="79" t="s">
        <v>1153</v>
      </c>
      <c r="AJ14" s="79"/>
      <c r="AK14" s="87" t="s">
        <v>1144</v>
      </c>
      <c r="AL14" s="79" t="b">
        <v>0</v>
      </c>
      <c r="AM14" s="79">
        <v>2</v>
      </c>
      <c r="AN14" s="87" t="s">
        <v>1043</v>
      </c>
      <c r="AO14" s="79" t="s">
        <v>1178</v>
      </c>
      <c r="AP14" s="79" t="b">
        <v>0</v>
      </c>
      <c r="AQ14" s="87" t="s">
        <v>1043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8"/>
      <c r="BG14" s="49"/>
      <c r="BH14" s="48"/>
      <c r="BI14" s="49"/>
      <c r="BJ14" s="48"/>
      <c r="BK14" s="49"/>
      <c r="BL14" s="48"/>
      <c r="BM14" s="49"/>
      <c r="BN14" s="48"/>
    </row>
    <row r="15" spans="1:66" ht="15">
      <c r="A15" s="64" t="s">
        <v>219</v>
      </c>
      <c r="B15" s="64" t="s">
        <v>280</v>
      </c>
      <c r="C15" s="65" t="s">
        <v>3214</v>
      </c>
      <c r="D15" s="66">
        <v>3</v>
      </c>
      <c r="E15" s="67" t="s">
        <v>132</v>
      </c>
      <c r="F15" s="68">
        <v>32</v>
      </c>
      <c r="G15" s="65"/>
      <c r="H15" s="69"/>
      <c r="I15" s="70"/>
      <c r="J15" s="70"/>
      <c r="K15" s="34" t="s">
        <v>65</v>
      </c>
      <c r="L15" s="77">
        <v>15</v>
      </c>
      <c r="M15" s="77"/>
      <c r="N15" s="72"/>
      <c r="O15" s="79" t="s">
        <v>380</v>
      </c>
      <c r="P15" s="81">
        <v>43766.50145833333</v>
      </c>
      <c r="Q15" s="79" t="s">
        <v>385</v>
      </c>
      <c r="R15" s="79"/>
      <c r="S15" s="79"/>
      <c r="T15" s="79"/>
      <c r="U15" s="79"/>
      <c r="V15" s="82" t="s">
        <v>549</v>
      </c>
      <c r="W15" s="81">
        <v>43766.50145833333</v>
      </c>
      <c r="X15" s="85">
        <v>43766</v>
      </c>
      <c r="Y15" s="87" t="s">
        <v>641</v>
      </c>
      <c r="Z15" s="82" t="s">
        <v>807</v>
      </c>
      <c r="AA15" s="79"/>
      <c r="AB15" s="79"/>
      <c r="AC15" s="87" t="s">
        <v>972</v>
      </c>
      <c r="AD15" s="79"/>
      <c r="AE15" s="79" t="b">
        <v>0</v>
      </c>
      <c r="AF15" s="79">
        <v>0</v>
      </c>
      <c r="AG15" s="87" t="s">
        <v>1144</v>
      </c>
      <c r="AH15" s="79" t="b">
        <v>0</v>
      </c>
      <c r="AI15" s="79" t="s">
        <v>1153</v>
      </c>
      <c r="AJ15" s="79"/>
      <c r="AK15" s="87" t="s">
        <v>1144</v>
      </c>
      <c r="AL15" s="79" t="b">
        <v>0</v>
      </c>
      <c r="AM15" s="79">
        <v>2</v>
      </c>
      <c r="AN15" s="87" t="s">
        <v>1043</v>
      </c>
      <c r="AO15" s="79" t="s">
        <v>1178</v>
      </c>
      <c r="AP15" s="79" t="b">
        <v>0</v>
      </c>
      <c r="AQ15" s="87" t="s">
        <v>1043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0</v>
      </c>
      <c r="BG15" s="49">
        <v>0</v>
      </c>
      <c r="BH15" s="48">
        <v>0</v>
      </c>
      <c r="BI15" s="49">
        <v>0</v>
      </c>
      <c r="BJ15" s="48">
        <v>0</v>
      </c>
      <c r="BK15" s="49">
        <v>0</v>
      </c>
      <c r="BL15" s="48">
        <v>33</v>
      </c>
      <c r="BM15" s="49">
        <v>100</v>
      </c>
      <c r="BN15" s="48">
        <v>33</v>
      </c>
    </row>
    <row r="16" spans="1:66" ht="15">
      <c r="A16" s="64" t="s">
        <v>220</v>
      </c>
      <c r="B16" s="64" t="s">
        <v>279</v>
      </c>
      <c r="C16" s="65" t="s">
        <v>3214</v>
      </c>
      <c r="D16" s="66">
        <v>3</v>
      </c>
      <c r="E16" s="67" t="s">
        <v>132</v>
      </c>
      <c r="F16" s="68">
        <v>32</v>
      </c>
      <c r="G16" s="65"/>
      <c r="H16" s="69"/>
      <c r="I16" s="70"/>
      <c r="J16" s="70"/>
      <c r="K16" s="34" t="s">
        <v>65</v>
      </c>
      <c r="L16" s="77">
        <v>16</v>
      </c>
      <c r="M16" s="77"/>
      <c r="N16" s="72"/>
      <c r="O16" s="79" t="s">
        <v>378</v>
      </c>
      <c r="P16" s="81">
        <v>43766.575370370374</v>
      </c>
      <c r="Q16" s="79" t="s">
        <v>386</v>
      </c>
      <c r="R16" s="79"/>
      <c r="S16" s="79"/>
      <c r="T16" s="79"/>
      <c r="U16" s="79"/>
      <c r="V16" s="82" t="s">
        <v>550</v>
      </c>
      <c r="W16" s="81">
        <v>43766.575370370374</v>
      </c>
      <c r="X16" s="85">
        <v>43766</v>
      </c>
      <c r="Y16" s="87" t="s">
        <v>642</v>
      </c>
      <c r="Z16" s="82" t="s">
        <v>808</v>
      </c>
      <c r="AA16" s="79"/>
      <c r="AB16" s="79"/>
      <c r="AC16" s="87" t="s">
        <v>973</v>
      </c>
      <c r="AD16" s="79"/>
      <c r="AE16" s="79" t="b">
        <v>0</v>
      </c>
      <c r="AF16" s="79">
        <v>0</v>
      </c>
      <c r="AG16" s="87" t="s">
        <v>1144</v>
      </c>
      <c r="AH16" s="79" t="b">
        <v>0</v>
      </c>
      <c r="AI16" s="79" t="s">
        <v>1153</v>
      </c>
      <c r="AJ16" s="79"/>
      <c r="AK16" s="87" t="s">
        <v>1144</v>
      </c>
      <c r="AL16" s="79" t="b">
        <v>0</v>
      </c>
      <c r="AM16" s="79">
        <v>1</v>
      </c>
      <c r="AN16" s="87" t="s">
        <v>1041</v>
      </c>
      <c r="AO16" s="79" t="s">
        <v>1180</v>
      </c>
      <c r="AP16" s="79" t="b">
        <v>0</v>
      </c>
      <c r="AQ16" s="87" t="s">
        <v>1041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220</v>
      </c>
      <c r="B17" s="64" t="s">
        <v>317</v>
      </c>
      <c r="C17" s="65" t="s">
        <v>3214</v>
      </c>
      <c r="D17" s="66">
        <v>3</v>
      </c>
      <c r="E17" s="67" t="s">
        <v>132</v>
      </c>
      <c r="F17" s="68">
        <v>32</v>
      </c>
      <c r="G17" s="65"/>
      <c r="H17" s="69"/>
      <c r="I17" s="70"/>
      <c r="J17" s="70"/>
      <c r="K17" s="34" t="s">
        <v>65</v>
      </c>
      <c r="L17" s="77">
        <v>17</v>
      </c>
      <c r="M17" s="77"/>
      <c r="N17" s="72"/>
      <c r="O17" s="79" t="s">
        <v>379</v>
      </c>
      <c r="P17" s="81">
        <v>43766.575370370374</v>
      </c>
      <c r="Q17" s="79" t="s">
        <v>386</v>
      </c>
      <c r="R17" s="79"/>
      <c r="S17" s="79"/>
      <c r="T17" s="79"/>
      <c r="U17" s="79"/>
      <c r="V17" s="82" t="s">
        <v>550</v>
      </c>
      <c r="W17" s="81">
        <v>43766.575370370374</v>
      </c>
      <c r="X17" s="85">
        <v>43766</v>
      </c>
      <c r="Y17" s="87" t="s">
        <v>642</v>
      </c>
      <c r="Z17" s="82" t="s">
        <v>808</v>
      </c>
      <c r="AA17" s="79"/>
      <c r="AB17" s="79"/>
      <c r="AC17" s="87" t="s">
        <v>973</v>
      </c>
      <c r="AD17" s="79"/>
      <c r="AE17" s="79" t="b">
        <v>0</v>
      </c>
      <c r="AF17" s="79">
        <v>0</v>
      </c>
      <c r="AG17" s="87" t="s">
        <v>1144</v>
      </c>
      <c r="AH17" s="79" t="b">
        <v>0</v>
      </c>
      <c r="AI17" s="79" t="s">
        <v>1153</v>
      </c>
      <c r="AJ17" s="79"/>
      <c r="AK17" s="87" t="s">
        <v>1144</v>
      </c>
      <c r="AL17" s="79" t="b">
        <v>0</v>
      </c>
      <c r="AM17" s="79">
        <v>1</v>
      </c>
      <c r="AN17" s="87" t="s">
        <v>1041</v>
      </c>
      <c r="AO17" s="79" t="s">
        <v>1180</v>
      </c>
      <c r="AP17" s="79" t="b">
        <v>0</v>
      </c>
      <c r="AQ17" s="87" t="s">
        <v>1041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220</v>
      </c>
      <c r="B18" s="64" t="s">
        <v>318</v>
      </c>
      <c r="C18" s="65" t="s">
        <v>3214</v>
      </c>
      <c r="D18" s="66">
        <v>3</v>
      </c>
      <c r="E18" s="67" t="s">
        <v>132</v>
      </c>
      <c r="F18" s="68">
        <v>32</v>
      </c>
      <c r="G18" s="65"/>
      <c r="H18" s="69"/>
      <c r="I18" s="70"/>
      <c r="J18" s="70"/>
      <c r="K18" s="34" t="s">
        <v>65</v>
      </c>
      <c r="L18" s="77">
        <v>18</v>
      </c>
      <c r="M18" s="77"/>
      <c r="N18" s="72"/>
      <c r="O18" s="79" t="s">
        <v>379</v>
      </c>
      <c r="P18" s="81">
        <v>43766.575370370374</v>
      </c>
      <c r="Q18" s="79" t="s">
        <v>386</v>
      </c>
      <c r="R18" s="79"/>
      <c r="S18" s="79"/>
      <c r="T18" s="79"/>
      <c r="U18" s="79"/>
      <c r="V18" s="82" t="s">
        <v>550</v>
      </c>
      <c r="W18" s="81">
        <v>43766.575370370374</v>
      </c>
      <c r="X18" s="85">
        <v>43766</v>
      </c>
      <c r="Y18" s="87" t="s">
        <v>642</v>
      </c>
      <c r="Z18" s="82" t="s">
        <v>808</v>
      </c>
      <c r="AA18" s="79"/>
      <c r="AB18" s="79"/>
      <c r="AC18" s="87" t="s">
        <v>973</v>
      </c>
      <c r="AD18" s="79"/>
      <c r="AE18" s="79" t="b">
        <v>0</v>
      </c>
      <c r="AF18" s="79">
        <v>0</v>
      </c>
      <c r="AG18" s="87" t="s">
        <v>1144</v>
      </c>
      <c r="AH18" s="79" t="b">
        <v>0</v>
      </c>
      <c r="AI18" s="79" t="s">
        <v>1153</v>
      </c>
      <c r="AJ18" s="79"/>
      <c r="AK18" s="87" t="s">
        <v>1144</v>
      </c>
      <c r="AL18" s="79" t="b">
        <v>0</v>
      </c>
      <c r="AM18" s="79">
        <v>1</v>
      </c>
      <c r="AN18" s="87" t="s">
        <v>1041</v>
      </c>
      <c r="AO18" s="79" t="s">
        <v>1180</v>
      </c>
      <c r="AP18" s="79" t="b">
        <v>0</v>
      </c>
      <c r="AQ18" s="87" t="s">
        <v>1041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220</v>
      </c>
      <c r="B19" s="64" t="s">
        <v>282</v>
      </c>
      <c r="C19" s="65" t="s">
        <v>3214</v>
      </c>
      <c r="D19" s="66">
        <v>3</v>
      </c>
      <c r="E19" s="67" t="s">
        <v>132</v>
      </c>
      <c r="F19" s="68">
        <v>32</v>
      </c>
      <c r="G19" s="65"/>
      <c r="H19" s="69"/>
      <c r="I19" s="70"/>
      <c r="J19" s="70"/>
      <c r="K19" s="34" t="s">
        <v>65</v>
      </c>
      <c r="L19" s="77">
        <v>19</v>
      </c>
      <c r="M19" s="77"/>
      <c r="N19" s="72"/>
      <c r="O19" s="79" t="s">
        <v>379</v>
      </c>
      <c r="P19" s="81">
        <v>43766.575370370374</v>
      </c>
      <c r="Q19" s="79" t="s">
        <v>386</v>
      </c>
      <c r="R19" s="79"/>
      <c r="S19" s="79"/>
      <c r="T19" s="79"/>
      <c r="U19" s="79"/>
      <c r="V19" s="82" t="s">
        <v>550</v>
      </c>
      <c r="W19" s="81">
        <v>43766.575370370374</v>
      </c>
      <c r="X19" s="85">
        <v>43766</v>
      </c>
      <c r="Y19" s="87" t="s">
        <v>642</v>
      </c>
      <c r="Z19" s="82" t="s">
        <v>808</v>
      </c>
      <c r="AA19" s="79"/>
      <c r="AB19" s="79"/>
      <c r="AC19" s="87" t="s">
        <v>973</v>
      </c>
      <c r="AD19" s="79"/>
      <c r="AE19" s="79" t="b">
        <v>0</v>
      </c>
      <c r="AF19" s="79">
        <v>0</v>
      </c>
      <c r="AG19" s="87" t="s">
        <v>1144</v>
      </c>
      <c r="AH19" s="79" t="b">
        <v>0</v>
      </c>
      <c r="AI19" s="79" t="s">
        <v>1153</v>
      </c>
      <c r="AJ19" s="79"/>
      <c r="AK19" s="87" t="s">
        <v>1144</v>
      </c>
      <c r="AL19" s="79" t="b">
        <v>0</v>
      </c>
      <c r="AM19" s="79">
        <v>1</v>
      </c>
      <c r="AN19" s="87" t="s">
        <v>1041</v>
      </c>
      <c r="AO19" s="79" t="s">
        <v>1180</v>
      </c>
      <c r="AP19" s="79" t="b">
        <v>0</v>
      </c>
      <c r="AQ19" s="87" t="s">
        <v>1041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220</v>
      </c>
      <c r="B20" s="64" t="s">
        <v>319</v>
      </c>
      <c r="C20" s="65" t="s">
        <v>3214</v>
      </c>
      <c r="D20" s="66">
        <v>3</v>
      </c>
      <c r="E20" s="67" t="s">
        <v>132</v>
      </c>
      <c r="F20" s="68">
        <v>32</v>
      </c>
      <c r="G20" s="65"/>
      <c r="H20" s="69"/>
      <c r="I20" s="70"/>
      <c r="J20" s="70"/>
      <c r="K20" s="34" t="s">
        <v>65</v>
      </c>
      <c r="L20" s="77">
        <v>20</v>
      </c>
      <c r="M20" s="77"/>
      <c r="N20" s="72"/>
      <c r="O20" s="79" t="s">
        <v>379</v>
      </c>
      <c r="P20" s="81">
        <v>43766.575370370374</v>
      </c>
      <c r="Q20" s="79" t="s">
        <v>386</v>
      </c>
      <c r="R20" s="79"/>
      <c r="S20" s="79"/>
      <c r="T20" s="79"/>
      <c r="U20" s="79"/>
      <c r="V20" s="82" t="s">
        <v>550</v>
      </c>
      <c r="W20" s="81">
        <v>43766.575370370374</v>
      </c>
      <c r="X20" s="85">
        <v>43766</v>
      </c>
      <c r="Y20" s="87" t="s">
        <v>642</v>
      </c>
      <c r="Z20" s="82" t="s">
        <v>808</v>
      </c>
      <c r="AA20" s="79"/>
      <c r="AB20" s="79"/>
      <c r="AC20" s="87" t="s">
        <v>973</v>
      </c>
      <c r="AD20" s="79"/>
      <c r="AE20" s="79" t="b">
        <v>0</v>
      </c>
      <c r="AF20" s="79">
        <v>0</v>
      </c>
      <c r="AG20" s="87" t="s">
        <v>1144</v>
      </c>
      <c r="AH20" s="79" t="b">
        <v>0</v>
      </c>
      <c r="AI20" s="79" t="s">
        <v>1153</v>
      </c>
      <c r="AJ20" s="79"/>
      <c r="AK20" s="87" t="s">
        <v>1144</v>
      </c>
      <c r="AL20" s="79" t="b">
        <v>0</v>
      </c>
      <c r="AM20" s="79">
        <v>1</v>
      </c>
      <c r="AN20" s="87" t="s">
        <v>1041</v>
      </c>
      <c r="AO20" s="79" t="s">
        <v>1180</v>
      </c>
      <c r="AP20" s="79" t="b">
        <v>0</v>
      </c>
      <c r="AQ20" s="87" t="s">
        <v>1041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220</v>
      </c>
      <c r="B21" s="64" t="s">
        <v>320</v>
      </c>
      <c r="C21" s="65" t="s">
        <v>3214</v>
      </c>
      <c r="D21" s="66">
        <v>3</v>
      </c>
      <c r="E21" s="67" t="s">
        <v>132</v>
      </c>
      <c r="F21" s="68">
        <v>32</v>
      </c>
      <c r="G21" s="65"/>
      <c r="H21" s="69"/>
      <c r="I21" s="70"/>
      <c r="J21" s="70"/>
      <c r="K21" s="34" t="s">
        <v>65</v>
      </c>
      <c r="L21" s="77">
        <v>21</v>
      </c>
      <c r="M21" s="77"/>
      <c r="N21" s="72"/>
      <c r="O21" s="79" t="s">
        <v>379</v>
      </c>
      <c r="P21" s="81">
        <v>43766.575370370374</v>
      </c>
      <c r="Q21" s="79" t="s">
        <v>386</v>
      </c>
      <c r="R21" s="79"/>
      <c r="S21" s="79"/>
      <c r="T21" s="79"/>
      <c r="U21" s="79"/>
      <c r="V21" s="82" t="s">
        <v>550</v>
      </c>
      <c r="W21" s="81">
        <v>43766.575370370374</v>
      </c>
      <c r="X21" s="85">
        <v>43766</v>
      </c>
      <c r="Y21" s="87" t="s">
        <v>642</v>
      </c>
      <c r="Z21" s="82" t="s">
        <v>808</v>
      </c>
      <c r="AA21" s="79"/>
      <c r="AB21" s="79"/>
      <c r="AC21" s="87" t="s">
        <v>973</v>
      </c>
      <c r="AD21" s="79"/>
      <c r="AE21" s="79" t="b">
        <v>0</v>
      </c>
      <c r="AF21" s="79">
        <v>0</v>
      </c>
      <c r="AG21" s="87" t="s">
        <v>1144</v>
      </c>
      <c r="AH21" s="79" t="b">
        <v>0</v>
      </c>
      <c r="AI21" s="79" t="s">
        <v>1153</v>
      </c>
      <c r="AJ21" s="79"/>
      <c r="AK21" s="87" t="s">
        <v>1144</v>
      </c>
      <c r="AL21" s="79" t="b">
        <v>0</v>
      </c>
      <c r="AM21" s="79">
        <v>1</v>
      </c>
      <c r="AN21" s="87" t="s">
        <v>1041</v>
      </c>
      <c r="AO21" s="79" t="s">
        <v>1180</v>
      </c>
      <c r="AP21" s="79" t="b">
        <v>0</v>
      </c>
      <c r="AQ21" s="87" t="s">
        <v>1041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220</v>
      </c>
      <c r="B22" s="64" t="s">
        <v>303</v>
      </c>
      <c r="C22" s="65" t="s">
        <v>3214</v>
      </c>
      <c r="D22" s="66">
        <v>3</v>
      </c>
      <c r="E22" s="67" t="s">
        <v>132</v>
      </c>
      <c r="F22" s="68">
        <v>32</v>
      </c>
      <c r="G22" s="65"/>
      <c r="H22" s="69"/>
      <c r="I22" s="70"/>
      <c r="J22" s="70"/>
      <c r="K22" s="34" t="s">
        <v>65</v>
      </c>
      <c r="L22" s="77">
        <v>22</v>
      </c>
      <c r="M22" s="77"/>
      <c r="N22" s="72"/>
      <c r="O22" s="79" t="s">
        <v>379</v>
      </c>
      <c r="P22" s="81">
        <v>43766.575370370374</v>
      </c>
      <c r="Q22" s="79" t="s">
        <v>386</v>
      </c>
      <c r="R22" s="79"/>
      <c r="S22" s="79"/>
      <c r="T22" s="79"/>
      <c r="U22" s="79"/>
      <c r="V22" s="82" t="s">
        <v>550</v>
      </c>
      <c r="W22" s="81">
        <v>43766.575370370374</v>
      </c>
      <c r="X22" s="85">
        <v>43766</v>
      </c>
      <c r="Y22" s="87" t="s">
        <v>642</v>
      </c>
      <c r="Z22" s="82" t="s">
        <v>808</v>
      </c>
      <c r="AA22" s="79"/>
      <c r="AB22" s="79"/>
      <c r="AC22" s="87" t="s">
        <v>973</v>
      </c>
      <c r="AD22" s="79"/>
      <c r="AE22" s="79" t="b">
        <v>0</v>
      </c>
      <c r="AF22" s="79">
        <v>0</v>
      </c>
      <c r="AG22" s="87" t="s">
        <v>1144</v>
      </c>
      <c r="AH22" s="79" t="b">
        <v>0</v>
      </c>
      <c r="AI22" s="79" t="s">
        <v>1153</v>
      </c>
      <c r="AJ22" s="79"/>
      <c r="AK22" s="87" t="s">
        <v>1144</v>
      </c>
      <c r="AL22" s="79" t="b">
        <v>0</v>
      </c>
      <c r="AM22" s="79">
        <v>1</v>
      </c>
      <c r="AN22" s="87" t="s">
        <v>1041</v>
      </c>
      <c r="AO22" s="79" t="s">
        <v>1180</v>
      </c>
      <c r="AP22" s="79" t="b">
        <v>0</v>
      </c>
      <c r="AQ22" s="87" t="s">
        <v>1041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284</v>
      </c>
      <c r="C23" s="65" t="s">
        <v>3214</v>
      </c>
      <c r="D23" s="66">
        <v>3</v>
      </c>
      <c r="E23" s="67" t="s">
        <v>132</v>
      </c>
      <c r="F23" s="68">
        <v>32</v>
      </c>
      <c r="G23" s="65"/>
      <c r="H23" s="69"/>
      <c r="I23" s="70"/>
      <c r="J23" s="70"/>
      <c r="K23" s="34" t="s">
        <v>65</v>
      </c>
      <c r="L23" s="77">
        <v>23</v>
      </c>
      <c r="M23" s="77"/>
      <c r="N23" s="72"/>
      <c r="O23" s="79" t="s">
        <v>380</v>
      </c>
      <c r="P23" s="81">
        <v>43766.575370370374</v>
      </c>
      <c r="Q23" s="79" t="s">
        <v>386</v>
      </c>
      <c r="R23" s="79"/>
      <c r="S23" s="79"/>
      <c r="T23" s="79"/>
      <c r="U23" s="79"/>
      <c r="V23" s="82" t="s">
        <v>550</v>
      </c>
      <c r="W23" s="81">
        <v>43766.575370370374</v>
      </c>
      <c r="X23" s="85">
        <v>43766</v>
      </c>
      <c r="Y23" s="87" t="s">
        <v>642</v>
      </c>
      <c r="Z23" s="82" t="s">
        <v>808</v>
      </c>
      <c r="AA23" s="79"/>
      <c r="AB23" s="79"/>
      <c r="AC23" s="87" t="s">
        <v>973</v>
      </c>
      <c r="AD23" s="79"/>
      <c r="AE23" s="79" t="b">
        <v>0</v>
      </c>
      <c r="AF23" s="79">
        <v>0</v>
      </c>
      <c r="AG23" s="87" t="s">
        <v>1144</v>
      </c>
      <c r="AH23" s="79" t="b">
        <v>0</v>
      </c>
      <c r="AI23" s="79" t="s">
        <v>1153</v>
      </c>
      <c r="AJ23" s="79"/>
      <c r="AK23" s="87" t="s">
        <v>1144</v>
      </c>
      <c r="AL23" s="79" t="b">
        <v>0</v>
      </c>
      <c r="AM23" s="79">
        <v>1</v>
      </c>
      <c r="AN23" s="87" t="s">
        <v>1041</v>
      </c>
      <c r="AO23" s="79" t="s">
        <v>1180</v>
      </c>
      <c r="AP23" s="79" t="b">
        <v>0</v>
      </c>
      <c r="AQ23" s="87" t="s">
        <v>1041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v>0</v>
      </c>
      <c r="BG23" s="49">
        <v>0</v>
      </c>
      <c r="BH23" s="48">
        <v>0</v>
      </c>
      <c r="BI23" s="49">
        <v>0</v>
      </c>
      <c r="BJ23" s="48">
        <v>0</v>
      </c>
      <c r="BK23" s="49">
        <v>0</v>
      </c>
      <c r="BL23" s="48">
        <v>31</v>
      </c>
      <c r="BM23" s="49">
        <v>100</v>
      </c>
      <c r="BN23" s="48">
        <v>31</v>
      </c>
    </row>
    <row r="24" spans="1:66" ht="15">
      <c r="A24" s="64" t="s">
        <v>221</v>
      </c>
      <c r="B24" s="64" t="s">
        <v>269</v>
      </c>
      <c r="C24" s="65" t="s">
        <v>3214</v>
      </c>
      <c r="D24" s="66">
        <v>3</v>
      </c>
      <c r="E24" s="67" t="s">
        <v>132</v>
      </c>
      <c r="F24" s="68">
        <v>32</v>
      </c>
      <c r="G24" s="65"/>
      <c r="H24" s="69"/>
      <c r="I24" s="70"/>
      <c r="J24" s="70"/>
      <c r="K24" s="34" t="s">
        <v>65</v>
      </c>
      <c r="L24" s="77">
        <v>24</v>
      </c>
      <c r="M24" s="77"/>
      <c r="N24" s="72"/>
      <c r="O24" s="79" t="s">
        <v>378</v>
      </c>
      <c r="P24" s="81">
        <v>43766.60550925926</v>
      </c>
      <c r="Q24" s="79" t="s">
        <v>387</v>
      </c>
      <c r="R24" s="79"/>
      <c r="S24" s="79"/>
      <c r="T24" s="79" t="s">
        <v>487</v>
      </c>
      <c r="U24" s="79"/>
      <c r="V24" s="82" t="s">
        <v>551</v>
      </c>
      <c r="W24" s="81">
        <v>43766.60550925926</v>
      </c>
      <c r="X24" s="85">
        <v>43766</v>
      </c>
      <c r="Y24" s="87" t="s">
        <v>643</v>
      </c>
      <c r="Z24" s="82" t="s">
        <v>809</v>
      </c>
      <c r="AA24" s="79"/>
      <c r="AB24" s="79"/>
      <c r="AC24" s="87" t="s">
        <v>974</v>
      </c>
      <c r="AD24" s="79"/>
      <c r="AE24" s="79" t="b">
        <v>0</v>
      </c>
      <c r="AF24" s="79">
        <v>0</v>
      </c>
      <c r="AG24" s="87" t="s">
        <v>1144</v>
      </c>
      <c r="AH24" s="79" t="b">
        <v>1</v>
      </c>
      <c r="AI24" s="79" t="s">
        <v>1155</v>
      </c>
      <c r="AJ24" s="79"/>
      <c r="AK24" s="87" t="s">
        <v>1156</v>
      </c>
      <c r="AL24" s="79" t="b">
        <v>0</v>
      </c>
      <c r="AM24" s="79">
        <v>1</v>
      </c>
      <c r="AN24" s="87" t="s">
        <v>1030</v>
      </c>
      <c r="AO24" s="79" t="s">
        <v>1178</v>
      </c>
      <c r="AP24" s="79" t="b">
        <v>0</v>
      </c>
      <c r="AQ24" s="87" t="s">
        <v>1030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c r="BG24" s="49"/>
      <c r="BH24" s="48"/>
      <c r="BI24" s="49"/>
      <c r="BJ24" s="48"/>
      <c r="BK24" s="49"/>
      <c r="BL24" s="48"/>
      <c r="BM24" s="49"/>
      <c r="BN24" s="48"/>
    </row>
    <row r="25" spans="1:66" ht="15">
      <c r="A25" s="64" t="s">
        <v>221</v>
      </c>
      <c r="B25" s="64" t="s">
        <v>321</v>
      </c>
      <c r="C25" s="65" t="s">
        <v>3214</v>
      </c>
      <c r="D25" s="66">
        <v>3</v>
      </c>
      <c r="E25" s="67" t="s">
        <v>132</v>
      </c>
      <c r="F25" s="68">
        <v>32</v>
      </c>
      <c r="G25" s="65"/>
      <c r="H25" s="69"/>
      <c r="I25" s="70"/>
      <c r="J25" s="70"/>
      <c r="K25" s="34" t="s">
        <v>65</v>
      </c>
      <c r="L25" s="77">
        <v>25</v>
      </c>
      <c r="M25" s="77"/>
      <c r="N25" s="72"/>
      <c r="O25" s="79" t="s">
        <v>379</v>
      </c>
      <c r="P25" s="81">
        <v>43766.60550925926</v>
      </c>
      <c r="Q25" s="79" t="s">
        <v>387</v>
      </c>
      <c r="R25" s="79"/>
      <c r="S25" s="79"/>
      <c r="T25" s="79" t="s">
        <v>487</v>
      </c>
      <c r="U25" s="79"/>
      <c r="V25" s="82" t="s">
        <v>551</v>
      </c>
      <c r="W25" s="81">
        <v>43766.60550925926</v>
      </c>
      <c r="X25" s="85">
        <v>43766</v>
      </c>
      <c r="Y25" s="87" t="s">
        <v>643</v>
      </c>
      <c r="Z25" s="82" t="s">
        <v>809</v>
      </c>
      <c r="AA25" s="79"/>
      <c r="AB25" s="79"/>
      <c r="AC25" s="87" t="s">
        <v>974</v>
      </c>
      <c r="AD25" s="79"/>
      <c r="AE25" s="79" t="b">
        <v>0</v>
      </c>
      <c r="AF25" s="79">
        <v>0</v>
      </c>
      <c r="AG25" s="87" t="s">
        <v>1144</v>
      </c>
      <c r="AH25" s="79" t="b">
        <v>1</v>
      </c>
      <c r="AI25" s="79" t="s">
        <v>1155</v>
      </c>
      <c r="AJ25" s="79"/>
      <c r="AK25" s="87" t="s">
        <v>1156</v>
      </c>
      <c r="AL25" s="79" t="b">
        <v>0</v>
      </c>
      <c r="AM25" s="79">
        <v>1</v>
      </c>
      <c r="AN25" s="87" t="s">
        <v>1030</v>
      </c>
      <c r="AO25" s="79" t="s">
        <v>1178</v>
      </c>
      <c r="AP25" s="79" t="b">
        <v>0</v>
      </c>
      <c r="AQ25" s="87" t="s">
        <v>1030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8"/>
      <c r="BG25" s="49"/>
      <c r="BH25" s="48"/>
      <c r="BI25" s="49"/>
      <c r="BJ25" s="48"/>
      <c r="BK25" s="49"/>
      <c r="BL25" s="48"/>
      <c r="BM25" s="49"/>
      <c r="BN25" s="48"/>
    </row>
    <row r="26" spans="1:66" ht="15">
      <c r="A26" s="64" t="s">
        <v>221</v>
      </c>
      <c r="B26" s="64" t="s">
        <v>322</v>
      </c>
      <c r="C26" s="65" t="s">
        <v>3214</v>
      </c>
      <c r="D26" s="66">
        <v>3</v>
      </c>
      <c r="E26" s="67" t="s">
        <v>132</v>
      </c>
      <c r="F26" s="68">
        <v>32</v>
      </c>
      <c r="G26" s="65"/>
      <c r="H26" s="69"/>
      <c r="I26" s="70"/>
      <c r="J26" s="70"/>
      <c r="K26" s="34" t="s">
        <v>65</v>
      </c>
      <c r="L26" s="77">
        <v>26</v>
      </c>
      <c r="M26" s="77"/>
      <c r="N26" s="72"/>
      <c r="O26" s="79" t="s">
        <v>379</v>
      </c>
      <c r="P26" s="81">
        <v>43766.60550925926</v>
      </c>
      <c r="Q26" s="79" t="s">
        <v>387</v>
      </c>
      <c r="R26" s="79"/>
      <c r="S26" s="79"/>
      <c r="T26" s="79" t="s">
        <v>487</v>
      </c>
      <c r="U26" s="79"/>
      <c r="V26" s="82" t="s">
        <v>551</v>
      </c>
      <c r="W26" s="81">
        <v>43766.60550925926</v>
      </c>
      <c r="X26" s="85">
        <v>43766</v>
      </c>
      <c r="Y26" s="87" t="s">
        <v>643</v>
      </c>
      <c r="Z26" s="82" t="s">
        <v>809</v>
      </c>
      <c r="AA26" s="79"/>
      <c r="AB26" s="79"/>
      <c r="AC26" s="87" t="s">
        <v>974</v>
      </c>
      <c r="AD26" s="79"/>
      <c r="AE26" s="79" t="b">
        <v>0</v>
      </c>
      <c r="AF26" s="79">
        <v>0</v>
      </c>
      <c r="AG26" s="87" t="s">
        <v>1144</v>
      </c>
      <c r="AH26" s="79" t="b">
        <v>1</v>
      </c>
      <c r="AI26" s="79" t="s">
        <v>1155</v>
      </c>
      <c r="AJ26" s="79"/>
      <c r="AK26" s="87" t="s">
        <v>1156</v>
      </c>
      <c r="AL26" s="79" t="b">
        <v>0</v>
      </c>
      <c r="AM26" s="79">
        <v>1</v>
      </c>
      <c r="AN26" s="87" t="s">
        <v>1030</v>
      </c>
      <c r="AO26" s="79" t="s">
        <v>1178</v>
      </c>
      <c r="AP26" s="79" t="b">
        <v>0</v>
      </c>
      <c r="AQ26" s="87" t="s">
        <v>1030</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v>1</v>
      </c>
      <c r="BG26" s="49">
        <v>6.25</v>
      </c>
      <c r="BH26" s="48">
        <v>0</v>
      </c>
      <c r="BI26" s="49">
        <v>0</v>
      </c>
      <c r="BJ26" s="48">
        <v>0</v>
      </c>
      <c r="BK26" s="49">
        <v>0</v>
      </c>
      <c r="BL26" s="48">
        <v>15</v>
      </c>
      <c r="BM26" s="49">
        <v>93.75</v>
      </c>
      <c r="BN26" s="48">
        <v>16</v>
      </c>
    </row>
    <row r="27" spans="1:66" ht="15">
      <c r="A27" s="64" t="s">
        <v>222</v>
      </c>
      <c r="B27" s="64" t="s">
        <v>308</v>
      </c>
      <c r="C27" s="65" t="s">
        <v>3214</v>
      </c>
      <c r="D27" s="66">
        <v>3</v>
      </c>
      <c r="E27" s="67" t="s">
        <v>132</v>
      </c>
      <c r="F27" s="68">
        <v>32</v>
      </c>
      <c r="G27" s="65"/>
      <c r="H27" s="69"/>
      <c r="I27" s="70"/>
      <c r="J27" s="70"/>
      <c r="K27" s="34" t="s">
        <v>65</v>
      </c>
      <c r="L27" s="77">
        <v>27</v>
      </c>
      <c r="M27" s="77"/>
      <c r="N27" s="72"/>
      <c r="O27" s="79" t="s">
        <v>378</v>
      </c>
      <c r="P27" s="81">
        <v>43766.64052083333</v>
      </c>
      <c r="Q27" s="79" t="s">
        <v>388</v>
      </c>
      <c r="R27" s="79"/>
      <c r="S27" s="79"/>
      <c r="T27" s="79"/>
      <c r="U27" s="79"/>
      <c r="V27" s="82" t="s">
        <v>552</v>
      </c>
      <c r="W27" s="81">
        <v>43766.64052083333</v>
      </c>
      <c r="X27" s="85">
        <v>43766</v>
      </c>
      <c r="Y27" s="87" t="s">
        <v>644</v>
      </c>
      <c r="Z27" s="82" t="s">
        <v>810</v>
      </c>
      <c r="AA27" s="79"/>
      <c r="AB27" s="79"/>
      <c r="AC27" s="87" t="s">
        <v>975</v>
      </c>
      <c r="AD27" s="79"/>
      <c r="AE27" s="79" t="b">
        <v>0</v>
      </c>
      <c r="AF27" s="79">
        <v>0</v>
      </c>
      <c r="AG27" s="87" t="s">
        <v>1144</v>
      </c>
      <c r="AH27" s="79" t="b">
        <v>1</v>
      </c>
      <c r="AI27" s="79" t="s">
        <v>1153</v>
      </c>
      <c r="AJ27" s="79"/>
      <c r="AK27" s="87" t="s">
        <v>1157</v>
      </c>
      <c r="AL27" s="79" t="b">
        <v>0</v>
      </c>
      <c r="AM27" s="79">
        <v>22</v>
      </c>
      <c r="AN27" s="87" t="s">
        <v>1105</v>
      </c>
      <c r="AO27" s="79" t="s">
        <v>1179</v>
      </c>
      <c r="AP27" s="79" t="b">
        <v>0</v>
      </c>
      <c r="AQ27" s="87" t="s">
        <v>1105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0</v>
      </c>
      <c r="BG27" s="49">
        <v>0</v>
      </c>
      <c r="BH27" s="48">
        <v>0</v>
      </c>
      <c r="BI27" s="49">
        <v>0</v>
      </c>
      <c r="BJ27" s="48">
        <v>0</v>
      </c>
      <c r="BK27" s="49">
        <v>0</v>
      </c>
      <c r="BL27" s="48">
        <v>17</v>
      </c>
      <c r="BM27" s="49">
        <v>100</v>
      </c>
      <c r="BN27" s="48">
        <v>17</v>
      </c>
    </row>
    <row r="28" spans="1:66" ht="15">
      <c r="A28" s="64" t="s">
        <v>223</v>
      </c>
      <c r="B28" s="64" t="s">
        <v>308</v>
      </c>
      <c r="C28" s="65" t="s">
        <v>3214</v>
      </c>
      <c r="D28" s="66">
        <v>3</v>
      </c>
      <c r="E28" s="67" t="s">
        <v>132</v>
      </c>
      <c r="F28" s="68">
        <v>32</v>
      </c>
      <c r="G28" s="65"/>
      <c r="H28" s="69"/>
      <c r="I28" s="70"/>
      <c r="J28" s="70"/>
      <c r="K28" s="34" t="s">
        <v>65</v>
      </c>
      <c r="L28" s="77">
        <v>28</v>
      </c>
      <c r="M28" s="77"/>
      <c r="N28" s="72"/>
      <c r="O28" s="79" t="s">
        <v>378</v>
      </c>
      <c r="P28" s="81">
        <v>43766.64125</v>
      </c>
      <c r="Q28" s="79" t="s">
        <v>388</v>
      </c>
      <c r="R28" s="79"/>
      <c r="S28" s="79"/>
      <c r="T28" s="79"/>
      <c r="U28" s="79"/>
      <c r="V28" s="82" t="s">
        <v>553</v>
      </c>
      <c r="W28" s="81">
        <v>43766.64125</v>
      </c>
      <c r="X28" s="85">
        <v>43766</v>
      </c>
      <c r="Y28" s="87" t="s">
        <v>645</v>
      </c>
      <c r="Z28" s="82" t="s">
        <v>811</v>
      </c>
      <c r="AA28" s="79"/>
      <c r="AB28" s="79"/>
      <c r="AC28" s="87" t="s">
        <v>976</v>
      </c>
      <c r="AD28" s="79"/>
      <c r="AE28" s="79" t="b">
        <v>0</v>
      </c>
      <c r="AF28" s="79">
        <v>0</v>
      </c>
      <c r="AG28" s="87" t="s">
        <v>1144</v>
      </c>
      <c r="AH28" s="79" t="b">
        <v>1</v>
      </c>
      <c r="AI28" s="79" t="s">
        <v>1153</v>
      </c>
      <c r="AJ28" s="79"/>
      <c r="AK28" s="87" t="s">
        <v>1157</v>
      </c>
      <c r="AL28" s="79" t="b">
        <v>0</v>
      </c>
      <c r="AM28" s="79">
        <v>22</v>
      </c>
      <c r="AN28" s="87" t="s">
        <v>1105</v>
      </c>
      <c r="AO28" s="79" t="s">
        <v>1181</v>
      </c>
      <c r="AP28" s="79" t="b">
        <v>0</v>
      </c>
      <c r="AQ28" s="87" t="s">
        <v>1105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17</v>
      </c>
      <c r="BM28" s="49">
        <v>100</v>
      </c>
      <c r="BN28" s="48">
        <v>17</v>
      </c>
    </row>
    <row r="29" spans="1:66" ht="15">
      <c r="A29" s="64" t="s">
        <v>224</v>
      </c>
      <c r="B29" s="64" t="s">
        <v>308</v>
      </c>
      <c r="C29" s="65" t="s">
        <v>3214</v>
      </c>
      <c r="D29" s="66">
        <v>3</v>
      </c>
      <c r="E29" s="67" t="s">
        <v>132</v>
      </c>
      <c r="F29" s="68">
        <v>32</v>
      </c>
      <c r="G29" s="65"/>
      <c r="H29" s="69"/>
      <c r="I29" s="70"/>
      <c r="J29" s="70"/>
      <c r="K29" s="34" t="s">
        <v>65</v>
      </c>
      <c r="L29" s="77">
        <v>29</v>
      </c>
      <c r="M29" s="77"/>
      <c r="N29" s="72"/>
      <c r="O29" s="79" t="s">
        <v>378</v>
      </c>
      <c r="P29" s="81">
        <v>43766.64326388889</v>
      </c>
      <c r="Q29" s="79" t="s">
        <v>388</v>
      </c>
      <c r="R29" s="79"/>
      <c r="S29" s="79"/>
      <c r="T29" s="79"/>
      <c r="U29" s="79"/>
      <c r="V29" s="82" t="s">
        <v>554</v>
      </c>
      <c r="W29" s="81">
        <v>43766.64326388889</v>
      </c>
      <c r="X29" s="85">
        <v>43766</v>
      </c>
      <c r="Y29" s="87" t="s">
        <v>646</v>
      </c>
      <c r="Z29" s="82" t="s">
        <v>812</v>
      </c>
      <c r="AA29" s="79"/>
      <c r="AB29" s="79"/>
      <c r="AC29" s="87" t="s">
        <v>977</v>
      </c>
      <c r="AD29" s="79"/>
      <c r="AE29" s="79" t="b">
        <v>0</v>
      </c>
      <c r="AF29" s="79">
        <v>0</v>
      </c>
      <c r="AG29" s="87" t="s">
        <v>1144</v>
      </c>
      <c r="AH29" s="79" t="b">
        <v>1</v>
      </c>
      <c r="AI29" s="79" t="s">
        <v>1153</v>
      </c>
      <c r="AJ29" s="79"/>
      <c r="AK29" s="87" t="s">
        <v>1157</v>
      </c>
      <c r="AL29" s="79" t="b">
        <v>0</v>
      </c>
      <c r="AM29" s="79">
        <v>22</v>
      </c>
      <c r="AN29" s="87" t="s">
        <v>1105</v>
      </c>
      <c r="AO29" s="79" t="s">
        <v>1178</v>
      </c>
      <c r="AP29" s="79" t="b">
        <v>0</v>
      </c>
      <c r="AQ29" s="87" t="s">
        <v>1105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17</v>
      </c>
      <c r="BM29" s="49">
        <v>100</v>
      </c>
      <c r="BN29" s="48">
        <v>17</v>
      </c>
    </row>
    <row r="30" spans="1:66" ht="15">
      <c r="A30" s="64" t="s">
        <v>225</v>
      </c>
      <c r="B30" s="64" t="s">
        <v>303</v>
      </c>
      <c r="C30" s="65" t="s">
        <v>3214</v>
      </c>
      <c r="D30" s="66">
        <v>3</v>
      </c>
      <c r="E30" s="67" t="s">
        <v>132</v>
      </c>
      <c r="F30" s="68">
        <v>32</v>
      </c>
      <c r="G30" s="65"/>
      <c r="H30" s="69"/>
      <c r="I30" s="70"/>
      <c r="J30" s="70"/>
      <c r="K30" s="34" t="s">
        <v>65</v>
      </c>
      <c r="L30" s="77">
        <v>30</v>
      </c>
      <c r="M30" s="77"/>
      <c r="N30" s="72"/>
      <c r="O30" s="79" t="s">
        <v>378</v>
      </c>
      <c r="P30" s="81">
        <v>43766.68953703704</v>
      </c>
      <c r="Q30" s="79" t="s">
        <v>383</v>
      </c>
      <c r="R30" s="79"/>
      <c r="S30" s="79"/>
      <c r="T30" s="79"/>
      <c r="U30" s="79"/>
      <c r="V30" s="82" t="s">
        <v>555</v>
      </c>
      <c r="W30" s="81">
        <v>43766.68953703704</v>
      </c>
      <c r="X30" s="85">
        <v>43766</v>
      </c>
      <c r="Y30" s="87" t="s">
        <v>647</v>
      </c>
      <c r="Z30" s="82" t="s">
        <v>813</v>
      </c>
      <c r="AA30" s="79"/>
      <c r="AB30" s="79"/>
      <c r="AC30" s="87" t="s">
        <v>978</v>
      </c>
      <c r="AD30" s="79"/>
      <c r="AE30" s="79" t="b">
        <v>0</v>
      </c>
      <c r="AF30" s="79">
        <v>0</v>
      </c>
      <c r="AG30" s="87" t="s">
        <v>1144</v>
      </c>
      <c r="AH30" s="79" t="b">
        <v>0</v>
      </c>
      <c r="AI30" s="79" t="s">
        <v>1153</v>
      </c>
      <c r="AJ30" s="79"/>
      <c r="AK30" s="87" t="s">
        <v>1144</v>
      </c>
      <c r="AL30" s="79" t="b">
        <v>0</v>
      </c>
      <c r="AM30" s="79">
        <v>8</v>
      </c>
      <c r="AN30" s="87" t="s">
        <v>1124</v>
      </c>
      <c r="AO30" s="79" t="s">
        <v>1178</v>
      </c>
      <c r="AP30" s="79" t="b">
        <v>0</v>
      </c>
      <c r="AQ30" s="87" t="s">
        <v>1124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225</v>
      </c>
      <c r="B31" s="64" t="s">
        <v>312</v>
      </c>
      <c r="C31" s="65" t="s">
        <v>3214</v>
      </c>
      <c r="D31" s="66">
        <v>3</v>
      </c>
      <c r="E31" s="67" t="s">
        <v>132</v>
      </c>
      <c r="F31" s="68">
        <v>32</v>
      </c>
      <c r="G31" s="65"/>
      <c r="H31" s="69"/>
      <c r="I31" s="70"/>
      <c r="J31" s="70"/>
      <c r="K31" s="34" t="s">
        <v>65</v>
      </c>
      <c r="L31" s="77">
        <v>31</v>
      </c>
      <c r="M31" s="77"/>
      <c r="N31" s="72"/>
      <c r="O31" s="79" t="s">
        <v>379</v>
      </c>
      <c r="P31" s="81">
        <v>43766.68953703704</v>
      </c>
      <c r="Q31" s="79" t="s">
        <v>383</v>
      </c>
      <c r="R31" s="79"/>
      <c r="S31" s="79"/>
      <c r="T31" s="79"/>
      <c r="U31" s="79"/>
      <c r="V31" s="82" t="s">
        <v>555</v>
      </c>
      <c r="W31" s="81">
        <v>43766.68953703704</v>
      </c>
      <c r="X31" s="85">
        <v>43766</v>
      </c>
      <c r="Y31" s="87" t="s">
        <v>647</v>
      </c>
      <c r="Z31" s="82" t="s">
        <v>813</v>
      </c>
      <c r="AA31" s="79"/>
      <c r="AB31" s="79"/>
      <c r="AC31" s="87" t="s">
        <v>978</v>
      </c>
      <c r="AD31" s="79"/>
      <c r="AE31" s="79" t="b">
        <v>0</v>
      </c>
      <c r="AF31" s="79">
        <v>0</v>
      </c>
      <c r="AG31" s="87" t="s">
        <v>1144</v>
      </c>
      <c r="AH31" s="79" t="b">
        <v>0</v>
      </c>
      <c r="AI31" s="79" t="s">
        <v>1153</v>
      </c>
      <c r="AJ31" s="79"/>
      <c r="AK31" s="87" t="s">
        <v>1144</v>
      </c>
      <c r="AL31" s="79" t="b">
        <v>0</v>
      </c>
      <c r="AM31" s="79">
        <v>8</v>
      </c>
      <c r="AN31" s="87" t="s">
        <v>1124</v>
      </c>
      <c r="AO31" s="79" t="s">
        <v>1178</v>
      </c>
      <c r="AP31" s="79" t="b">
        <v>0</v>
      </c>
      <c r="AQ31" s="87" t="s">
        <v>1124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18</v>
      </c>
      <c r="BM31" s="49">
        <v>100</v>
      </c>
      <c r="BN31" s="48">
        <v>18</v>
      </c>
    </row>
    <row r="32" spans="1:66" ht="15">
      <c r="A32" s="64" t="s">
        <v>226</v>
      </c>
      <c r="B32" s="64" t="s">
        <v>308</v>
      </c>
      <c r="C32" s="65" t="s">
        <v>3214</v>
      </c>
      <c r="D32" s="66">
        <v>3</v>
      </c>
      <c r="E32" s="67" t="s">
        <v>132</v>
      </c>
      <c r="F32" s="68">
        <v>32</v>
      </c>
      <c r="G32" s="65"/>
      <c r="H32" s="69"/>
      <c r="I32" s="70"/>
      <c r="J32" s="70"/>
      <c r="K32" s="34" t="s">
        <v>65</v>
      </c>
      <c r="L32" s="77">
        <v>32</v>
      </c>
      <c r="M32" s="77"/>
      <c r="N32" s="72"/>
      <c r="O32" s="79" t="s">
        <v>378</v>
      </c>
      <c r="P32" s="81">
        <v>43766.696076388886</v>
      </c>
      <c r="Q32" s="79" t="s">
        <v>388</v>
      </c>
      <c r="R32" s="79"/>
      <c r="S32" s="79"/>
      <c r="T32" s="79"/>
      <c r="U32" s="79"/>
      <c r="V32" s="82" t="s">
        <v>556</v>
      </c>
      <c r="W32" s="81">
        <v>43766.696076388886</v>
      </c>
      <c r="X32" s="85">
        <v>43766</v>
      </c>
      <c r="Y32" s="87" t="s">
        <v>648</v>
      </c>
      <c r="Z32" s="82" t="s">
        <v>814</v>
      </c>
      <c r="AA32" s="79"/>
      <c r="AB32" s="79"/>
      <c r="AC32" s="87" t="s">
        <v>979</v>
      </c>
      <c r="AD32" s="79"/>
      <c r="AE32" s="79" t="b">
        <v>0</v>
      </c>
      <c r="AF32" s="79">
        <v>0</v>
      </c>
      <c r="AG32" s="87" t="s">
        <v>1144</v>
      </c>
      <c r="AH32" s="79" t="b">
        <v>1</v>
      </c>
      <c r="AI32" s="79" t="s">
        <v>1153</v>
      </c>
      <c r="AJ32" s="79"/>
      <c r="AK32" s="87" t="s">
        <v>1157</v>
      </c>
      <c r="AL32" s="79" t="b">
        <v>0</v>
      </c>
      <c r="AM32" s="79">
        <v>22</v>
      </c>
      <c r="AN32" s="87" t="s">
        <v>1105</v>
      </c>
      <c r="AO32" s="79" t="s">
        <v>1181</v>
      </c>
      <c r="AP32" s="79" t="b">
        <v>0</v>
      </c>
      <c r="AQ32" s="87" t="s">
        <v>1105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17</v>
      </c>
      <c r="BM32" s="49">
        <v>100</v>
      </c>
      <c r="BN32" s="48">
        <v>17</v>
      </c>
    </row>
    <row r="33" spans="1:66" ht="15">
      <c r="A33" s="64" t="s">
        <v>226</v>
      </c>
      <c r="B33" s="64" t="s">
        <v>310</v>
      </c>
      <c r="C33" s="65" t="s">
        <v>3214</v>
      </c>
      <c r="D33" s="66">
        <v>3</v>
      </c>
      <c r="E33" s="67" t="s">
        <v>132</v>
      </c>
      <c r="F33" s="68">
        <v>32</v>
      </c>
      <c r="G33" s="65"/>
      <c r="H33" s="69"/>
      <c r="I33" s="70"/>
      <c r="J33" s="70"/>
      <c r="K33" s="34" t="s">
        <v>65</v>
      </c>
      <c r="L33" s="77">
        <v>33</v>
      </c>
      <c r="M33" s="77"/>
      <c r="N33" s="72"/>
      <c r="O33" s="79" t="s">
        <v>378</v>
      </c>
      <c r="P33" s="81">
        <v>43766.784733796296</v>
      </c>
      <c r="Q33" s="79" t="s">
        <v>389</v>
      </c>
      <c r="R33" s="82" t="s">
        <v>437</v>
      </c>
      <c r="S33" s="79" t="s">
        <v>474</v>
      </c>
      <c r="T33" s="79" t="s">
        <v>488</v>
      </c>
      <c r="U33" s="79"/>
      <c r="V33" s="82" t="s">
        <v>556</v>
      </c>
      <c r="W33" s="81">
        <v>43766.784733796296</v>
      </c>
      <c r="X33" s="85">
        <v>43766</v>
      </c>
      <c r="Y33" s="87" t="s">
        <v>649</v>
      </c>
      <c r="Z33" s="82" t="s">
        <v>815</v>
      </c>
      <c r="AA33" s="79"/>
      <c r="AB33" s="79"/>
      <c r="AC33" s="87" t="s">
        <v>980</v>
      </c>
      <c r="AD33" s="79"/>
      <c r="AE33" s="79" t="b">
        <v>0</v>
      </c>
      <c r="AF33" s="79">
        <v>0</v>
      </c>
      <c r="AG33" s="87" t="s">
        <v>1144</v>
      </c>
      <c r="AH33" s="79" t="b">
        <v>1</v>
      </c>
      <c r="AI33" s="79" t="s">
        <v>1153</v>
      </c>
      <c r="AJ33" s="79"/>
      <c r="AK33" s="87" t="s">
        <v>1158</v>
      </c>
      <c r="AL33" s="79" t="b">
        <v>0</v>
      </c>
      <c r="AM33" s="79">
        <v>1</v>
      </c>
      <c r="AN33" s="87" t="s">
        <v>1114</v>
      </c>
      <c r="AO33" s="79" t="s">
        <v>1181</v>
      </c>
      <c r="AP33" s="79" t="b">
        <v>0</v>
      </c>
      <c r="AQ33" s="87" t="s">
        <v>1114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5</v>
      </c>
      <c r="BM33" s="49">
        <v>100</v>
      </c>
      <c r="BN33" s="48">
        <v>5</v>
      </c>
    </row>
    <row r="34" spans="1:66" ht="15">
      <c r="A34" s="64" t="s">
        <v>227</v>
      </c>
      <c r="B34" s="64" t="s">
        <v>308</v>
      </c>
      <c r="C34" s="65" t="s">
        <v>3214</v>
      </c>
      <c r="D34" s="66">
        <v>3</v>
      </c>
      <c r="E34" s="67" t="s">
        <v>132</v>
      </c>
      <c r="F34" s="68">
        <v>32</v>
      </c>
      <c r="G34" s="65"/>
      <c r="H34" s="69"/>
      <c r="I34" s="70"/>
      <c r="J34" s="70"/>
      <c r="K34" s="34" t="s">
        <v>65</v>
      </c>
      <c r="L34" s="77">
        <v>34</v>
      </c>
      <c r="M34" s="77"/>
      <c r="N34" s="72"/>
      <c r="O34" s="79" t="s">
        <v>378</v>
      </c>
      <c r="P34" s="81">
        <v>43766.788402777776</v>
      </c>
      <c r="Q34" s="79" t="s">
        <v>388</v>
      </c>
      <c r="R34" s="79"/>
      <c r="S34" s="79"/>
      <c r="T34" s="79"/>
      <c r="U34" s="79"/>
      <c r="V34" s="82" t="s">
        <v>557</v>
      </c>
      <c r="W34" s="81">
        <v>43766.788402777776</v>
      </c>
      <c r="X34" s="85">
        <v>43766</v>
      </c>
      <c r="Y34" s="87" t="s">
        <v>650</v>
      </c>
      <c r="Z34" s="82" t="s">
        <v>816</v>
      </c>
      <c r="AA34" s="79"/>
      <c r="AB34" s="79"/>
      <c r="AC34" s="87" t="s">
        <v>981</v>
      </c>
      <c r="AD34" s="79"/>
      <c r="AE34" s="79" t="b">
        <v>0</v>
      </c>
      <c r="AF34" s="79">
        <v>0</v>
      </c>
      <c r="AG34" s="87" t="s">
        <v>1144</v>
      </c>
      <c r="AH34" s="79" t="b">
        <v>1</v>
      </c>
      <c r="AI34" s="79" t="s">
        <v>1153</v>
      </c>
      <c r="AJ34" s="79"/>
      <c r="AK34" s="87" t="s">
        <v>1157</v>
      </c>
      <c r="AL34" s="79" t="b">
        <v>0</v>
      </c>
      <c r="AM34" s="79">
        <v>22</v>
      </c>
      <c r="AN34" s="87" t="s">
        <v>1105</v>
      </c>
      <c r="AO34" s="79" t="s">
        <v>1180</v>
      </c>
      <c r="AP34" s="79" t="b">
        <v>0</v>
      </c>
      <c r="AQ34" s="87" t="s">
        <v>1105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17</v>
      </c>
      <c r="BM34" s="49">
        <v>100</v>
      </c>
      <c r="BN34" s="48">
        <v>17</v>
      </c>
    </row>
    <row r="35" spans="1:66" ht="15">
      <c r="A35" s="64" t="s">
        <v>228</v>
      </c>
      <c r="B35" s="64" t="s">
        <v>308</v>
      </c>
      <c r="C35" s="65" t="s">
        <v>3214</v>
      </c>
      <c r="D35" s="66">
        <v>3</v>
      </c>
      <c r="E35" s="67" t="s">
        <v>132</v>
      </c>
      <c r="F35" s="68">
        <v>32</v>
      </c>
      <c r="G35" s="65"/>
      <c r="H35" s="69"/>
      <c r="I35" s="70"/>
      <c r="J35" s="70"/>
      <c r="K35" s="34" t="s">
        <v>65</v>
      </c>
      <c r="L35" s="77">
        <v>35</v>
      </c>
      <c r="M35" s="77"/>
      <c r="N35" s="72"/>
      <c r="O35" s="79" t="s">
        <v>378</v>
      </c>
      <c r="P35" s="81">
        <v>43766.84216435185</v>
      </c>
      <c r="Q35" s="79" t="s">
        <v>388</v>
      </c>
      <c r="R35" s="79"/>
      <c r="S35" s="79"/>
      <c r="T35" s="79"/>
      <c r="U35" s="79"/>
      <c r="V35" s="82" t="s">
        <v>558</v>
      </c>
      <c r="W35" s="81">
        <v>43766.84216435185</v>
      </c>
      <c r="X35" s="85">
        <v>43766</v>
      </c>
      <c r="Y35" s="87" t="s">
        <v>651</v>
      </c>
      <c r="Z35" s="82" t="s">
        <v>817</v>
      </c>
      <c r="AA35" s="79"/>
      <c r="AB35" s="79"/>
      <c r="AC35" s="87" t="s">
        <v>982</v>
      </c>
      <c r="AD35" s="79"/>
      <c r="AE35" s="79" t="b">
        <v>0</v>
      </c>
      <c r="AF35" s="79">
        <v>0</v>
      </c>
      <c r="AG35" s="87" t="s">
        <v>1144</v>
      </c>
      <c r="AH35" s="79" t="b">
        <v>1</v>
      </c>
      <c r="AI35" s="79" t="s">
        <v>1153</v>
      </c>
      <c r="AJ35" s="79"/>
      <c r="AK35" s="87" t="s">
        <v>1157</v>
      </c>
      <c r="AL35" s="79" t="b">
        <v>0</v>
      </c>
      <c r="AM35" s="79">
        <v>22</v>
      </c>
      <c r="AN35" s="87" t="s">
        <v>1105</v>
      </c>
      <c r="AO35" s="79" t="s">
        <v>1181</v>
      </c>
      <c r="AP35" s="79" t="b">
        <v>0</v>
      </c>
      <c r="AQ35" s="87" t="s">
        <v>1105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17</v>
      </c>
      <c r="BM35" s="49">
        <v>100</v>
      </c>
      <c r="BN35" s="48">
        <v>17</v>
      </c>
    </row>
    <row r="36" spans="1:66" ht="15">
      <c r="A36" s="64" t="s">
        <v>229</v>
      </c>
      <c r="B36" s="64" t="s">
        <v>308</v>
      </c>
      <c r="C36" s="65" t="s">
        <v>3214</v>
      </c>
      <c r="D36" s="66">
        <v>3</v>
      </c>
      <c r="E36" s="67" t="s">
        <v>132</v>
      </c>
      <c r="F36" s="68">
        <v>32</v>
      </c>
      <c r="G36" s="65"/>
      <c r="H36" s="69"/>
      <c r="I36" s="70"/>
      <c r="J36" s="70"/>
      <c r="K36" s="34" t="s">
        <v>65</v>
      </c>
      <c r="L36" s="77">
        <v>36</v>
      </c>
      <c r="M36" s="77"/>
      <c r="N36" s="72"/>
      <c r="O36" s="79" t="s">
        <v>378</v>
      </c>
      <c r="P36" s="81">
        <v>43767.20659722222</v>
      </c>
      <c r="Q36" s="79" t="s">
        <v>388</v>
      </c>
      <c r="R36" s="79"/>
      <c r="S36" s="79"/>
      <c r="T36" s="79"/>
      <c r="U36" s="79"/>
      <c r="V36" s="82" t="s">
        <v>559</v>
      </c>
      <c r="W36" s="81">
        <v>43767.20659722222</v>
      </c>
      <c r="X36" s="85">
        <v>43767</v>
      </c>
      <c r="Y36" s="87" t="s">
        <v>652</v>
      </c>
      <c r="Z36" s="82" t="s">
        <v>818</v>
      </c>
      <c r="AA36" s="79"/>
      <c r="AB36" s="79"/>
      <c r="AC36" s="87" t="s">
        <v>983</v>
      </c>
      <c r="AD36" s="79"/>
      <c r="AE36" s="79" t="b">
        <v>0</v>
      </c>
      <c r="AF36" s="79">
        <v>0</v>
      </c>
      <c r="AG36" s="87" t="s">
        <v>1144</v>
      </c>
      <c r="AH36" s="79" t="b">
        <v>1</v>
      </c>
      <c r="AI36" s="79" t="s">
        <v>1153</v>
      </c>
      <c r="AJ36" s="79"/>
      <c r="AK36" s="87" t="s">
        <v>1157</v>
      </c>
      <c r="AL36" s="79" t="b">
        <v>0</v>
      </c>
      <c r="AM36" s="79">
        <v>22</v>
      </c>
      <c r="AN36" s="87" t="s">
        <v>1105</v>
      </c>
      <c r="AO36" s="79" t="s">
        <v>1178</v>
      </c>
      <c r="AP36" s="79" t="b">
        <v>0</v>
      </c>
      <c r="AQ36" s="87" t="s">
        <v>1105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0</v>
      </c>
      <c r="BG36" s="49">
        <v>0</v>
      </c>
      <c r="BH36" s="48">
        <v>0</v>
      </c>
      <c r="BI36" s="49">
        <v>0</v>
      </c>
      <c r="BJ36" s="48">
        <v>0</v>
      </c>
      <c r="BK36" s="49">
        <v>0</v>
      </c>
      <c r="BL36" s="48">
        <v>17</v>
      </c>
      <c r="BM36" s="49">
        <v>100</v>
      </c>
      <c r="BN36" s="48">
        <v>17</v>
      </c>
    </row>
    <row r="37" spans="1:66" ht="15">
      <c r="A37" s="64" t="s">
        <v>230</v>
      </c>
      <c r="B37" s="64" t="s">
        <v>308</v>
      </c>
      <c r="C37" s="65" t="s">
        <v>3214</v>
      </c>
      <c r="D37" s="66">
        <v>3</v>
      </c>
      <c r="E37" s="67" t="s">
        <v>132</v>
      </c>
      <c r="F37" s="68">
        <v>32</v>
      </c>
      <c r="G37" s="65"/>
      <c r="H37" s="69"/>
      <c r="I37" s="70"/>
      <c r="J37" s="70"/>
      <c r="K37" s="34" t="s">
        <v>65</v>
      </c>
      <c r="L37" s="77">
        <v>37</v>
      </c>
      <c r="M37" s="77"/>
      <c r="N37" s="72"/>
      <c r="O37" s="79" t="s">
        <v>378</v>
      </c>
      <c r="P37" s="81">
        <v>43767.22855324074</v>
      </c>
      <c r="Q37" s="79" t="s">
        <v>388</v>
      </c>
      <c r="R37" s="79"/>
      <c r="S37" s="79"/>
      <c r="T37" s="79"/>
      <c r="U37" s="79"/>
      <c r="V37" s="82" t="s">
        <v>560</v>
      </c>
      <c r="W37" s="81">
        <v>43767.22855324074</v>
      </c>
      <c r="X37" s="85">
        <v>43767</v>
      </c>
      <c r="Y37" s="87" t="s">
        <v>653</v>
      </c>
      <c r="Z37" s="82" t="s">
        <v>819</v>
      </c>
      <c r="AA37" s="79"/>
      <c r="AB37" s="79"/>
      <c r="AC37" s="87" t="s">
        <v>984</v>
      </c>
      <c r="AD37" s="79"/>
      <c r="AE37" s="79" t="b">
        <v>0</v>
      </c>
      <c r="AF37" s="79">
        <v>0</v>
      </c>
      <c r="AG37" s="87" t="s">
        <v>1144</v>
      </c>
      <c r="AH37" s="79" t="b">
        <v>1</v>
      </c>
      <c r="AI37" s="79" t="s">
        <v>1153</v>
      </c>
      <c r="AJ37" s="79"/>
      <c r="AK37" s="87" t="s">
        <v>1157</v>
      </c>
      <c r="AL37" s="79" t="b">
        <v>0</v>
      </c>
      <c r="AM37" s="79">
        <v>22</v>
      </c>
      <c r="AN37" s="87" t="s">
        <v>1105</v>
      </c>
      <c r="AO37" s="79" t="s">
        <v>1178</v>
      </c>
      <c r="AP37" s="79" t="b">
        <v>0</v>
      </c>
      <c r="AQ37" s="87" t="s">
        <v>1105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17</v>
      </c>
      <c r="BM37" s="49">
        <v>100</v>
      </c>
      <c r="BN37" s="48">
        <v>17</v>
      </c>
    </row>
    <row r="38" spans="1:66" ht="15">
      <c r="A38" s="64" t="s">
        <v>231</v>
      </c>
      <c r="B38" s="64" t="s">
        <v>308</v>
      </c>
      <c r="C38" s="65" t="s">
        <v>3214</v>
      </c>
      <c r="D38" s="66">
        <v>3</v>
      </c>
      <c r="E38" s="67" t="s">
        <v>132</v>
      </c>
      <c r="F38" s="68">
        <v>32</v>
      </c>
      <c r="G38" s="65"/>
      <c r="H38" s="69"/>
      <c r="I38" s="70"/>
      <c r="J38" s="70"/>
      <c r="K38" s="34" t="s">
        <v>65</v>
      </c>
      <c r="L38" s="77">
        <v>38</v>
      </c>
      <c r="M38" s="77"/>
      <c r="N38" s="72"/>
      <c r="O38" s="79" t="s">
        <v>378</v>
      </c>
      <c r="P38" s="81">
        <v>43767.48380787037</v>
      </c>
      <c r="Q38" s="79" t="s">
        <v>388</v>
      </c>
      <c r="R38" s="79"/>
      <c r="S38" s="79"/>
      <c r="T38" s="79"/>
      <c r="U38" s="79"/>
      <c r="V38" s="82" t="s">
        <v>561</v>
      </c>
      <c r="W38" s="81">
        <v>43767.48380787037</v>
      </c>
      <c r="X38" s="85">
        <v>43767</v>
      </c>
      <c r="Y38" s="87" t="s">
        <v>654</v>
      </c>
      <c r="Z38" s="82" t="s">
        <v>820</v>
      </c>
      <c r="AA38" s="79"/>
      <c r="AB38" s="79"/>
      <c r="AC38" s="87" t="s">
        <v>985</v>
      </c>
      <c r="AD38" s="79"/>
      <c r="AE38" s="79" t="b">
        <v>0</v>
      </c>
      <c r="AF38" s="79">
        <v>0</v>
      </c>
      <c r="AG38" s="87" t="s">
        <v>1144</v>
      </c>
      <c r="AH38" s="79" t="b">
        <v>1</v>
      </c>
      <c r="AI38" s="79" t="s">
        <v>1153</v>
      </c>
      <c r="AJ38" s="79"/>
      <c r="AK38" s="87" t="s">
        <v>1157</v>
      </c>
      <c r="AL38" s="79" t="b">
        <v>0</v>
      </c>
      <c r="AM38" s="79">
        <v>22</v>
      </c>
      <c r="AN38" s="87" t="s">
        <v>1105</v>
      </c>
      <c r="AO38" s="79" t="s">
        <v>1178</v>
      </c>
      <c r="AP38" s="79" t="b">
        <v>0</v>
      </c>
      <c r="AQ38" s="87" t="s">
        <v>1105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17</v>
      </c>
      <c r="BM38" s="49">
        <v>100</v>
      </c>
      <c r="BN38" s="48">
        <v>17</v>
      </c>
    </row>
    <row r="39" spans="1:66" ht="15">
      <c r="A39" s="64" t="s">
        <v>232</v>
      </c>
      <c r="B39" s="64" t="s">
        <v>310</v>
      </c>
      <c r="C39" s="65" t="s">
        <v>3214</v>
      </c>
      <c r="D39" s="66">
        <v>3</v>
      </c>
      <c r="E39" s="67" t="s">
        <v>132</v>
      </c>
      <c r="F39" s="68">
        <v>32</v>
      </c>
      <c r="G39" s="65"/>
      <c r="H39" s="69"/>
      <c r="I39" s="70"/>
      <c r="J39" s="70"/>
      <c r="K39" s="34" t="s">
        <v>65</v>
      </c>
      <c r="L39" s="77">
        <v>39</v>
      </c>
      <c r="M39" s="77"/>
      <c r="N39" s="72"/>
      <c r="O39" s="79" t="s">
        <v>378</v>
      </c>
      <c r="P39" s="81">
        <v>43767.93585648148</v>
      </c>
      <c r="Q39" s="79" t="s">
        <v>390</v>
      </c>
      <c r="R39" s="82" t="s">
        <v>438</v>
      </c>
      <c r="S39" s="79" t="s">
        <v>474</v>
      </c>
      <c r="T39" s="79" t="s">
        <v>488</v>
      </c>
      <c r="U39" s="79"/>
      <c r="V39" s="82" t="s">
        <v>562</v>
      </c>
      <c r="W39" s="81">
        <v>43767.93585648148</v>
      </c>
      <c r="X39" s="85">
        <v>43767</v>
      </c>
      <c r="Y39" s="87" t="s">
        <v>655</v>
      </c>
      <c r="Z39" s="82" t="s">
        <v>821</v>
      </c>
      <c r="AA39" s="79"/>
      <c r="AB39" s="79"/>
      <c r="AC39" s="87" t="s">
        <v>986</v>
      </c>
      <c r="AD39" s="79"/>
      <c r="AE39" s="79" t="b">
        <v>0</v>
      </c>
      <c r="AF39" s="79">
        <v>0</v>
      </c>
      <c r="AG39" s="87" t="s">
        <v>1144</v>
      </c>
      <c r="AH39" s="79" t="b">
        <v>1</v>
      </c>
      <c r="AI39" s="79" t="s">
        <v>1153</v>
      </c>
      <c r="AJ39" s="79"/>
      <c r="AK39" s="87" t="s">
        <v>1159</v>
      </c>
      <c r="AL39" s="79" t="b">
        <v>0</v>
      </c>
      <c r="AM39" s="79">
        <v>3</v>
      </c>
      <c r="AN39" s="87" t="s">
        <v>1115</v>
      </c>
      <c r="AO39" s="79" t="s">
        <v>1181</v>
      </c>
      <c r="AP39" s="79" t="b">
        <v>0</v>
      </c>
      <c r="AQ39" s="87" t="s">
        <v>1115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10</v>
      </c>
      <c r="BM39" s="49">
        <v>100</v>
      </c>
      <c r="BN39" s="48">
        <v>10</v>
      </c>
    </row>
    <row r="40" spans="1:66" ht="15">
      <c r="A40" s="64" t="s">
        <v>233</v>
      </c>
      <c r="B40" s="64" t="s">
        <v>310</v>
      </c>
      <c r="C40" s="65" t="s">
        <v>3214</v>
      </c>
      <c r="D40" s="66">
        <v>3</v>
      </c>
      <c r="E40" s="67" t="s">
        <v>132</v>
      </c>
      <c r="F40" s="68">
        <v>32</v>
      </c>
      <c r="G40" s="65"/>
      <c r="H40" s="69"/>
      <c r="I40" s="70"/>
      <c r="J40" s="70"/>
      <c r="K40" s="34" t="s">
        <v>65</v>
      </c>
      <c r="L40" s="77">
        <v>40</v>
      </c>
      <c r="M40" s="77"/>
      <c r="N40" s="72"/>
      <c r="O40" s="79" t="s">
        <v>378</v>
      </c>
      <c r="P40" s="81">
        <v>43768.198842592596</v>
      </c>
      <c r="Q40" s="79" t="s">
        <v>390</v>
      </c>
      <c r="R40" s="82" t="s">
        <v>438</v>
      </c>
      <c r="S40" s="79" t="s">
        <v>474</v>
      </c>
      <c r="T40" s="79" t="s">
        <v>488</v>
      </c>
      <c r="U40" s="79"/>
      <c r="V40" s="82" t="s">
        <v>563</v>
      </c>
      <c r="W40" s="81">
        <v>43768.198842592596</v>
      </c>
      <c r="X40" s="85">
        <v>43768</v>
      </c>
      <c r="Y40" s="87" t="s">
        <v>656</v>
      </c>
      <c r="Z40" s="82" t="s">
        <v>822</v>
      </c>
      <c r="AA40" s="79"/>
      <c r="AB40" s="79"/>
      <c r="AC40" s="87" t="s">
        <v>987</v>
      </c>
      <c r="AD40" s="79"/>
      <c r="AE40" s="79" t="b">
        <v>0</v>
      </c>
      <c r="AF40" s="79">
        <v>0</v>
      </c>
      <c r="AG40" s="87" t="s">
        <v>1144</v>
      </c>
      <c r="AH40" s="79" t="b">
        <v>1</v>
      </c>
      <c r="AI40" s="79" t="s">
        <v>1153</v>
      </c>
      <c r="AJ40" s="79"/>
      <c r="AK40" s="87" t="s">
        <v>1159</v>
      </c>
      <c r="AL40" s="79" t="b">
        <v>0</v>
      </c>
      <c r="AM40" s="79">
        <v>3</v>
      </c>
      <c r="AN40" s="87" t="s">
        <v>1115</v>
      </c>
      <c r="AO40" s="79" t="s">
        <v>1181</v>
      </c>
      <c r="AP40" s="79" t="b">
        <v>0</v>
      </c>
      <c r="AQ40" s="87" t="s">
        <v>1115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10</v>
      </c>
      <c r="BM40" s="49">
        <v>100</v>
      </c>
      <c r="BN40" s="48">
        <v>10</v>
      </c>
    </row>
    <row r="41" spans="1:66" ht="15">
      <c r="A41" s="64" t="s">
        <v>234</v>
      </c>
      <c r="B41" s="64" t="s">
        <v>303</v>
      </c>
      <c r="C41" s="65" t="s">
        <v>3214</v>
      </c>
      <c r="D41" s="66">
        <v>3</v>
      </c>
      <c r="E41" s="67" t="s">
        <v>132</v>
      </c>
      <c r="F41" s="68">
        <v>32</v>
      </c>
      <c r="G41" s="65"/>
      <c r="H41" s="69"/>
      <c r="I41" s="70"/>
      <c r="J41" s="70"/>
      <c r="K41" s="34" t="s">
        <v>65</v>
      </c>
      <c r="L41" s="77">
        <v>41</v>
      </c>
      <c r="M41" s="77"/>
      <c r="N41" s="72"/>
      <c r="O41" s="79" t="s">
        <v>378</v>
      </c>
      <c r="P41" s="81">
        <v>43768.45019675926</v>
      </c>
      <c r="Q41" s="79" t="s">
        <v>391</v>
      </c>
      <c r="R41" s="79"/>
      <c r="S41" s="79"/>
      <c r="T41" s="79"/>
      <c r="U41" s="79"/>
      <c r="V41" s="82" t="s">
        <v>564</v>
      </c>
      <c r="W41" s="81">
        <v>43768.45019675926</v>
      </c>
      <c r="X41" s="85">
        <v>43768</v>
      </c>
      <c r="Y41" s="87" t="s">
        <v>657</v>
      </c>
      <c r="Z41" s="82" t="s">
        <v>823</v>
      </c>
      <c r="AA41" s="79"/>
      <c r="AB41" s="79"/>
      <c r="AC41" s="87" t="s">
        <v>988</v>
      </c>
      <c r="AD41" s="79"/>
      <c r="AE41" s="79" t="b">
        <v>0</v>
      </c>
      <c r="AF41" s="79">
        <v>0</v>
      </c>
      <c r="AG41" s="87" t="s">
        <v>1144</v>
      </c>
      <c r="AH41" s="79" t="b">
        <v>1</v>
      </c>
      <c r="AI41" s="79" t="s">
        <v>1153</v>
      </c>
      <c r="AJ41" s="79"/>
      <c r="AK41" s="87" t="s">
        <v>1160</v>
      </c>
      <c r="AL41" s="79" t="b">
        <v>0</v>
      </c>
      <c r="AM41" s="79">
        <v>9</v>
      </c>
      <c r="AN41" s="87" t="s">
        <v>1110</v>
      </c>
      <c r="AO41" s="79" t="s">
        <v>1179</v>
      </c>
      <c r="AP41" s="79" t="b">
        <v>0</v>
      </c>
      <c r="AQ41" s="87" t="s">
        <v>1110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234</v>
      </c>
      <c r="B42" s="64" t="s">
        <v>320</v>
      </c>
      <c r="C42" s="65" t="s">
        <v>3214</v>
      </c>
      <c r="D42" s="66">
        <v>3</v>
      </c>
      <c r="E42" s="67" t="s">
        <v>132</v>
      </c>
      <c r="F42" s="68">
        <v>32</v>
      </c>
      <c r="G42" s="65"/>
      <c r="H42" s="69"/>
      <c r="I42" s="70"/>
      <c r="J42" s="70"/>
      <c r="K42" s="34" t="s">
        <v>65</v>
      </c>
      <c r="L42" s="77">
        <v>42</v>
      </c>
      <c r="M42" s="77"/>
      <c r="N42" s="72"/>
      <c r="O42" s="79" t="s">
        <v>379</v>
      </c>
      <c r="P42" s="81">
        <v>43768.45019675926</v>
      </c>
      <c r="Q42" s="79" t="s">
        <v>391</v>
      </c>
      <c r="R42" s="79"/>
      <c r="S42" s="79"/>
      <c r="T42" s="79"/>
      <c r="U42" s="79"/>
      <c r="V42" s="82" t="s">
        <v>564</v>
      </c>
      <c r="W42" s="81">
        <v>43768.45019675926</v>
      </c>
      <c r="X42" s="85">
        <v>43768</v>
      </c>
      <c r="Y42" s="87" t="s">
        <v>657</v>
      </c>
      <c r="Z42" s="82" t="s">
        <v>823</v>
      </c>
      <c r="AA42" s="79"/>
      <c r="AB42" s="79"/>
      <c r="AC42" s="87" t="s">
        <v>988</v>
      </c>
      <c r="AD42" s="79"/>
      <c r="AE42" s="79" t="b">
        <v>0</v>
      </c>
      <c r="AF42" s="79">
        <v>0</v>
      </c>
      <c r="AG42" s="87" t="s">
        <v>1144</v>
      </c>
      <c r="AH42" s="79" t="b">
        <v>1</v>
      </c>
      <c r="AI42" s="79" t="s">
        <v>1153</v>
      </c>
      <c r="AJ42" s="79"/>
      <c r="AK42" s="87" t="s">
        <v>1160</v>
      </c>
      <c r="AL42" s="79" t="b">
        <v>0</v>
      </c>
      <c r="AM42" s="79">
        <v>9</v>
      </c>
      <c r="AN42" s="87" t="s">
        <v>1110</v>
      </c>
      <c r="AO42" s="79" t="s">
        <v>1179</v>
      </c>
      <c r="AP42" s="79" t="b">
        <v>0</v>
      </c>
      <c r="AQ42" s="87" t="s">
        <v>1110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4</v>
      </c>
      <c r="BF42" s="48">
        <v>0</v>
      </c>
      <c r="BG42" s="49">
        <v>0</v>
      </c>
      <c r="BH42" s="48">
        <v>0</v>
      </c>
      <c r="BI42" s="49">
        <v>0</v>
      </c>
      <c r="BJ42" s="48">
        <v>0</v>
      </c>
      <c r="BK42" s="49">
        <v>0</v>
      </c>
      <c r="BL42" s="48">
        <v>29</v>
      </c>
      <c r="BM42" s="49">
        <v>100</v>
      </c>
      <c r="BN42" s="48">
        <v>29</v>
      </c>
    </row>
    <row r="43" spans="1:66" ht="15">
      <c r="A43" s="64" t="s">
        <v>235</v>
      </c>
      <c r="B43" s="64" t="s">
        <v>303</v>
      </c>
      <c r="C43" s="65" t="s">
        <v>3214</v>
      </c>
      <c r="D43" s="66">
        <v>3</v>
      </c>
      <c r="E43" s="67" t="s">
        <v>132</v>
      </c>
      <c r="F43" s="68">
        <v>32</v>
      </c>
      <c r="G43" s="65"/>
      <c r="H43" s="69"/>
      <c r="I43" s="70"/>
      <c r="J43" s="70"/>
      <c r="K43" s="34" t="s">
        <v>65</v>
      </c>
      <c r="L43" s="77">
        <v>43</v>
      </c>
      <c r="M43" s="77"/>
      <c r="N43" s="72"/>
      <c r="O43" s="79" t="s">
        <v>378</v>
      </c>
      <c r="P43" s="81">
        <v>43768.46976851852</v>
      </c>
      <c r="Q43" s="79" t="s">
        <v>391</v>
      </c>
      <c r="R43" s="79"/>
      <c r="S43" s="79"/>
      <c r="T43" s="79"/>
      <c r="U43" s="79"/>
      <c r="V43" s="82" t="s">
        <v>565</v>
      </c>
      <c r="W43" s="81">
        <v>43768.46976851852</v>
      </c>
      <c r="X43" s="85">
        <v>43768</v>
      </c>
      <c r="Y43" s="87" t="s">
        <v>658</v>
      </c>
      <c r="Z43" s="82" t="s">
        <v>824</v>
      </c>
      <c r="AA43" s="79"/>
      <c r="AB43" s="79"/>
      <c r="AC43" s="87" t="s">
        <v>989</v>
      </c>
      <c r="AD43" s="79"/>
      <c r="AE43" s="79" t="b">
        <v>0</v>
      </c>
      <c r="AF43" s="79">
        <v>0</v>
      </c>
      <c r="AG43" s="87" t="s">
        <v>1144</v>
      </c>
      <c r="AH43" s="79" t="b">
        <v>1</v>
      </c>
      <c r="AI43" s="79" t="s">
        <v>1153</v>
      </c>
      <c r="AJ43" s="79"/>
      <c r="AK43" s="87" t="s">
        <v>1160</v>
      </c>
      <c r="AL43" s="79" t="b">
        <v>0</v>
      </c>
      <c r="AM43" s="79">
        <v>9</v>
      </c>
      <c r="AN43" s="87" t="s">
        <v>1110</v>
      </c>
      <c r="AO43" s="79" t="s">
        <v>1179</v>
      </c>
      <c r="AP43" s="79" t="b">
        <v>0</v>
      </c>
      <c r="AQ43" s="87" t="s">
        <v>1110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235</v>
      </c>
      <c r="B44" s="64" t="s">
        <v>320</v>
      </c>
      <c r="C44" s="65" t="s">
        <v>3214</v>
      </c>
      <c r="D44" s="66">
        <v>3</v>
      </c>
      <c r="E44" s="67" t="s">
        <v>132</v>
      </c>
      <c r="F44" s="68">
        <v>32</v>
      </c>
      <c r="G44" s="65"/>
      <c r="H44" s="69"/>
      <c r="I44" s="70"/>
      <c r="J44" s="70"/>
      <c r="K44" s="34" t="s">
        <v>65</v>
      </c>
      <c r="L44" s="77">
        <v>44</v>
      </c>
      <c r="M44" s="77"/>
      <c r="N44" s="72"/>
      <c r="O44" s="79" t="s">
        <v>379</v>
      </c>
      <c r="P44" s="81">
        <v>43768.46976851852</v>
      </c>
      <c r="Q44" s="79" t="s">
        <v>391</v>
      </c>
      <c r="R44" s="79"/>
      <c r="S44" s="79"/>
      <c r="T44" s="79"/>
      <c r="U44" s="79"/>
      <c r="V44" s="82" t="s">
        <v>565</v>
      </c>
      <c r="W44" s="81">
        <v>43768.46976851852</v>
      </c>
      <c r="X44" s="85">
        <v>43768</v>
      </c>
      <c r="Y44" s="87" t="s">
        <v>658</v>
      </c>
      <c r="Z44" s="82" t="s">
        <v>824</v>
      </c>
      <c r="AA44" s="79"/>
      <c r="AB44" s="79"/>
      <c r="AC44" s="87" t="s">
        <v>989</v>
      </c>
      <c r="AD44" s="79"/>
      <c r="AE44" s="79" t="b">
        <v>0</v>
      </c>
      <c r="AF44" s="79">
        <v>0</v>
      </c>
      <c r="AG44" s="87" t="s">
        <v>1144</v>
      </c>
      <c r="AH44" s="79" t="b">
        <v>1</v>
      </c>
      <c r="AI44" s="79" t="s">
        <v>1153</v>
      </c>
      <c r="AJ44" s="79"/>
      <c r="AK44" s="87" t="s">
        <v>1160</v>
      </c>
      <c r="AL44" s="79" t="b">
        <v>0</v>
      </c>
      <c r="AM44" s="79">
        <v>9</v>
      </c>
      <c r="AN44" s="87" t="s">
        <v>1110</v>
      </c>
      <c r="AO44" s="79" t="s">
        <v>1179</v>
      </c>
      <c r="AP44" s="79" t="b">
        <v>0</v>
      </c>
      <c r="AQ44" s="87" t="s">
        <v>1110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4</v>
      </c>
      <c r="BF44" s="48">
        <v>0</v>
      </c>
      <c r="BG44" s="49">
        <v>0</v>
      </c>
      <c r="BH44" s="48">
        <v>0</v>
      </c>
      <c r="BI44" s="49">
        <v>0</v>
      </c>
      <c r="BJ44" s="48">
        <v>0</v>
      </c>
      <c r="BK44" s="49">
        <v>0</v>
      </c>
      <c r="BL44" s="48">
        <v>29</v>
      </c>
      <c r="BM44" s="49">
        <v>100</v>
      </c>
      <c r="BN44" s="48">
        <v>29</v>
      </c>
    </row>
    <row r="45" spans="1:66" ht="15">
      <c r="A45" s="64" t="s">
        <v>236</v>
      </c>
      <c r="B45" s="64" t="s">
        <v>312</v>
      </c>
      <c r="C45" s="65" t="s">
        <v>3214</v>
      </c>
      <c r="D45" s="66">
        <v>3</v>
      </c>
      <c r="E45" s="67" t="s">
        <v>132</v>
      </c>
      <c r="F45" s="68">
        <v>32</v>
      </c>
      <c r="G45" s="65"/>
      <c r="H45" s="69"/>
      <c r="I45" s="70"/>
      <c r="J45" s="70"/>
      <c r="K45" s="34" t="s">
        <v>65</v>
      </c>
      <c r="L45" s="77">
        <v>45</v>
      </c>
      <c r="M45" s="77"/>
      <c r="N45" s="72"/>
      <c r="O45" s="79" t="s">
        <v>378</v>
      </c>
      <c r="P45" s="81">
        <v>43768.488703703704</v>
      </c>
      <c r="Q45" s="79" t="s">
        <v>392</v>
      </c>
      <c r="R45" s="79"/>
      <c r="S45" s="79"/>
      <c r="T45" s="79"/>
      <c r="U45" s="79"/>
      <c r="V45" s="82" t="s">
        <v>566</v>
      </c>
      <c r="W45" s="81">
        <v>43768.488703703704</v>
      </c>
      <c r="X45" s="85">
        <v>43768</v>
      </c>
      <c r="Y45" s="87" t="s">
        <v>659</v>
      </c>
      <c r="Z45" s="82" t="s">
        <v>825</v>
      </c>
      <c r="AA45" s="79"/>
      <c r="AB45" s="79"/>
      <c r="AC45" s="87" t="s">
        <v>990</v>
      </c>
      <c r="AD45" s="79"/>
      <c r="AE45" s="79" t="b">
        <v>0</v>
      </c>
      <c r="AF45" s="79">
        <v>0</v>
      </c>
      <c r="AG45" s="87" t="s">
        <v>1144</v>
      </c>
      <c r="AH45" s="79" t="b">
        <v>1</v>
      </c>
      <c r="AI45" s="79" t="s">
        <v>1153</v>
      </c>
      <c r="AJ45" s="79"/>
      <c r="AK45" s="87" t="s">
        <v>1110</v>
      </c>
      <c r="AL45" s="79" t="b">
        <v>0</v>
      </c>
      <c r="AM45" s="79">
        <v>1</v>
      </c>
      <c r="AN45" s="87" t="s">
        <v>1132</v>
      </c>
      <c r="AO45" s="79" t="s">
        <v>1178</v>
      </c>
      <c r="AP45" s="79" t="b">
        <v>0</v>
      </c>
      <c r="AQ45" s="87" t="s">
        <v>1132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20</v>
      </c>
      <c r="BM45" s="49">
        <v>100</v>
      </c>
      <c r="BN45" s="48">
        <v>20</v>
      </c>
    </row>
    <row r="46" spans="1:66" ht="15">
      <c r="A46" s="64" t="s">
        <v>237</v>
      </c>
      <c r="B46" s="64" t="s">
        <v>303</v>
      </c>
      <c r="C46" s="65" t="s">
        <v>3214</v>
      </c>
      <c r="D46" s="66">
        <v>3</v>
      </c>
      <c r="E46" s="67" t="s">
        <v>132</v>
      </c>
      <c r="F46" s="68">
        <v>32</v>
      </c>
      <c r="G46" s="65"/>
      <c r="H46" s="69"/>
      <c r="I46" s="70"/>
      <c r="J46" s="70"/>
      <c r="K46" s="34" t="s">
        <v>65</v>
      </c>
      <c r="L46" s="77">
        <v>46</v>
      </c>
      <c r="M46" s="77"/>
      <c r="N46" s="72"/>
      <c r="O46" s="79" t="s">
        <v>378</v>
      </c>
      <c r="P46" s="81">
        <v>43768.511782407404</v>
      </c>
      <c r="Q46" s="79" t="s">
        <v>393</v>
      </c>
      <c r="R46" s="79"/>
      <c r="S46" s="79"/>
      <c r="T46" s="79" t="s">
        <v>489</v>
      </c>
      <c r="U46" s="79"/>
      <c r="V46" s="82" t="s">
        <v>567</v>
      </c>
      <c r="W46" s="81">
        <v>43768.511782407404</v>
      </c>
      <c r="X46" s="85">
        <v>43768</v>
      </c>
      <c r="Y46" s="87" t="s">
        <v>660</v>
      </c>
      <c r="Z46" s="82" t="s">
        <v>826</v>
      </c>
      <c r="AA46" s="79"/>
      <c r="AB46" s="79"/>
      <c r="AC46" s="87" t="s">
        <v>991</v>
      </c>
      <c r="AD46" s="79"/>
      <c r="AE46" s="79" t="b">
        <v>0</v>
      </c>
      <c r="AF46" s="79">
        <v>0</v>
      </c>
      <c r="AG46" s="87" t="s">
        <v>1144</v>
      </c>
      <c r="AH46" s="79" t="b">
        <v>1</v>
      </c>
      <c r="AI46" s="79" t="s">
        <v>1153</v>
      </c>
      <c r="AJ46" s="79"/>
      <c r="AK46" s="87" t="s">
        <v>1161</v>
      </c>
      <c r="AL46" s="79" t="b">
        <v>0</v>
      </c>
      <c r="AM46" s="79">
        <v>5</v>
      </c>
      <c r="AN46" s="87" t="s">
        <v>1125</v>
      </c>
      <c r="AO46" s="79" t="s">
        <v>1182</v>
      </c>
      <c r="AP46" s="79" t="b">
        <v>0</v>
      </c>
      <c r="AQ46" s="87" t="s">
        <v>1125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17</v>
      </c>
      <c r="BM46" s="49">
        <v>100</v>
      </c>
      <c r="BN46" s="48">
        <v>17</v>
      </c>
    </row>
    <row r="47" spans="1:66" ht="15">
      <c r="A47" s="64" t="s">
        <v>238</v>
      </c>
      <c r="B47" s="64" t="s">
        <v>308</v>
      </c>
      <c r="C47" s="65" t="s">
        <v>3214</v>
      </c>
      <c r="D47" s="66">
        <v>3</v>
      </c>
      <c r="E47" s="67" t="s">
        <v>132</v>
      </c>
      <c r="F47" s="68">
        <v>32</v>
      </c>
      <c r="G47" s="65"/>
      <c r="H47" s="69"/>
      <c r="I47" s="70"/>
      <c r="J47" s="70"/>
      <c r="K47" s="34" t="s">
        <v>65</v>
      </c>
      <c r="L47" s="77">
        <v>47</v>
      </c>
      <c r="M47" s="77"/>
      <c r="N47" s="72"/>
      <c r="O47" s="79" t="s">
        <v>378</v>
      </c>
      <c r="P47" s="81">
        <v>43766.58043981482</v>
      </c>
      <c r="Q47" s="79" t="s">
        <v>388</v>
      </c>
      <c r="R47" s="79"/>
      <c r="S47" s="79"/>
      <c r="T47" s="79"/>
      <c r="U47" s="79"/>
      <c r="V47" s="82" t="s">
        <v>568</v>
      </c>
      <c r="W47" s="81">
        <v>43766.58043981482</v>
      </c>
      <c r="X47" s="85">
        <v>43766</v>
      </c>
      <c r="Y47" s="87" t="s">
        <v>661</v>
      </c>
      <c r="Z47" s="82" t="s">
        <v>827</v>
      </c>
      <c r="AA47" s="79"/>
      <c r="AB47" s="79"/>
      <c r="AC47" s="87" t="s">
        <v>992</v>
      </c>
      <c r="AD47" s="79"/>
      <c r="AE47" s="79" t="b">
        <v>0</v>
      </c>
      <c r="AF47" s="79">
        <v>0</v>
      </c>
      <c r="AG47" s="87" t="s">
        <v>1144</v>
      </c>
      <c r="AH47" s="79" t="b">
        <v>1</v>
      </c>
      <c r="AI47" s="79" t="s">
        <v>1153</v>
      </c>
      <c r="AJ47" s="79"/>
      <c r="AK47" s="87" t="s">
        <v>1157</v>
      </c>
      <c r="AL47" s="79" t="b">
        <v>0</v>
      </c>
      <c r="AM47" s="79">
        <v>22</v>
      </c>
      <c r="AN47" s="87" t="s">
        <v>1105</v>
      </c>
      <c r="AO47" s="79" t="s">
        <v>1178</v>
      </c>
      <c r="AP47" s="79" t="b">
        <v>0</v>
      </c>
      <c r="AQ47" s="87" t="s">
        <v>1105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0</v>
      </c>
      <c r="BG47" s="49">
        <v>0</v>
      </c>
      <c r="BH47" s="48">
        <v>0</v>
      </c>
      <c r="BI47" s="49">
        <v>0</v>
      </c>
      <c r="BJ47" s="48">
        <v>0</v>
      </c>
      <c r="BK47" s="49">
        <v>0</v>
      </c>
      <c r="BL47" s="48">
        <v>17</v>
      </c>
      <c r="BM47" s="49">
        <v>100</v>
      </c>
      <c r="BN47" s="48">
        <v>17</v>
      </c>
    </row>
    <row r="48" spans="1:66" ht="15">
      <c r="A48" s="64" t="s">
        <v>238</v>
      </c>
      <c r="B48" s="64" t="s">
        <v>310</v>
      </c>
      <c r="C48" s="65" t="s">
        <v>3214</v>
      </c>
      <c r="D48" s="66">
        <v>3</v>
      </c>
      <c r="E48" s="67" t="s">
        <v>132</v>
      </c>
      <c r="F48" s="68">
        <v>32</v>
      </c>
      <c r="G48" s="65"/>
      <c r="H48" s="69"/>
      <c r="I48" s="70"/>
      <c r="J48" s="70"/>
      <c r="K48" s="34" t="s">
        <v>65</v>
      </c>
      <c r="L48" s="77">
        <v>48</v>
      </c>
      <c r="M48" s="77"/>
      <c r="N48" s="72"/>
      <c r="O48" s="79" t="s">
        <v>378</v>
      </c>
      <c r="P48" s="81">
        <v>43768.55163194444</v>
      </c>
      <c r="Q48" s="79" t="s">
        <v>394</v>
      </c>
      <c r="R48" s="79"/>
      <c r="S48" s="79"/>
      <c r="T48" s="79"/>
      <c r="U48" s="79"/>
      <c r="V48" s="82" t="s">
        <v>568</v>
      </c>
      <c r="W48" s="81">
        <v>43768.55163194444</v>
      </c>
      <c r="X48" s="85">
        <v>43768</v>
      </c>
      <c r="Y48" s="87" t="s">
        <v>662</v>
      </c>
      <c r="Z48" s="82" t="s">
        <v>828</v>
      </c>
      <c r="AA48" s="79"/>
      <c r="AB48" s="79"/>
      <c r="AC48" s="87" t="s">
        <v>993</v>
      </c>
      <c r="AD48" s="79"/>
      <c r="AE48" s="79" t="b">
        <v>0</v>
      </c>
      <c r="AF48" s="79">
        <v>0</v>
      </c>
      <c r="AG48" s="87" t="s">
        <v>1144</v>
      </c>
      <c r="AH48" s="79" t="b">
        <v>0</v>
      </c>
      <c r="AI48" s="79" t="s">
        <v>1153</v>
      </c>
      <c r="AJ48" s="79"/>
      <c r="AK48" s="87" t="s">
        <v>1144</v>
      </c>
      <c r="AL48" s="79" t="b">
        <v>0</v>
      </c>
      <c r="AM48" s="79">
        <v>15</v>
      </c>
      <c r="AN48" s="87" t="s">
        <v>1113</v>
      </c>
      <c r="AO48" s="79" t="s">
        <v>1178</v>
      </c>
      <c r="AP48" s="79" t="b">
        <v>0</v>
      </c>
      <c r="AQ48" s="87" t="s">
        <v>1113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15</v>
      </c>
      <c r="BM48" s="49">
        <v>100</v>
      </c>
      <c r="BN48" s="48">
        <v>15</v>
      </c>
    </row>
    <row r="49" spans="1:66" ht="15">
      <c r="A49" s="64" t="s">
        <v>239</v>
      </c>
      <c r="B49" s="64" t="s">
        <v>303</v>
      </c>
      <c r="C49" s="65" t="s">
        <v>3214</v>
      </c>
      <c r="D49" s="66">
        <v>3</v>
      </c>
      <c r="E49" s="67" t="s">
        <v>132</v>
      </c>
      <c r="F49" s="68">
        <v>32</v>
      </c>
      <c r="G49" s="65"/>
      <c r="H49" s="69"/>
      <c r="I49" s="70"/>
      <c r="J49" s="70"/>
      <c r="K49" s="34" t="s">
        <v>65</v>
      </c>
      <c r="L49" s="77">
        <v>49</v>
      </c>
      <c r="M49" s="77"/>
      <c r="N49" s="72"/>
      <c r="O49" s="79" t="s">
        <v>378</v>
      </c>
      <c r="P49" s="81">
        <v>43768.55436342592</v>
      </c>
      <c r="Q49" s="79" t="s">
        <v>391</v>
      </c>
      <c r="R49" s="79"/>
      <c r="S49" s="79"/>
      <c r="T49" s="79"/>
      <c r="U49" s="79"/>
      <c r="V49" s="82" t="s">
        <v>569</v>
      </c>
      <c r="W49" s="81">
        <v>43768.55436342592</v>
      </c>
      <c r="X49" s="85">
        <v>43768</v>
      </c>
      <c r="Y49" s="87" t="s">
        <v>663</v>
      </c>
      <c r="Z49" s="82" t="s">
        <v>829</v>
      </c>
      <c r="AA49" s="79"/>
      <c r="AB49" s="79"/>
      <c r="AC49" s="87" t="s">
        <v>994</v>
      </c>
      <c r="AD49" s="79"/>
      <c r="AE49" s="79" t="b">
        <v>0</v>
      </c>
      <c r="AF49" s="79">
        <v>0</v>
      </c>
      <c r="AG49" s="87" t="s">
        <v>1144</v>
      </c>
      <c r="AH49" s="79" t="b">
        <v>1</v>
      </c>
      <c r="AI49" s="79" t="s">
        <v>1153</v>
      </c>
      <c r="AJ49" s="79"/>
      <c r="AK49" s="87" t="s">
        <v>1160</v>
      </c>
      <c r="AL49" s="79" t="b">
        <v>0</v>
      </c>
      <c r="AM49" s="79">
        <v>9</v>
      </c>
      <c r="AN49" s="87" t="s">
        <v>1110</v>
      </c>
      <c r="AO49" s="79" t="s">
        <v>1178</v>
      </c>
      <c r="AP49" s="79" t="b">
        <v>0</v>
      </c>
      <c r="AQ49" s="87" t="s">
        <v>1110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239</v>
      </c>
      <c r="B50" s="64" t="s">
        <v>320</v>
      </c>
      <c r="C50" s="65" t="s">
        <v>3214</v>
      </c>
      <c r="D50" s="66">
        <v>3</v>
      </c>
      <c r="E50" s="67" t="s">
        <v>132</v>
      </c>
      <c r="F50" s="68">
        <v>32</v>
      </c>
      <c r="G50" s="65"/>
      <c r="H50" s="69"/>
      <c r="I50" s="70"/>
      <c r="J50" s="70"/>
      <c r="K50" s="34" t="s">
        <v>65</v>
      </c>
      <c r="L50" s="77">
        <v>50</v>
      </c>
      <c r="M50" s="77"/>
      <c r="N50" s="72"/>
      <c r="O50" s="79" t="s">
        <v>379</v>
      </c>
      <c r="P50" s="81">
        <v>43768.55436342592</v>
      </c>
      <c r="Q50" s="79" t="s">
        <v>391</v>
      </c>
      <c r="R50" s="79"/>
      <c r="S50" s="79"/>
      <c r="T50" s="79"/>
      <c r="U50" s="79"/>
      <c r="V50" s="82" t="s">
        <v>569</v>
      </c>
      <c r="W50" s="81">
        <v>43768.55436342592</v>
      </c>
      <c r="X50" s="85">
        <v>43768</v>
      </c>
      <c r="Y50" s="87" t="s">
        <v>663</v>
      </c>
      <c r="Z50" s="82" t="s">
        <v>829</v>
      </c>
      <c r="AA50" s="79"/>
      <c r="AB50" s="79"/>
      <c r="AC50" s="87" t="s">
        <v>994</v>
      </c>
      <c r="AD50" s="79"/>
      <c r="AE50" s="79" t="b">
        <v>0</v>
      </c>
      <c r="AF50" s="79">
        <v>0</v>
      </c>
      <c r="AG50" s="87" t="s">
        <v>1144</v>
      </c>
      <c r="AH50" s="79" t="b">
        <v>1</v>
      </c>
      <c r="AI50" s="79" t="s">
        <v>1153</v>
      </c>
      <c r="AJ50" s="79"/>
      <c r="AK50" s="87" t="s">
        <v>1160</v>
      </c>
      <c r="AL50" s="79" t="b">
        <v>0</v>
      </c>
      <c r="AM50" s="79">
        <v>9</v>
      </c>
      <c r="AN50" s="87" t="s">
        <v>1110</v>
      </c>
      <c r="AO50" s="79" t="s">
        <v>1178</v>
      </c>
      <c r="AP50" s="79" t="b">
        <v>0</v>
      </c>
      <c r="AQ50" s="87" t="s">
        <v>1110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8">
        <v>0</v>
      </c>
      <c r="BG50" s="49">
        <v>0</v>
      </c>
      <c r="BH50" s="48">
        <v>0</v>
      </c>
      <c r="BI50" s="49">
        <v>0</v>
      </c>
      <c r="BJ50" s="48">
        <v>0</v>
      </c>
      <c r="BK50" s="49">
        <v>0</v>
      </c>
      <c r="BL50" s="48">
        <v>29</v>
      </c>
      <c r="BM50" s="49">
        <v>100</v>
      </c>
      <c r="BN50" s="48">
        <v>29</v>
      </c>
    </row>
    <row r="51" spans="1:66" ht="15">
      <c r="A51" s="64" t="s">
        <v>240</v>
      </c>
      <c r="B51" s="64" t="s">
        <v>303</v>
      </c>
      <c r="C51" s="65" t="s">
        <v>3214</v>
      </c>
      <c r="D51" s="66">
        <v>3</v>
      </c>
      <c r="E51" s="67" t="s">
        <v>132</v>
      </c>
      <c r="F51" s="68">
        <v>32</v>
      </c>
      <c r="G51" s="65"/>
      <c r="H51" s="69"/>
      <c r="I51" s="70"/>
      <c r="J51" s="70"/>
      <c r="K51" s="34" t="s">
        <v>65</v>
      </c>
      <c r="L51" s="77">
        <v>51</v>
      </c>
      <c r="M51" s="77"/>
      <c r="N51" s="72"/>
      <c r="O51" s="79" t="s">
        <v>378</v>
      </c>
      <c r="P51" s="81">
        <v>43768.55504629629</v>
      </c>
      <c r="Q51" s="79" t="s">
        <v>391</v>
      </c>
      <c r="R51" s="79"/>
      <c r="S51" s="79"/>
      <c r="T51" s="79"/>
      <c r="U51" s="79"/>
      <c r="V51" s="82" t="s">
        <v>570</v>
      </c>
      <c r="W51" s="81">
        <v>43768.55504629629</v>
      </c>
      <c r="X51" s="85">
        <v>43768</v>
      </c>
      <c r="Y51" s="87" t="s">
        <v>664</v>
      </c>
      <c r="Z51" s="82" t="s">
        <v>830</v>
      </c>
      <c r="AA51" s="79"/>
      <c r="AB51" s="79"/>
      <c r="AC51" s="87" t="s">
        <v>995</v>
      </c>
      <c r="AD51" s="79"/>
      <c r="AE51" s="79" t="b">
        <v>0</v>
      </c>
      <c r="AF51" s="79">
        <v>0</v>
      </c>
      <c r="AG51" s="87" t="s">
        <v>1144</v>
      </c>
      <c r="AH51" s="79" t="b">
        <v>1</v>
      </c>
      <c r="AI51" s="79" t="s">
        <v>1153</v>
      </c>
      <c r="AJ51" s="79"/>
      <c r="AK51" s="87" t="s">
        <v>1160</v>
      </c>
      <c r="AL51" s="79" t="b">
        <v>0</v>
      </c>
      <c r="AM51" s="79">
        <v>9</v>
      </c>
      <c r="AN51" s="87" t="s">
        <v>1110</v>
      </c>
      <c r="AO51" s="79" t="s">
        <v>1178</v>
      </c>
      <c r="AP51" s="79" t="b">
        <v>0</v>
      </c>
      <c r="AQ51" s="87" t="s">
        <v>1110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240</v>
      </c>
      <c r="B52" s="64" t="s">
        <v>320</v>
      </c>
      <c r="C52" s="65" t="s">
        <v>3214</v>
      </c>
      <c r="D52" s="66">
        <v>3</v>
      </c>
      <c r="E52" s="67" t="s">
        <v>132</v>
      </c>
      <c r="F52" s="68">
        <v>32</v>
      </c>
      <c r="G52" s="65"/>
      <c r="H52" s="69"/>
      <c r="I52" s="70"/>
      <c r="J52" s="70"/>
      <c r="K52" s="34" t="s">
        <v>65</v>
      </c>
      <c r="L52" s="77">
        <v>52</v>
      </c>
      <c r="M52" s="77"/>
      <c r="N52" s="72"/>
      <c r="O52" s="79" t="s">
        <v>379</v>
      </c>
      <c r="P52" s="81">
        <v>43768.55504629629</v>
      </c>
      <c r="Q52" s="79" t="s">
        <v>391</v>
      </c>
      <c r="R52" s="79"/>
      <c r="S52" s="79"/>
      <c r="T52" s="79"/>
      <c r="U52" s="79"/>
      <c r="V52" s="82" t="s">
        <v>570</v>
      </c>
      <c r="W52" s="81">
        <v>43768.55504629629</v>
      </c>
      <c r="X52" s="85">
        <v>43768</v>
      </c>
      <c r="Y52" s="87" t="s">
        <v>664</v>
      </c>
      <c r="Z52" s="82" t="s">
        <v>830</v>
      </c>
      <c r="AA52" s="79"/>
      <c r="AB52" s="79"/>
      <c r="AC52" s="87" t="s">
        <v>995</v>
      </c>
      <c r="AD52" s="79"/>
      <c r="AE52" s="79" t="b">
        <v>0</v>
      </c>
      <c r="AF52" s="79">
        <v>0</v>
      </c>
      <c r="AG52" s="87" t="s">
        <v>1144</v>
      </c>
      <c r="AH52" s="79" t="b">
        <v>1</v>
      </c>
      <c r="AI52" s="79" t="s">
        <v>1153</v>
      </c>
      <c r="AJ52" s="79"/>
      <c r="AK52" s="87" t="s">
        <v>1160</v>
      </c>
      <c r="AL52" s="79" t="b">
        <v>0</v>
      </c>
      <c r="AM52" s="79">
        <v>9</v>
      </c>
      <c r="AN52" s="87" t="s">
        <v>1110</v>
      </c>
      <c r="AO52" s="79" t="s">
        <v>1178</v>
      </c>
      <c r="AP52" s="79" t="b">
        <v>0</v>
      </c>
      <c r="AQ52" s="87" t="s">
        <v>1110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8">
        <v>0</v>
      </c>
      <c r="BG52" s="49">
        <v>0</v>
      </c>
      <c r="BH52" s="48">
        <v>0</v>
      </c>
      <c r="BI52" s="49">
        <v>0</v>
      </c>
      <c r="BJ52" s="48">
        <v>0</v>
      </c>
      <c r="BK52" s="49">
        <v>0</v>
      </c>
      <c r="BL52" s="48">
        <v>29</v>
      </c>
      <c r="BM52" s="49">
        <v>100</v>
      </c>
      <c r="BN52" s="48">
        <v>29</v>
      </c>
    </row>
    <row r="53" spans="1:66" ht="15">
      <c r="A53" s="64" t="s">
        <v>241</v>
      </c>
      <c r="B53" s="64" t="s">
        <v>279</v>
      </c>
      <c r="C53" s="65" t="s">
        <v>3215</v>
      </c>
      <c r="D53" s="66">
        <v>10</v>
      </c>
      <c r="E53" s="67" t="s">
        <v>136</v>
      </c>
      <c r="F53" s="68">
        <v>25.5</v>
      </c>
      <c r="G53" s="65"/>
      <c r="H53" s="69"/>
      <c r="I53" s="70"/>
      <c r="J53" s="70"/>
      <c r="K53" s="34" t="s">
        <v>65</v>
      </c>
      <c r="L53" s="77">
        <v>53</v>
      </c>
      <c r="M53" s="77"/>
      <c r="N53" s="72"/>
      <c r="O53" s="79" t="s">
        <v>378</v>
      </c>
      <c r="P53" s="81">
        <v>43766.42704861111</v>
      </c>
      <c r="Q53" s="79" t="s">
        <v>395</v>
      </c>
      <c r="R53" s="79"/>
      <c r="S53" s="79"/>
      <c r="T53" s="79"/>
      <c r="U53" s="79"/>
      <c r="V53" s="82" t="s">
        <v>571</v>
      </c>
      <c r="W53" s="81">
        <v>43766.42704861111</v>
      </c>
      <c r="X53" s="85">
        <v>43766</v>
      </c>
      <c r="Y53" s="87" t="s">
        <v>665</v>
      </c>
      <c r="Z53" s="82" t="s">
        <v>831</v>
      </c>
      <c r="AA53" s="79"/>
      <c r="AB53" s="79"/>
      <c r="AC53" s="87" t="s">
        <v>996</v>
      </c>
      <c r="AD53" s="79"/>
      <c r="AE53" s="79" t="b">
        <v>0</v>
      </c>
      <c r="AF53" s="79">
        <v>0</v>
      </c>
      <c r="AG53" s="87" t="s">
        <v>1144</v>
      </c>
      <c r="AH53" s="79" t="b">
        <v>0</v>
      </c>
      <c r="AI53" s="79" t="s">
        <v>1153</v>
      </c>
      <c r="AJ53" s="79"/>
      <c r="AK53" s="87" t="s">
        <v>1144</v>
      </c>
      <c r="AL53" s="79" t="b">
        <v>0</v>
      </c>
      <c r="AM53" s="79">
        <v>3</v>
      </c>
      <c r="AN53" s="87" t="s">
        <v>1067</v>
      </c>
      <c r="AO53" s="79" t="s">
        <v>1181</v>
      </c>
      <c r="AP53" s="79" t="b">
        <v>0</v>
      </c>
      <c r="AQ53" s="87" t="s">
        <v>1067</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241</v>
      </c>
      <c r="B54" s="64" t="s">
        <v>320</v>
      </c>
      <c r="C54" s="65" t="s">
        <v>3216</v>
      </c>
      <c r="D54" s="66">
        <v>10</v>
      </c>
      <c r="E54" s="67" t="s">
        <v>136</v>
      </c>
      <c r="F54" s="68">
        <v>19</v>
      </c>
      <c r="G54" s="65"/>
      <c r="H54" s="69"/>
      <c r="I54" s="70"/>
      <c r="J54" s="70"/>
      <c r="K54" s="34" t="s">
        <v>65</v>
      </c>
      <c r="L54" s="77">
        <v>54</v>
      </c>
      <c r="M54" s="77"/>
      <c r="N54" s="72"/>
      <c r="O54" s="79" t="s">
        <v>379</v>
      </c>
      <c r="P54" s="81">
        <v>43766.42704861111</v>
      </c>
      <c r="Q54" s="79" t="s">
        <v>395</v>
      </c>
      <c r="R54" s="79"/>
      <c r="S54" s="79"/>
      <c r="T54" s="79"/>
      <c r="U54" s="79"/>
      <c r="V54" s="82" t="s">
        <v>571</v>
      </c>
      <c r="W54" s="81">
        <v>43766.42704861111</v>
      </c>
      <c r="X54" s="85">
        <v>43766</v>
      </c>
      <c r="Y54" s="87" t="s">
        <v>665</v>
      </c>
      <c r="Z54" s="82" t="s">
        <v>831</v>
      </c>
      <c r="AA54" s="79"/>
      <c r="AB54" s="79"/>
      <c r="AC54" s="87" t="s">
        <v>996</v>
      </c>
      <c r="AD54" s="79"/>
      <c r="AE54" s="79" t="b">
        <v>0</v>
      </c>
      <c r="AF54" s="79">
        <v>0</v>
      </c>
      <c r="AG54" s="87" t="s">
        <v>1144</v>
      </c>
      <c r="AH54" s="79" t="b">
        <v>0</v>
      </c>
      <c r="AI54" s="79" t="s">
        <v>1153</v>
      </c>
      <c r="AJ54" s="79"/>
      <c r="AK54" s="87" t="s">
        <v>1144</v>
      </c>
      <c r="AL54" s="79" t="b">
        <v>0</v>
      </c>
      <c r="AM54" s="79">
        <v>3</v>
      </c>
      <c r="AN54" s="87" t="s">
        <v>1067</v>
      </c>
      <c r="AO54" s="79" t="s">
        <v>1181</v>
      </c>
      <c r="AP54" s="79" t="b">
        <v>0</v>
      </c>
      <c r="AQ54" s="87" t="s">
        <v>1067</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241</v>
      </c>
      <c r="B55" s="64" t="s">
        <v>323</v>
      </c>
      <c r="C55" s="65" t="s">
        <v>3214</v>
      </c>
      <c r="D55" s="66">
        <v>3</v>
      </c>
      <c r="E55" s="67" t="s">
        <v>132</v>
      </c>
      <c r="F55" s="68">
        <v>32</v>
      </c>
      <c r="G55" s="65"/>
      <c r="H55" s="69"/>
      <c r="I55" s="70"/>
      <c r="J55" s="70"/>
      <c r="K55" s="34" t="s">
        <v>65</v>
      </c>
      <c r="L55" s="77">
        <v>55</v>
      </c>
      <c r="M55" s="77"/>
      <c r="N55" s="72"/>
      <c r="O55" s="79" t="s">
        <v>379</v>
      </c>
      <c r="P55" s="81">
        <v>43766.42704861111</v>
      </c>
      <c r="Q55" s="79" t="s">
        <v>395</v>
      </c>
      <c r="R55" s="79"/>
      <c r="S55" s="79"/>
      <c r="T55" s="79"/>
      <c r="U55" s="79"/>
      <c r="V55" s="82" t="s">
        <v>571</v>
      </c>
      <c r="W55" s="81">
        <v>43766.42704861111</v>
      </c>
      <c r="X55" s="85">
        <v>43766</v>
      </c>
      <c r="Y55" s="87" t="s">
        <v>665</v>
      </c>
      <c r="Z55" s="82" t="s">
        <v>831</v>
      </c>
      <c r="AA55" s="79"/>
      <c r="AB55" s="79"/>
      <c r="AC55" s="87" t="s">
        <v>996</v>
      </c>
      <c r="AD55" s="79"/>
      <c r="AE55" s="79" t="b">
        <v>0</v>
      </c>
      <c r="AF55" s="79">
        <v>0</v>
      </c>
      <c r="AG55" s="87" t="s">
        <v>1144</v>
      </c>
      <c r="AH55" s="79" t="b">
        <v>0</v>
      </c>
      <c r="AI55" s="79" t="s">
        <v>1153</v>
      </c>
      <c r="AJ55" s="79"/>
      <c r="AK55" s="87" t="s">
        <v>1144</v>
      </c>
      <c r="AL55" s="79" t="b">
        <v>0</v>
      </c>
      <c r="AM55" s="79">
        <v>3</v>
      </c>
      <c r="AN55" s="87" t="s">
        <v>1067</v>
      </c>
      <c r="AO55" s="79" t="s">
        <v>1181</v>
      </c>
      <c r="AP55" s="79" t="b">
        <v>0</v>
      </c>
      <c r="AQ55" s="87" t="s">
        <v>1067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23</v>
      </c>
      <c r="BM55" s="49">
        <v>100</v>
      </c>
      <c r="BN55" s="48">
        <v>23</v>
      </c>
    </row>
    <row r="56" spans="1:66" ht="15">
      <c r="A56" s="64" t="s">
        <v>241</v>
      </c>
      <c r="B56" s="64" t="s">
        <v>315</v>
      </c>
      <c r="C56" s="65" t="s">
        <v>3214</v>
      </c>
      <c r="D56" s="66">
        <v>3</v>
      </c>
      <c r="E56" s="67" t="s">
        <v>132</v>
      </c>
      <c r="F56" s="68">
        <v>32</v>
      </c>
      <c r="G56" s="65"/>
      <c r="H56" s="69"/>
      <c r="I56" s="70"/>
      <c r="J56" s="70"/>
      <c r="K56" s="34" t="s">
        <v>65</v>
      </c>
      <c r="L56" s="77">
        <v>56</v>
      </c>
      <c r="M56" s="77"/>
      <c r="N56" s="72"/>
      <c r="O56" s="79" t="s">
        <v>379</v>
      </c>
      <c r="P56" s="81">
        <v>43766.42704861111</v>
      </c>
      <c r="Q56" s="79" t="s">
        <v>395</v>
      </c>
      <c r="R56" s="79"/>
      <c r="S56" s="79"/>
      <c r="T56" s="79"/>
      <c r="U56" s="79"/>
      <c r="V56" s="82" t="s">
        <v>571</v>
      </c>
      <c r="W56" s="81">
        <v>43766.42704861111</v>
      </c>
      <c r="X56" s="85">
        <v>43766</v>
      </c>
      <c r="Y56" s="87" t="s">
        <v>665</v>
      </c>
      <c r="Z56" s="82" t="s">
        <v>831</v>
      </c>
      <c r="AA56" s="79"/>
      <c r="AB56" s="79"/>
      <c r="AC56" s="87" t="s">
        <v>996</v>
      </c>
      <c r="AD56" s="79"/>
      <c r="AE56" s="79" t="b">
        <v>0</v>
      </c>
      <c r="AF56" s="79">
        <v>0</v>
      </c>
      <c r="AG56" s="87" t="s">
        <v>1144</v>
      </c>
      <c r="AH56" s="79" t="b">
        <v>0</v>
      </c>
      <c r="AI56" s="79" t="s">
        <v>1153</v>
      </c>
      <c r="AJ56" s="79"/>
      <c r="AK56" s="87" t="s">
        <v>1144</v>
      </c>
      <c r="AL56" s="79" t="b">
        <v>0</v>
      </c>
      <c r="AM56" s="79">
        <v>3</v>
      </c>
      <c r="AN56" s="87" t="s">
        <v>1067</v>
      </c>
      <c r="AO56" s="79" t="s">
        <v>1181</v>
      </c>
      <c r="AP56" s="79" t="b">
        <v>0</v>
      </c>
      <c r="AQ56" s="87" t="s">
        <v>1067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241</v>
      </c>
      <c r="B57" s="64" t="s">
        <v>279</v>
      </c>
      <c r="C57" s="65" t="s">
        <v>3215</v>
      </c>
      <c r="D57" s="66">
        <v>10</v>
      </c>
      <c r="E57" s="67" t="s">
        <v>136</v>
      </c>
      <c r="F57" s="68">
        <v>25.5</v>
      </c>
      <c r="G57" s="65"/>
      <c r="H57" s="69"/>
      <c r="I57" s="70"/>
      <c r="J57" s="70"/>
      <c r="K57" s="34" t="s">
        <v>65</v>
      </c>
      <c r="L57" s="77">
        <v>57</v>
      </c>
      <c r="M57" s="77"/>
      <c r="N57" s="72"/>
      <c r="O57" s="79" t="s">
        <v>378</v>
      </c>
      <c r="P57" s="81">
        <v>43766.427141203705</v>
      </c>
      <c r="Q57" s="79" t="s">
        <v>396</v>
      </c>
      <c r="R57" s="79"/>
      <c r="S57" s="79"/>
      <c r="T57" s="79"/>
      <c r="U57" s="79"/>
      <c r="V57" s="82" t="s">
        <v>571</v>
      </c>
      <c r="W57" s="81">
        <v>43766.427141203705</v>
      </c>
      <c r="X57" s="85">
        <v>43766</v>
      </c>
      <c r="Y57" s="87" t="s">
        <v>666</v>
      </c>
      <c r="Z57" s="82" t="s">
        <v>832</v>
      </c>
      <c r="AA57" s="79"/>
      <c r="AB57" s="79"/>
      <c r="AC57" s="87" t="s">
        <v>997</v>
      </c>
      <c r="AD57" s="79"/>
      <c r="AE57" s="79" t="b">
        <v>0</v>
      </c>
      <c r="AF57" s="79">
        <v>0</v>
      </c>
      <c r="AG57" s="87" t="s">
        <v>1144</v>
      </c>
      <c r="AH57" s="79" t="b">
        <v>1</v>
      </c>
      <c r="AI57" s="79" t="s">
        <v>1153</v>
      </c>
      <c r="AJ57" s="79"/>
      <c r="AK57" s="87" t="s">
        <v>1139</v>
      </c>
      <c r="AL57" s="79" t="b">
        <v>0</v>
      </c>
      <c r="AM57" s="79">
        <v>3</v>
      </c>
      <c r="AN57" s="87" t="s">
        <v>1065</v>
      </c>
      <c r="AO57" s="79" t="s">
        <v>1181</v>
      </c>
      <c r="AP57" s="79" t="b">
        <v>0</v>
      </c>
      <c r="AQ57" s="87" t="s">
        <v>1065</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241</v>
      </c>
      <c r="B58" s="64" t="s">
        <v>320</v>
      </c>
      <c r="C58" s="65" t="s">
        <v>3216</v>
      </c>
      <c r="D58" s="66">
        <v>10</v>
      </c>
      <c r="E58" s="67" t="s">
        <v>136</v>
      </c>
      <c r="F58" s="68">
        <v>19</v>
      </c>
      <c r="G58" s="65"/>
      <c r="H58" s="69"/>
      <c r="I58" s="70"/>
      <c r="J58" s="70"/>
      <c r="K58" s="34" t="s">
        <v>65</v>
      </c>
      <c r="L58" s="77">
        <v>58</v>
      </c>
      <c r="M58" s="77"/>
      <c r="N58" s="72"/>
      <c r="O58" s="79" t="s">
        <v>379</v>
      </c>
      <c r="P58" s="81">
        <v>43766.427141203705</v>
      </c>
      <c r="Q58" s="79" t="s">
        <v>396</v>
      </c>
      <c r="R58" s="79"/>
      <c r="S58" s="79"/>
      <c r="T58" s="79"/>
      <c r="U58" s="79"/>
      <c r="V58" s="82" t="s">
        <v>571</v>
      </c>
      <c r="W58" s="81">
        <v>43766.427141203705</v>
      </c>
      <c r="X58" s="85">
        <v>43766</v>
      </c>
      <c r="Y58" s="87" t="s">
        <v>666</v>
      </c>
      <c r="Z58" s="82" t="s">
        <v>832</v>
      </c>
      <c r="AA58" s="79"/>
      <c r="AB58" s="79"/>
      <c r="AC58" s="87" t="s">
        <v>997</v>
      </c>
      <c r="AD58" s="79"/>
      <c r="AE58" s="79" t="b">
        <v>0</v>
      </c>
      <c r="AF58" s="79">
        <v>0</v>
      </c>
      <c r="AG58" s="87" t="s">
        <v>1144</v>
      </c>
      <c r="AH58" s="79" t="b">
        <v>1</v>
      </c>
      <c r="AI58" s="79" t="s">
        <v>1153</v>
      </c>
      <c r="AJ58" s="79"/>
      <c r="AK58" s="87" t="s">
        <v>1139</v>
      </c>
      <c r="AL58" s="79" t="b">
        <v>0</v>
      </c>
      <c r="AM58" s="79">
        <v>3</v>
      </c>
      <c r="AN58" s="87" t="s">
        <v>1065</v>
      </c>
      <c r="AO58" s="79" t="s">
        <v>1181</v>
      </c>
      <c r="AP58" s="79" t="b">
        <v>0</v>
      </c>
      <c r="AQ58" s="87" t="s">
        <v>1065</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241</v>
      </c>
      <c r="B59" s="64" t="s">
        <v>324</v>
      </c>
      <c r="C59" s="65" t="s">
        <v>3214</v>
      </c>
      <c r="D59" s="66">
        <v>3</v>
      </c>
      <c r="E59" s="67" t="s">
        <v>132</v>
      </c>
      <c r="F59" s="68">
        <v>32</v>
      </c>
      <c r="G59" s="65"/>
      <c r="H59" s="69"/>
      <c r="I59" s="70"/>
      <c r="J59" s="70"/>
      <c r="K59" s="34" t="s">
        <v>65</v>
      </c>
      <c r="L59" s="77">
        <v>59</v>
      </c>
      <c r="M59" s="77"/>
      <c r="N59" s="72"/>
      <c r="O59" s="79" t="s">
        <v>379</v>
      </c>
      <c r="P59" s="81">
        <v>43766.427141203705</v>
      </c>
      <c r="Q59" s="79" t="s">
        <v>396</v>
      </c>
      <c r="R59" s="79"/>
      <c r="S59" s="79"/>
      <c r="T59" s="79"/>
      <c r="U59" s="79"/>
      <c r="V59" s="82" t="s">
        <v>571</v>
      </c>
      <c r="W59" s="81">
        <v>43766.427141203705</v>
      </c>
      <c r="X59" s="85">
        <v>43766</v>
      </c>
      <c r="Y59" s="87" t="s">
        <v>666</v>
      </c>
      <c r="Z59" s="82" t="s">
        <v>832</v>
      </c>
      <c r="AA59" s="79"/>
      <c r="AB59" s="79"/>
      <c r="AC59" s="87" t="s">
        <v>997</v>
      </c>
      <c r="AD59" s="79"/>
      <c r="AE59" s="79" t="b">
        <v>0</v>
      </c>
      <c r="AF59" s="79">
        <v>0</v>
      </c>
      <c r="AG59" s="87" t="s">
        <v>1144</v>
      </c>
      <c r="AH59" s="79" t="b">
        <v>1</v>
      </c>
      <c r="AI59" s="79" t="s">
        <v>1153</v>
      </c>
      <c r="AJ59" s="79"/>
      <c r="AK59" s="87" t="s">
        <v>1139</v>
      </c>
      <c r="AL59" s="79" t="b">
        <v>0</v>
      </c>
      <c r="AM59" s="79">
        <v>3</v>
      </c>
      <c r="AN59" s="87" t="s">
        <v>1065</v>
      </c>
      <c r="AO59" s="79" t="s">
        <v>1181</v>
      </c>
      <c r="AP59" s="79" t="b">
        <v>0</v>
      </c>
      <c r="AQ59" s="87" t="s">
        <v>1065</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31</v>
      </c>
      <c r="BM59" s="49">
        <v>100</v>
      </c>
      <c r="BN59" s="48">
        <v>31</v>
      </c>
    </row>
    <row r="60" spans="1:66" ht="15">
      <c r="A60" s="64" t="s">
        <v>241</v>
      </c>
      <c r="B60" s="64" t="s">
        <v>303</v>
      </c>
      <c r="C60" s="65" t="s">
        <v>3214</v>
      </c>
      <c r="D60" s="66">
        <v>3</v>
      </c>
      <c r="E60" s="67" t="s">
        <v>132</v>
      </c>
      <c r="F60" s="68">
        <v>32</v>
      </c>
      <c r="G60" s="65"/>
      <c r="H60" s="69"/>
      <c r="I60" s="70"/>
      <c r="J60" s="70"/>
      <c r="K60" s="34" t="s">
        <v>65</v>
      </c>
      <c r="L60" s="77">
        <v>60</v>
      </c>
      <c r="M60" s="77"/>
      <c r="N60" s="72"/>
      <c r="O60" s="79" t="s">
        <v>378</v>
      </c>
      <c r="P60" s="81">
        <v>43768.5558912037</v>
      </c>
      <c r="Q60" s="79" t="s">
        <v>391</v>
      </c>
      <c r="R60" s="79"/>
      <c r="S60" s="79"/>
      <c r="T60" s="79"/>
      <c r="U60" s="79"/>
      <c r="V60" s="82" t="s">
        <v>571</v>
      </c>
      <c r="W60" s="81">
        <v>43768.5558912037</v>
      </c>
      <c r="X60" s="85">
        <v>43768</v>
      </c>
      <c r="Y60" s="87" t="s">
        <v>667</v>
      </c>
      <c r="Z60" s="82" t="s">
        <v>833</v>
      </c>
      <c r="AA60" s="79"/>
      <c r="AB60" s="79"/>
      <c r="AC60" s="87" t="s">
        <v>998</v>
      </c>
      <c r="AD60" s="79"/>
      <c r="AE60" s="79" t="b">
        <v>0</v>
      </c>
      <c r="AF60" s="79">
        <v>0</v>
      </c>
      <c r="AG60" s="87" t="s">
        <v>1144</v>
      </c>
      <c r="AH60" s="79" t="b">
        <v>1</v>
      </c>
      <c r="AI60" s="79" t="s">
        <v>1153</v>
      </c>
      <c r="AJ60" s="79"/>
      <c r="AK60" s="87" t="s">
        <v>1160</v>
      </c>
      <c r="AL60" s="79" t="b">
        <v>0</v>
      </c>
      <c r="AM60" s="79">
        <v>9</v>
      </c>
      <c r="AN60" s="87" t="s">
        <v>1110</v>
      </c>
      <c r="AO60" s="79" t="s">
        <v>1181</v>
      </c>
      <c r="AP60" s="79" t="b">
        <v>0</v>
      </c>
      <c r="AQ60" s="87" t="s">
        <v>1110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2</v>
      </c>
      <c r="BF60" s="48"/>
      <c r="BG60" s="49"/>
      <c r="BH60" s="48"/>
      <c r="BI60" s="49"/>
      <c r="BJ60" s="48"/>
      <c r="BK60" s="49"/>
      <c r="BL60" s="48"/>
      <c r="BM60" s="49"/>
      <c r="BN60" s="48"/>
    </row>
    <row r="61" spans="1:66" ht="15">
      <c r="A61" s="64" t="s">
        <v>241</v>
      </c>
      <c r="B61" s="64" t="s">
        <v>320</v>
      </c>
      <c r="C61" s="65" t="s">
        <v>3216</v>
      </c>
      <c r="D61" s="66">
        <v>10</v>
      </c>
      <c r="E61" s="67" t="s">
        <v>136</v>
      </c>
      <c r="F61" s="68">
        <v>19</v>
      </c>
      <c r="G61" s="65"/>
      <c r="H61" s="69"/>
      <c r="I61" s="70"/>
      <c r="J61" s="70"/>
      <c r="K61" s="34" t="s">
        <v>65</v>
      </c>
      <c r="L61" s="77">
        <v>61</v>
      </c>
      <c r="M61" s="77"/>
      <c r="N61" s="72"/>
      <c r="O61" s="79" t="s">
        <v>379</v>
      </c>
      <c r="P61" s="81">
        <v>43768.5558912037</v>
      </c>
      <c r="Q61" s="79" t="s">
        <v>391</v>
      </c>
      <c r="R61" s="79"/>
      <c r="S61" s="79"/>
      <c r="T61" s="79"/>
      <c r="U61" s="79"/>
      <c r="V61" s="82" t="s">
        <v>571</v>
      </c>
      <c r="W61" s="81">
        <v>43768.5558912037</v>
      </c>
      <c r="X61" s="85">
        <v>43768</v>
      </c>
      <c r="Y61" s="87" t="s">
        <v>667</v>
      </c>
      <c r="Z61" s="82" t="s">
        <v>833</v>
      </c>
      <c r="AA61" s="79"/>
      <c r="AB61" s="79"/>
      <c r="AC61" s="87" t="s">
        <v>998</v>
      </c>
      <c r="AD61" s="79"/>
      <c r="AE61" s="79" t="b">
        <v>0</v>
      </c>
      <c r="AF61" s="79">
        <v>0</v>
      </c>
      <c r="AG61" s="87" t="s">
        <v>1144</v>
      </c>
      <c r="AH61" s="79" t="b">
        <v>1</v>
      </c>
      <c r="AI61" s="79" t="s">
        <v>1153</v>
      </c>
      <c r="AJ61" s="79"/>
      <c r="AK61" s="87" t="s">
        <v>1160</v>
      </c>
      <c r="AL61" s="79" t="b">
        <v>0</v>
      </c>
      <c r="AM61" s="79">
        <v>9</v>
      </c>
      <c r="AN61" s="87" t="s">
        <v>1110</v>
      </c>
      <c r="AO61" s="79" t="s">
        <v>1181</v>
      </c>
      <c r="AP61" s="79" t="b">
        <v>0</v>
      </c>
      <c r="AQ61" s="87" t="s">
        <v>1110</v>
      </c>
      <c r="AR61" s="79" t="s">
        <v>176</v>
      </c>
      <c r="AS61" s="79">
        <v>0</v>
      </c>
      <c r="AT61" s="79">
        <v>0</v>
      </c>
      <c r="AU61" s="79"/>
      <c r="AV61" s="79"/>
      <c r="AW61" s="79"/>
      <c r="AX61" s="79"/>
      <c r="AY61" s="79"/>
      <c r="AZ61" s="79"/>
      <c r="BA61" s="79"/>
      <c r="BB61" s="79"/>
      <c r="BC61">
        <v>3</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29</v>
      </c>
      <c r="BM61" s="49">
        <v>100</v>
      </c>
      <c r="BN61" s="48">
        <v>29</v>
      </c>
    </row>
    <row r="62" spans="1:66" ht="15">
      <c r="A62" s="64" t="s">
        <v>242</v>
      </c>
      <c r="B62" s="64" t="s">
        <v>303</v>
      </c>
      <c r="C62" s="65" t="s">
        <v>3214</v>
      </c>
      <c r="D62" s="66">
        <v>3</v>
      </c>
      <c r="E62" s="67" t="s">
        <v>132</v>
      </c>
      <c r="F62" s="68">
        <v>32</v>
      </c>
      <c r="G62" s="65"/>
      <c r="H62" s="69"/>
      <c r="I62" s="70"/>
      <c r="J62" s="70"/>
      <c r="K62" s="34" t="s">
        <v>65</v>
      </c>
      <c r="L62" s="77">
        <v>62</v>
      </c>
      <c r="M62" s="77"/>
      <c r="N62" s="72"/>
      <c r="O62" s="79" t="s">
        <v>378</v>
      </c>
      <c r="P62" s="81">
        <v>43768.55611111111</v>
      </c>
      <c r="Q62" s="79" t="s">
        <v>391</v>
      </c>
      <c r="R62" s="79"/>
      <c r="S62" s="79"/>
      <c r="T62" s="79"/>
      <c r="U62" s="79"/>
      <c r="V62" s="82" t="s">
        <v>572</v>
      </c>
      <c r="W62" s="81">
        <v>43768.55611111111</v>
      </c>
      <c r="X62" s="85">
        <v>43768</v>
      </c>
      <c r="Y62" s="87" t="s">
        <v>668</v>
      </c>
      <c r="Z62" s="82" t="s">
        <v>834</v>
      </c>
      <c r="AA62" s="79"/>
      <c r="AB62" s="79"/>
      <c r="AC62" s="87" t="s">
        <v>999</v>
      </c>
      <c r="AD62" s="79"/>
      <c r="AE62" s="79" t="b">
        <v>0</v>
      </c>
      <c r="AF62" s="79">
        <v>0</v>
      </c>
      <c r="AG62" s="87" t="s">
        <v>1144</v>
      </c>
      <c r="AH62" s="79" t="b">
        <v>1</v>
      </c>
      <c r="AI62" s="79" t="s">
        <v>1153</v>
      </c>
      <c r="AJ62" s="79"/>
      <c r="AK62" s="87" t="s">
        <v>1160</v>
      </c>
      <c r="AL62" s="79" t="b">
        <v>0</v>
      </c>
      <c r="AM62" s="79">
        <v>9</v>
      </c>
      <c r="AN62" s="87" t="s">
        <v>1110</v>
      </c>
      <c r="AO62" s="79" t="s">
        <v>1178</v>
      </c>
      <c r="AP62" s="79" t="b">
        <v>0</v>
      </c>
      <c r="AQ62" s="87" t="s">
        <v>1110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242</v>
      </c>
      <c r="B63" s="64" t="s">
        <v>320</v>
      </c>
      <c r="C63" s="65" t="s">
        <v>3214</v>
      </c>
      <c r="D63" s="66">
        <v>3</v>
      </c>
      <c r="E63" s="67" t="s">
        <v>132</v>
      </c>
      <c r="F63" s="68">
        <v>32</v>
      </c>
      <c r="G63" s="65"/>
      <c r="H63" s="69"/>
      <c r="I63" s="70"/>
      <c r="J63" s="70"/>
      <c r="K63" s="34" t="s">
        <v>65</v>
      </c>
      <c r="L63" s="77">
        <v>63</v>
      </c>
      <c r="M63" s="77"/>
      <c r="N63" s="72"/>
      <c r="O63" s="79" t="s">
        <v>379</v>
      </c>
      <c r="P63" s="81">
        <v>43768.55611111111</v>
      </c>
      <c r="Q63" s="79" t="s">
        <v>391</v>
      </c>
      <c r="R63" s="79"/>
      <c r="S63" s="79"/>
      <c r="T63" s="79"/>
      <c r="U63" s="79"/>
      <c r="V63" s="82" t="s">
        <v>572</v>
      </c>
      <c r="W63" s="81">
        <v>43768.55611111111</v>
      </c>
      <c r="X63" s="85">
        <v>43768</v>
      </c>
      <c r="Y63" s="87" t="s">
        <v>668</v>
      </c>
      <c r="Z63" s="82" t="s">
        <v>834</v>
      </c>
      <c r="AA63" s="79"/>
      <c r="AB63" s="79"/>
      <c r="AC63" s="87" t="s">
        <v>999</v>
      </c>
      <c r="AD63" s="79"/>
      <c r="AE63" s="79" t="b">
        <v>0</v>
      </c>
      <c r="AF63" s="79">
        <v>0</v>
      </c>
      <c r="AG63" s="87" t="s">
        <v>1144</v>
      </c>
      <c r="AH63" s="79" t="b">
        <v>1</v>
      </c>
      <c r="AI63" s="79" t="s">
        <v>1153</v>
      </c>
      <c r="AJ63" s="79"/>
      <c r="AK63" s="87" t="s">
        <v>1160</v>
      </c>
      <c r="AL63" s="79" t="b">
        <v>0</v>
      </c>
      <c r="AM63" s="79">
        <v>9</v>
      </c>
      <c r="AN63" s="87" t="s">
        <v>1110</v>
      </c>
      <c r="AO63" s="79" t="s">
        <v>1178</v>
      </c>
      <c r="AP63" s="79" t="b">
        <v>0</v>
      </c>
      <c r="AQ63" s="87" t="s">
        <v>1110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4</v>
      </c>
      <c r="BF63" s="48">
        <v>0</v>
      </c>
      <c r="BG63" s="49">
        <v>0</v>
      </c>
      <c r="BH63" s="48">
        <v>0</v>
      </c>
      <c r="BI63" s="49">
        <v>0</v>
      </c>
      <c r="BJ63" s="48">
        <v>0</v>
      </c>
      <c r="BK63" s="49">
        <v>0</v>
      </c>
      <c r="BL63" s="48">
        <v>29</v>
      </c>
      <c r="BM63" s="49">
        <v>100</v>
      </c>
      <c r="BN63" s="48">
        <v>29</v>
      </c>
    </row>
    <row r="64" spans="1:66" ht="15">
      <c r="A64" s="64" t="s">
        <v>243</v>
      </c>
      <c r="B64" s="64" t="s">
        <v>303</v>
      </c>
      <c r="C64" s="65" t="s">
        <v>3214</v>
      </c>
      <c r="D64" s="66">
        <v>3</v>
      </c>
      <c r="E64" s="67" t="s">
        <v>132</v>
      </c>
      <c r="F64" s="68">
        <v>32</v>
      </c>
      <c r="G64" s="65"/>
      <c r="H64" s="69"/>
      <c r="I64" s="70"/>
      <c r="J64" s="70"/>
      <c r="K64" s="34" t="s">
        <v>65</v>
      </c>
      <c r="L64" s="77">
        <v>64</v>
      </c>
      <c r="M64" s="77"/>
      <c r="N64" s="72"/>
      <c r="O64" s="79" t="s">
        <v>378</v>
      </c>
      <c r="P64" s="81">
        <v>43768.630474537036</v>
      </c>
      <c r="Q64" s="79" t="s">
        <v>397</v>
      </c>
      <c r="R64" s="82" t="s">
        <v>439</v>
      </c>
      <c r="S64" s="79" t="s">
        <v>475</v>
      </c>
      <c r="T64" s="79" t="s">
        <v>490</v>
      </c>
      <c r="U64" s="79"/>
      <c r="V64" s="82" t="s">
        <v>573</v>
      </c>
      <c r="W64" s="81">
        <v>43768.630474537036</v>
      </c>
      <c r="X64" s="85">
        <v>43768</v>
      </c>
      <c r="Y64" s="87" t="s">
        <v>669</v>
      </c>
      <c r="Z64" s="82" t="s">
        <v>835</v>
      </c>
      <c r="AA64" s="79"/>
      <c r="AB64" s="79"/>
      <c r="AC64" s="87" t="s">
        <v>1000</v>
      </c>
      <c r="AD64" s="79"/>
      <c r="AE64" s="79" t="b">
        <v>0</v>
      </c>
      <c r="AF64" s="79">
        <v>0</v>
      </c>
      <c r="AG64" s="87" t="s">
        <v>1144</v>
      </c>
      <c r="AH64" s="79" t="b">
        <v>0</v>
      </c>
      <c r="AI64" s="79" t="s">
        <v>1153</v>
      </c>
      <c r="AJ64" s="79"/>
      <c r="AK64" s="87" t="s">
        <v>1144</v>
      </c>
      <c r="AL64" s="79" t="b">
        <v>0</v>
      </c>
      <c r="AM64" s="79">
        <v>2</v>
      </c>
      <c r="AN64" s="87" t="s">
        <v>1127</v>
      </c>
      <c r="AO64" s="79" t="s">
        <v>1181</v>
      </c>
      <c r="AP64" s="79" t="b">
        <v>0</v>
      </c>
      <c r="AQ64" s="87" t="s">
        <v>1127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8</v>
      </c>
      <c r="BM64" s="49">
        <v>100</v>
      </c>
      <c r="BN64" s="48">
        <v>8</v>
      </c>
    </row>
    <row r="65" spans="1:66" ht="15">
      <c r="A65" s="64" t="s">
        <v>244</v>
      </c>
      <c r="B65" s="64" t="s">
        <v>303</v>
      </c>
      <c r="C65" s="65" t="s">
        <v>3214</v>
      </c>
      <c r="D65" s="66">
        <v>3</v>
      </c>
      <c r="E65" s="67" t="s">
        <v>132</v>
      </c>
      <c r="F65" s="68">
        <v>32</v>
      </c>
      <c r="G65" s="65"/>
      <c r="H65" s="69"/>
      <c r="I65" s="70"/>
      <c r="J65" s="70"/>
      <c r="K65" s="34" t="s">
        <v>65</v>
      </c>
      <c r="L65" s="77">
        <v>65</v>
      </c>
      <c r="M65" s="77"/>
      <c r="N65" s="72"/>
      <c r="O65" s="79" t="s">
        <v>378</v>
      </c>
      <c r="P65" s="81">
        <v>43768.6340625</v>
      </c>
      <c r="Q65" s="79" t="s">
        <v>393</v>
      </c>
      <c r="R65" s="79"/>
      <c r="S65" s="79"/>
      <c r="T65" s="79" t="s">
        <v>489</v>
      </c>
      <c r="U65" s="79"/>
      <c r="V65" s="82" t="s">
        <v>574</v>
      </c>
      <c r="W65" s="81">
        <v>43768.6340625</v>
      </c>
      <c r="X65" s="85">
        <v>43768</v>
      </c>
      <c r="Y65" s="87" t="s">
        <v>670</v>
      </c>
      <c r="Z65" s="82" t="s">
        <v>836</v>
      </c>
      <c r="AA65" s="79"/>
      <c r="AB65" s="79"/>
      <c r="AC65" s="87" t="s">
        <v>1001</v>
      </c>
      <c r="AD65" s="79"/>
      <c r="AE65" s="79" t="b">
        <v>0</v>
      </c>
      <c r="AF65" s="79">
        <v>0</v>
      </c>
      <c r="AG65" s="87" t="s">
        <v>1144</v>
      </c>
      <c r="AH65" s="79" t="b">
        <v>1</v>
      </c>
      <c r="AI65" s="79" t="s">
        <v>1153</v>
      </c>
      <c r="AJ65" s="79"/>
      <c r="AK65" s="87" t="s">
        <v>1161</v>
      </c>
      <c r="AL65" s="79" t="b">
        <v>0</v>
      </c>
      <c r="AM65" s="79">
        <v>5</v>
      </c>
      <c r="AN65" s="87" t="s">
        <v>1125</v>
      </c>
      <c r="AO65" s="79" t="s">
        <v>1179</v>
      </c>
      <c r="AP65" s="79" t="b">
        <v>0</v>
      </c>
      <c r="AQ65" s="87" t="s">
        <v>1125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17</v>
      </c>
      <c r="BM65" s="49">
        <v>100</v>
      </c>
      <c r="BN65" s="48">
        <v>17</v>
      </c>
    </row>
    <row r="66" spans="1:66" ht="15">
      <c r="A66" s="64" t="s">
        <v>245</v>
      </c>
      <c r="B66" s="64" t="s">
        <v>325</v>
      </c>
      <c r="C66" s="65" t="s">
        <v>3214</v>
      </c>
      <c r="D66" s="66">
        <v>3</v>
      </c>
      <c r="E66" s="67" t="s">
        <v>132</v>
      </c>
      <c r="F66" s="68">
        <v>32</v>
      </c>
      <c r="G66" s="65"/>
      <c r="H66" s="69"/>
      <c r="I66" s="70"/>
      <c r="J66" s="70"/>
      <c r="K66" s="34" t="s">
        <v>65</v>
      </c>
      <c r="L66" s="77">
        <v>66</v>
      </c>
      <c r="M66" s="77"/>
      <c r="N66" s="72"/>
      <c r="O66" s="79" t="s">
        <v>379</v>
      </c>
      <c r="P66" s="81">
        <v>43768.717256944445</v>
      </c>
      <c r="Q66" s="79" t="s">
        <v>398</v>
      </c>
      <c r="R66" s="79"/>
      <c r="S66" s="79"/>
      <c r="T66" s="79" t="s">
        <v>488</v>
      </c>
      <c r="U66" s="79"/>
      <c r="V66" s="82" t="s">
        <v>575</v>
      </c>
      <c r="W66" s="81">
        <v>43768.717256944445</v>
      </c>
      <c r="X66" s="85">
        <v>43768</v>
      </c>
      <c r="Y66" s="87" t="s">
        <v>671</v>
      </c>
      <c r="Z66" s="82" t="s">
        <v>837</v>
      </c>
      <c r="AA66" s="79"/>
      <c r="AB66" s="79"/>
      <c r="AC66" s="87" t="s">
        <v>1002</v>
      </c>
      <c r="AD66" s="87" t="s">
        <v>1133</v>
      </c>
      <c r="AE66" s="79" t="b">
        <v>0</v>
      </c>
      <c r="AF66" s="79">
        <v>10</v>
      </c>
      <c r="AG66" s="87" t="s">
        <v>1145</v>
      </c>
      <c r="AH66" s="79" t="b">
        <v>0</v>
      </c>
      <c r="AI66" s="79" t="s">
        <v>1153</v>
      </c>
      <c r="AJ66" s="79"/>
      <c r="AK66" s="87" t="s">
        <v>1144</v>
      </c>
      <c r="AL66" s="79" t="b">
        <v>0</v>
      </c>
      <c r="AM66" s="79">
        <v>0</v>
      </c>
      <c r="AN66" s="87" t="s">
        <v>1144</v>
      </c>
      <c r="AO66" s="79" t="s">
        <v>1178</v>
      </c>
      <c r="AP66" s="79" t="b">
        <v>0</v>
      </c>
      <c r="AQ66" s="87" t="s">
        <v>1133</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245</v>
      </c>
      <c r="B67" s="64" t="s">
        <v>326</v>
      </c>
      <c r="C67" s="65" t="s">
        <v>3214</v>
      </c>
      <c r="D67" s="66">
        <v>3</v>
      </c>
      <c r="E67" s="67" t="s">
        <v>132</v>
      </c>
      <c r="F67" s="68">
        <v>32</v>
      </c>
      <c r="G67" s="65"/>
      <c r="H67" s="69"/>
      <c r="I67" s="70"/>
      <c r="J67" s="70"/>
      <c r="K67" s="34" t="s">
        <v>65</v>
      </c>
      <c r="L67" s="77">
        <v>67</v>
      </c>
      <c r="M67" s="77"/>
      <c r="N67" s="72"/>
      <c r="O67" s="79" t="s">
        <v>379</v>
      </c>
      <c r="P67" s="81">
        <v>43768.717256944445</v>
      </c>
      <c r="Q67" s="79" t="s">
        <v>398</v>
      </c>
      <c r="R67" s="79"/>
      <c r="S67" s="79"/>
      <c r="T67" s="79" t="s">
        <v>488</v>
      </c>
      <c r="U67" s="79"/>
      <c r="V67" s="82" t="s">
        <v>575</v>
      </c>
      <c r="W67" s="81">
        <v>43768.717256944445</v>
      </c>
      <c r="X67" s="85">
        <v>43768</v>
      </c>
      <c r="Y67" s="87" t="s">
        <v>671</v>
      </c>
      <c r="Z67" s="82" t="s">
        <v>837</v>
      </c>
      <c r="AA67" s="79"/>
      <c r="AB67" s="79"/>
      <c r="AC67" s="87" t="s">
        <v>1002</v>
      </c>
      <c r="AD67" s="87" t="s">
        <v>1133</v>
      </c>
      <c r="AE67" s="79" t="b">
        <v>0</v>
      </c>
      <c r="AF67" s="79">
        <v>10</v>
      </c>
      <c r="AG67" s="87" t="s">
        <v>1145</v>
      </c>
      <c r="AH67" s="79" t="b">
        <v>0</v>
      </c>
      <c r="AI67" s="79" t="s">
        <v>1153</v>
      </c>
      <c r="AJ67" s="79"/>
      <c r="AK67" s="87" t="s">
        <v>1144</v>
      </c>
      <c r="AL67" s="79" t="b">
        <v>0</v>
      </c>
      <c r="AM67" s="79">
        <v>0</v>
      </c>
      <c r="AN67" s="87" t="s">
        <v>1144</v>
      </c>
      <c r="AO67" s="79" t="s">
        <v>1178</v>
      </c>
      <c r="AP67" s="79" t="b">
        <v>0</v>
      </c>
      <c r="AQ67" s="87" t="s">
        <v>1133</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246</v>
      </c>
      <c r="B68" s="64" t="s">
        <v>303</v>
      </c>
      <c r="C68" s="65" t="s">
        <v>3214</v>
      </c>
      <c r="D68" s="66">
        <v>3</v>
      </c>
      <c r="E68" s="67" t="s">
        <v>132</v>
      </c>
      <c r="F68" s="68">
        <v>32</v>
      </c>
      <c r="G68" s="65"/>
      <c r="H68" s="69"/>
      <c r="I68" s="70"/>
      <c r="J68" s="70"/>
      <c r="K68" s="34" t="s">
        <v>65</v>
      </c>
      <c r="L68" s="77">
        <v>68</v>
      </c>
      <c r="M68" s="77"/>
      <c r="N68" s="72"/>
      <c r="O68" s="79" t="s">
        <v>378</v>
      </c>
      <c r="P68" s="81">
        <v>43767.18739583333</v>
      </c>
      <c r="Q68" s="79" t="s">
        <v>383</v>
      </c>
      <c r="R68" s="79"/>
      <c r="S68" s="79"/>
      <c r="T68" s="79"/>
      <c r="U68" s="79"/>
      <c r="V68" s="82" t="s">
        <v>576</v>
      </c>
      <c r="W68" s="81">
        <v>43767.18739583333</v>
      </c>
      <c r="X68" s="85">
        <v>43767</v>
      </c>
      <c r="Y68" s="87" t="s">
        <v>672</v>
      </c>
      <c r="Z68" s="82" t="s">
        <v>838</v>
      </c>
      <c r="AA68" s="79"/>
      <c r="AB68" s="79"/>
      <c r="AC68" s="87" t="s">
        <v>1003</v>
      </c>
      <c r="AD68" s="79"/>
      <c r="AE68" s="79" t="b">
        <v>0</v>
      </c>
      <c r="AF68" s="79">
        <v>0</v>
      </c>
      <c r="AG68" s="87" t="s">
        <v>1144</v>
      </c>
      <c r="AH68" s="79" t="b">
        <v>0</v>
      </c>
      <c r="AI68" s="79" t="s">
        <v>1153</v>
      </c>
      <c r="AJ68" s="79"/>
      <c r="AK68" s="87" t="s">
        <v>1144</v>
      </c>
      <c r="AL68" s="79" t="b">
        <v>0</v>
      </c>
      <c r="AM68" s="79">
        <v>8</v>
      </c>
      <c r="AN68" s="87" t="s">
        <v>1124</v>
      </c>
      <c r="AO68" s="79" t="s">
        <v>1179</v>
      </c>
      <c r="AP68" s="79" t="b">
        <v>0</v>
      </c>
      <c r="AQ68" s="87" t="s">
        <v>1124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246</v>
      </c>
      <c r="B69" s="64" t="s">
        <v>312</v>
      </c>
      <c r="C69" s="65" t="s">
        <v>3214</v>
      </c>
      <c r="D69" s="66">
        <v>3</v>
      </c>
      <c r="E69" s="67" t="s">
        <v>132</v>
      </c>
      <c r="F69" s="68">
        <v>32</v>
      </c>
      <c r="G69" s="65"/>
      <c r="H69" s="69"/>
      <c r="I69" s="70"/>
      <c r="J69" s="70"/>
      <c r="K69" s="34" t="s">
        <v>65</v>
      </c>
      <c r="L69" s="77">
        <v>69</v>
      </c>
      <c r="M69" s="77"/>
      <c r="N69" s="72"/>
      <c r="O69" s="79" t="s">
        <v>379</v>
      </c>
      <c r="P69" s="81">
        <v>43767.18739583333</v>
      </c>
      <c r="Q69" s="79" t="s">
        <v>383</v>
      </c>
      <c r="R69" s="79"/>
      <c r="S69" s="79"/>
      <c r="T69" s="79"/>
      <c r="U69" s="79"/>
      <c r="V69" s="82" t="s">
        <v>576</v>
      </c>
      <c r="W69" s="81">
        <v>43767.18739583333</v>
      </c>
      <c r="X69" s="85">
        <v>43767</v>
      </c>
      <c r="Y69" s="87" t="s">
        <v>672</v>
      </c>
      <c r="Z69" s="82" t="s">
        <v>838</v>
      </c>
      <c r="AA69" s="79"/>
      <c r="AB69" s="79"/>
      <c r="AC69" s="87" t="s">
        <v>1003</v>
      </c>
      <c r="AD69" s="79"/>
      <c r="AE69" s="79" t="b">
        <v>0</v>
      </c>
      <c r="AF69" s="79">
        <v>0</v>
      </c>
      <c r="AG69" s="87" t="s">
        <v>1144</v>
      </c>
      <c r="AH69" s="79" t="b">
        <v>0</v>
      </c>
      <c r="AI69" s="79" t="s">
        <v>1153</v>
      </c>
      <c r="AJ69" s="79"/>
      <c r="AK69" s="87" t="s">
        <v>1144</v>
      </c>
      <c r="AL69" s="79" t="b">
        <v>0</v>
      </c>
      <c r="AM69" s="79">
        <v>8</v>
      </c>
      <c r="AN69" s="87" t="s">
        <v>1124</v>
      </c>
      <c r="AO69" s="79" t="s">
        <v>1179</v>
      </c>
      <c r="AP69" s="79" t="b">
        <v>0</v>
      </c>
      <c r="AQ69" s="87" t="s">
        <v>1124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18</v>
      </c>
      <c r="BM69" s="49">
        <v>100</v>
      </c>
      <c r="BN69" s="48">
        <v>18</v>
      </c>
    </row>
    <row r="70" spans="1:66" ht="15">
      <c r="A70" s="64" t="s">
        <v>245</v>
      </c>
      <c r="B70" s="64" t="s">
        <v>246</v>
      </c>
      <c r="C70" s="65" t="s">
        <v>3214</v>
      </c>
      <c r="D70" s="66">
        <v>3</v>
      </c>
      <c r="E70" s="67" t="s">
        <v>132</v>
      </c>
      <c r="F70" s="68">
        <v>32</v>
      </c>
      <c r="G70" s="65"/>
      <c r="H70" s="69"/>
      <c r="I70" s="70"/>
      <c r="J70" s="70"/>
      <c r="K70" s="34" t="s">
        <v>65</v>
      </c>
      <c r="L70" s="77">
        <v>70</v>
      </c>
      <c r="M70" s="77"/>
      <c r="N70" s="72"/>
      <c r="O70" s="79" t="s">
        <v>379</v>
      </c>
      <c r="P70" s="81">
        <v>43768.717256944445</v>
      </c>
      <c r="Q70" s="79" t="s">
        <v>398</v>
      </c>
      <c r="R70" s="79"/>
      <c r="S70" s="79"/>
      <c r="T70" s="79" t="s">
        <v>488</v>
      </c>
      <c r="U70" s="79"/>
      <c r="V70" s="82" t="s">
        <v>575</v>
      </c>
      <c r="W70" s="81">
        <v>43768.717256944445</v>
      </c>
      <c r="X70" s="85">
        <v>43768</v>
      </c>
      <c r="Y70" s="87" t="s">
        <v>671</v>
      </c>
      <c r="Z70" s="82" t="s">
        <v>837</v>
      </c>
      <c r="AA70" s="79"/>
      <c r="AB70" s="79"/>
      <c r="AC70" s="87" t="s">
        <v>1002</v>
      </c>
      <c r="AD70" s="87" t="s">
        <v>1133</v>
      </c>
      <c r="AE70" s="79" t="b">
        <v>0</v>
      </c>
      <c r="AF70" s="79">
        <v>10</v>
      </c>
      <c r="AG70" s="87" t="s">
        <v>1145</v>
      </c>
      <c r="AH70" s="79" t="b">
        <v>0</v>
      </c>
      <c r="AI70" s="79" t="s">
        <v>1153</v>
      </c>
      <c r="AJ70" s="79"/>
      <c r="AK70" s="87" t="s">
        <v>1144</v>
      </c>
      <c r="AL70" s="79" t="b">
        <v>0</v>
      </c>
      <c r="AM70" s="79">
        <v>0</v>
      </c>
      <c r="AN70" s="87" t="s">
        <v>1144</v>
      </c>
      <c r="AO70" s="79" t="s">
        <v>1178</v>
      </c>
      <c r="AP70" s="79" t="b">
        <v>0</v>
      </c>
      <c r="AQ70" s="87" t="s">
        <v>1133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2</v>
      </c>
      <c r="BF70" s="48"/>
      <c r="BG70" s="49"/>
      <c r="BH70" s="48"/>
      <c r="BI70" s="49"/>
      <c r="BJ70" s="48"/>
      <c r="BK70" s="49"/>
      <c r="BL70" s="48"/>
      <c r="BM70" s="49"/>
      <c r="BN70" s="48"/>
    </row>
    <row r="71" spans="1:66" ht="15">
      <c r="A71" s="64" t="s">
        <v>245</v>
      </c>
      <c r="B71" s="64" t="s">
        <v>270</v>
      </c>
      <c r="C71" s="65" t="s">
        <v>3214</v>
      </c>
      <c r="D71" s="66">
        <v>3</v>
      </c>
      <c r="E71" s="67" t="s">
        <v>132</v>
      </c>
      <c r="F71" s="68">
        <v>32</v>
      </c>
      <c r="G71" s="65"/>
      <c r="H71" s="69"/>
      <c r="I71" s="70"/>
      <c r="J71" s="70"/>
      <c r="K71" s="34" t="s">
        <v>65</v>
      </c>
      <c r="L71" s="77">
        <v>71</v>
      </c>
      <c r="M71" s="77"/>
      <c r="N71" s="72"/>
      <c r="O71" s="79" t="s">
        <v>379</v>
      </c>
      <c r="P71" s="81">
        <v>43768.717256944445</v>
      </c>
      <c r="Q71" s="79" t="s">
        <v>398</v>
      </c>
      <c r="R71" s="79"/>
      <c r="S71" s="79"/>
      <c r="T71" s="79" t="s">
        <v>488</v>
      </c>
      <c r="U71" s="79"/>
      <c r="V71" s="82" t="s">
        <v>575</v>
      </c>
      <c r="W71" s="81">
        <v>43768.717256944445</v>
      </c>
      <c r="X71" s="85">
        <v>43768</v>
      </c>
      <c r="Y71" s="87" t="s">
        <v>671</v>
      </c>
      <c r="Z71" s="82" t="s">
        <v>837</v>
      </c>
      <c r="AA71" s="79"/>
      <c r="AB71" s="79"/>
      <c r="AC71" s="87" t="s">
        <v>1002</v>
      </c>
      <c r="AD71" s="87" t="s">
        <v>1133</v>
      </c>
      <c r="AE71" s="79" t="b">
        <v>0</v>
      </c>
      <c r="AF71" s="79">
        <v>10</v>
      </c>
      <c r="AG71" s="87" t="s">
        <v>1145</v>
      </c>
      <c r="AH71" s="79" t="b">
        <v>0</v>
      </c>
      <c r="AI71" s="79" t="s">
        <v>1153</v>
      </c>
      <c r="AJ71" s="79"/>
      <c r="AK71" s="87" t="s">
        <v>1144</v>
      </c>
      <c r="AL71" s="79" t="b">
        <v>0</v>
      </c>
      <c r="AM71" s="79">
        <v>0</v>
      </c>
      <c r="AN71" s="87" t="s">
        <v>1144</v>
      </c>
      <c r="AO71" s="79" t="s">
        <v>1178</v>
      </c>
      <c r="AP71" s="79" t="b">
        <v>0</v>
      </c>
      <c r="AQ71" s="87" t="s">
        <v>1133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245</v>
      </c>
      <c r="B72" s="64" t="s">
        <v>310</v>
      </c>
      <c r="C72" s="65" t="s">
        <v>3214</v>
      </c>
      <c r="D72" s="66">
        <v>3</v>
      </c>
      <c r="E72" s="67" t="s">
        <v>132</v>
      </c>
      <c r="F72" s="68">
        <v>32</v>
      </c>
      <c r="G72" s="65"/>
      <c r="H72" s="69"/>
      <c r="I72" s="70"/>
      <c r="J72" s="70"/>
      <c r="K72" s="34" t="s">
        <v>65</v>
      </c>
      <c r="L72" s="77">
        <v>72</v>
      </c>
      <c r="M72" s="77"/>
      <c r="N72" s="72"/>
      <c r="O72" s="79" t="s">
        <v>379</v>
      </c>
      <c r="P72" s="81">
        <v>43768.717256944445</v>
      </c>
      <c r="Q72" s="79" t="s">
        <v>398</v>
      </c>
      <c r="R72" s="79"/>
      <c r="S72" s="79"/>
      <c r="T72" s="79" t="s">
        <v>488</v>
      </c>
      <c r="U72" s="79"/>
      <c r="V72" s="82" t="s">
        <v>575</v>
      </c>
      <c r="W72" s="81">
        <v>43768.717256944445</v>
      </c>
      <c r="X72" s="85">
        <v>43768</v>
      </c>
      <c r="Y72" s="87" t="s">
        <v>671</v>
      </c>
      <c r="Z72" s="82" t="s">
        <v>837</v>
      </c>
      <c r="AA72" s="79"/>
      <c r="AB72" s="79"/>
      <c r="AC72" s="87" t="s">
        <v>1002</v>
      </c>
      <c r="AD72" s="87" t="s">
        <v>1133</v>
      </c>
      <c r="AE72" s="79" t="b">
        <v>0</v>
      </c>
      <c r="AF72" s="79">
        <v>10</v>
      </c>
      <c r="AG72" s="87" t="s">
        <v>1145</v>
      </c>
      <c r="AH72" s="79" t="b">
        <v>0</v>
      </c>
      <c r="AI72" s="79" t="s">
        <v>1153</v>
      </c>
      <c r="AJ72" s="79"/>
      <c r="AK72" s="87" t="s">
        <v>1144</v>
      </c>
      <c r="AL72" s="79" t="b">
        <v>0</v>
      </c>
      <c r="AM72" s="79">
        <v>0</v>
      </c>
      <c r="AN72" s="87" t="s">
        <v>1144</v>
      </c>
      <c r="AO72" s="79" t="s">
        <v>1178</v>
      </c>
      <c r="AP72" s="79" t="b">
        <v>0</v>
      </c>
      <c r="AQ72" s="87" t="s">
        <v>1133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3</v>
      </c>
      <c r="BF72" s="48"/>
      <c r="BG72" s="49"/>
      <c r="BH72" s="48"/>
      <c r="BI72" s="49"/>
      <c r="BJ72" s="48"/>
      <c r="BK72" s="49"/>
      <c r="BL72" s="48"/>
      <c r="BM72" s="49"/>
      <c r="BN72" s="48"/>
    </row>
    <row r="73" spans="1:66" ht="15">
      <c r="A73" s="64" t="s">
        <v>245</v>
      </c>
      <c r="B73" s="64" t="s">
        <v>277</v>
      </c>
      <c r="C73" s="65" t="s">
        <v>3214</v>
      </c>
      <c r="D73" s="66">
        <v>3</v>
      </c>
      <c r="E73" s="67" t="s">
        <v>132</v>
      </c>
      <c r="F73" s="68">
        <v>32</v>
      </c>
      <c r="G73" s="65"/>
      <c r="H73" s="69"/>
      <c r="I73" s="70"/>
      <c r="J73" s="70"/>
      <c r="K73" s="34" t="s">
        <v>65</v>
      </c>
      <c r="L73" s="77">
        <v>73</v>
      </c>
      <c r="M73" s="77"/>
      <c r="N73" s="72"/>
      <c r="O73" s="79" t="s">
        <v>379</v>
      </c>
      <c r="P73" s="81">
        <v>43768.717256944445</v>
      </c>
      <c r="Q73" s="79" t="s">
        <v>398</v>
      </c>
      <c r="R73" s="79"/>
      <c r="S73" s="79"/>
      <c r="T73" s="79" t="s">
        <v>488</v>
      </c>
      <c r="U73" s="79"/>
      <c r="V73" s="82" t="s">
        <v>575</v>
      </c>
      <c r="W73" s="81">
        <v>43768.717256944445</v>
      </c>
      <c r="X73" s="85">
        <v>43768</v>
      </c>
      <c r="Y73" s="87" t="s">
        <v>671</v>
      </c>
      <c r="Z73" s="82" t="s">
        <v>837</v>
      </c>
      <c r="AA73" s="79"/>
      <c r="AB73" s="79"/>
      <c r="AC73" s="87" t="s">
        <v>1002</v>
      </c>
      <c r="AD73" s="87" t="s">
        <v>1133</v>
      </c>
      <c r="AE73" s="79" t="b">
        <v>0</v>
      </c>
      <c r="AF73" s="79">
        <v>10</v>
      </c>
      <c r="AG73" s="87" t="s">
        <v>1145</v>
      </c>
      <c r="AH73" s="79" t="b">
        <v>0</v>
      </c>
      <c r="AI73" s="79" t="s">
        <v>1153</v>
      </c>
      <c r="AJ73" s="79"/>
      <c r="AK73" s="87" t="s">
        <v>1144</v>
      </c>
      <c r="AL73" s="79" t="b">
        <v>0</v>
      </c>
      <c r="AM73" s="79">
        <v>0</v>
      </c>
      <c r="AN73" s="87" t="s">
        <v>1144</v>
      </c>
      <c r="AO73" s="79" t="s">
        <v>1178</v>
      </c>
      <c r="AP73" s="79" t="b">
        <v>0</v>
      </c>
      <c r="AQ73" s="87" t="s">
        <v>1133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c r="BG73" s="49"/>
      <c r="BH73" s="48"/>
      <c r="BI73" s="49"/>
      <c r="BJ73" s="48"/>
      <c r="BK73" s="49"/>
      <c r="BL73" s="48"/>
      <c r="BM73" s="49"/>
      <c r="BN73" s="48"/>
    </row>
    <row r="74" spans="1:66" ht="15">
      <c r="A74" s="64" t="s">
        <v>245</v>
      </c>
      <c r="B74" s="64" t="s">
        <v>301</v>
      </c>
      <c r="C74" s="65" t="s">
        <v>3214</v>
      </c>
      <c r="D74" s="66">
        <v>3</v>
      </c>
      <c r="E74" s="67" t="s">
        <v>132</v>
      </c>
      <c r="F74" s="68">
        <v>32</v>
      </c>
      <c r="G74" s="65"/>
      <c r="H74" s="69"/>
      <c r="I74" s="70"/>
      <c r="J74" s="70"/>
      <c r="K74" s="34" t="s">
        <v>65</v>
      </c>
      <c r="L74" s="77">
        <v>74</v>
      </c>
      <c r="M74" s="77"/>
      <c r="N74" s="72"/>
      <c r="O74" s="79" t="s">
        <v>379</v>
      </c>
      <c r="P74" s="81">
        <v>43768.717256944445</v>
      </c>
      <c r="Q74" s="79" t="s">
        <v>398</v>
      </c>
      <c r="R74" s="79"/>
      <c r="S74" s="79"/>
      <c r="T74" s="79" t="s">
        <v>488</v>
      </c>
      <c r="U74" s="79"/>
      <c r="V74" s="82" t="s">
        <v>575</v>
      </c>
      <c r="W74" s="81">
        <v>43768.717256944445</v>
      </c>
      <c r="X74" s="85">
        <v>43768</v>
      </c>
      <c r="Y74" s="87" t="s">
        <v>671</v>
      </c>
      <c r="Z74" s="82" t="s">
        <v>837</v>
      </c>
      <c r="AA74" s="79"/>
      <c r="AB74" s="79"/>
      <c r="AC74" s="87" t="s">
        <v>1002</v>
      </c>
      <c r="AD74" s="87" t="s">
        <v>1133</v>
      </c>
      <c r="AE74" s="79" t="b">
        <v>0</v>
      </c>
      <c r="AF74" s="79">
        <v>10</v>
      </c>
      <c r="AG74" s="87" t="s">
        <v>1145</v>
      </c>
      <c r="AH74" s="79" t="b">
        <v>0</v>
      </c>
      <c r="AI74" s="79" t="s">
        <v>1153</v>
      </c>
      <c r="AJ74" s="79"/>
      <c r="AK74" s="87" t="s">
        <v>1144</v>
      </c>
      <c r="AL74" s="79" t="b">
        <v>0</v>
      </c>
      <c r="AM74" s="79">
        <v>0</v>
      </c>
      <c r="AN74" s="87" t="s">
        <v>1144</v>
      </c>
      <c r="AO74" s="79" t="s">
        <v>1178</v>
      </c>
      <c r="AP74" s="79" t="b">
        <v>0</v>
      </c>
      <c r="AQ74" s="87" t="s">
        <v>1133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245</v>
      </c>
      <c r="B75" s="64" t="s">
        <v>327</v>
      </c>
      <c r="C75" s="65" t="s">
        <v>3214</v>
      </c>
      <c r="D75" s="66">
        <v>3</v>
      </c>
      <c r="E75" s="67" t="s">
        <v>132</v>
      </c>
      <c r="F75" s="68">
        <v>32</v>
      </c>
      <c r="G75" s="65"/>
      <c r="H75" s="69"/>
      <c r="I75" s="70"/>
      <c r="J75" s="70"/>
      <c r="K75" s="34" t="s">
        <v>65</v>
      </c>
      <c r="L75" s="77">
        <v>75</v>
      </c>
      <c r="M75" s="77"/>
      <c r="N75" s="72"/>
      <c r="O75" s="79" t="s">
        <v>379</v>
      </c>
      <c r="P75" s="81">
        <v>43768.717256944445</v>
      </c>
      <c r="Q75" s="79" t="s">
        <v>398</v>
      </c>
      <c r="R75" s="79"/>
      <c r="S75" s="79"/>
      <c r="T75" s="79" t="s">
        <v>488</v>
      </c>
      <c r="U75" s="79"/>
      <c r="V75" s="82" t="s">
        <v>575</v>
      </c>
      <c r="W75" s="81">
        <v>43768.717256944445</v>
      </c>
      <c r="X75" s="85">
        <v>43768</v>
      </c>
      <c r="Y75" s="87" t="s">
        <v>671</v>
      </c>
      <c r="Z75" s="82" t="s">
        <v>837</v>
      </c>
      <c r="AA75" s="79"/>
      <c r="AB75" s="79"/>
      <c r="AC75" s="87" t="s">
        <v>1002</v>
      </c>
      <c r="AD75" s="87" t="s">
        <v>1133</v>
      </c>
      <c r="AE75" s="79" t="b">
        <v>0</v>
      </c>
      <c r="AF75" s="79">
        <v>10</v>
      </c>
      <c r="AG75" s="87" t="s">
        <v>1145</v>
      </c>
      <c r="AH75" s="79" t="b">
        <v>0</v>
      </c>
      <c r="AI75" s="79" t="s">
        <v>1153</v>
      </c>
      <c r="AJ75" s="79"/>
      <c r="AK75" s="87" t="s">
        <v>1144</v>
      </c>
      <c r="AL75" s="79" t="b">
        <v>0</v>
      </c>
      <c r="AM75" s="79">
        <v>0</v>
      </c>
      <c r="AN75" s="87" t="s">
        <v>1144</v>
      </c>
      <c r="AO75" s="79" t="s">
        <v>1178</v>
      </c>
      <c r="AP75" s="79" t="b">
        <v>0</v>
      </c>
      <c r="AQ75" s="87" t="s">
        <v>1133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245</v>
      </c>
      <c r="B76" s="64" t="s">
        <v>287</v>
      </c>
      <c r="C76" s="65" t="s">
        <v>3214</v>
      </c>
      <c r="D76" s="66">
        <v>3</v>
      </c>
      <c r="E76" s="67" t="s">
        <v>132</v>
      </c>
      <c r="F76" s="68">
        <v>32</v>
      </c>
      <c r="G76" s="65"/>
      <c r="H76" s="69"/>
      <c r="I76" s="70"/>
      <c r="J76" s="70"/>
      <c r="K76" s="34" t="s">
        <v>65</v>
      </c>
      <c r="L76" s="77">
        <v>76</v>
      </c>
      <c r="M76" s="77"/>
      <c r="N76" s="72"/>
      <c r="O76" s="79" t="s">
        <v>380</v>
      </c>
      <c r="P76" s="81">
        <v>43768.717256944445</v>
      </c>
      <c r="Q76" s="79" t="s">
        <v>398</v>
      </c>
      <c r="R76" s="79"/>
      <c r="S76" s="79"/>
      <c r="T76" s="79" t="s">
        <v>488</v>
      </c>
      <c r="U76" s="79"/>
      <c r="V76" s="82" t="s">
        <v>575</v>
      </c>
      <c r="W76" s="81">
        <v>43768.717256944445</v>
      </c>
      <c r="X76" s="85">
        <v>43768</v>
      </c>
      <c r="Y76" s="87" t="s">
        <v>671</v>
      </c>
      <c r="Z76" s="82" t="s">
        <v>837</v>
      </c>
      <c r="AA76" s="79"/>
      <c r="AB76" s="79"/>
      <c r="AC76" s="87" t="s">
        <v>1002</v>
      </c>
      <c r="AD76" s="87" t="s">
        <v>1133</v>
      </c>
      <c r="AE76" s="79" t="b">
        <v>0</v>
      </c>
      <c r="AF76" s="79">
        <v>10</v>
      </c>
      <c r="AG76" s="87" t="s">
        <v>1145</v>
      </c>
      <c r="AH76" s="79" t="b">
        <v>0</v>
      </c>
      <c r="AI76" s="79" t="s">
        <v>1153</v>
      </c>
      <c r="AJ76" s="79"/>
      <c r="AK76" s="87" t="s">
        <v>1144</v>
      </c>
      <c r="AL76" s="79" t="b">
        <v>0</v>
      </c>
      <c r="AM76" s="79">
        <v>0</v>
      </c>
      <c r="AN76" s="87" t="s">
        <v>1144</v>
      </c>
      <c r="AO76" s="79" t="s">
        <v>1178</v>
      </c>
      <c r="AP76" s="79" t="b">
        <v>0</v>
      </c>
      <c r="AQ76" s="87" t="s">
        <v>1133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2</v>
      </c>
      <c r="BF76" s="48">
        <v>0</v>
      </c>
      <c r="BG76" s="49">
        <v>0</v>
      </c>
      <c r="BH76" s="48">
        <v>0</v>
      </c>
      <c r="BI76" s="49">
        <v>0</v>
      </c>
      <c r="BJ76" s="48">
        <v>0</v>
      </c>
      <c r="BK76" s="49">
        <v>0</v>
      </c>
      <c r="BL76" s="48">
        <v>34</v>
      </c>
      <c r="BM76" s="49">
        <v>100</v>
      </c>
      <c r="BN76" s="48">
        <v>34</v>
      </c>
    </row>
    <row r="77" spans="1:66" ht="15">
      <c r="A77" s="64" t="s">
        <v>247</v>
      </c>
      <c r="B77" s="64" t="s">
        <v>328</v>
      </c>
      <c r="C77" s="65" t="s">
        <v>3214</v>
      </c>
      <c r="D77" s="66">
        <v>3</v>
      </c>
      <c r="E77" s="67" t="s">
        <v>132</v>
      </c>
      <c r="F77" s="68">
        <v>32</v>
      </c>
      <c r="G77" s="65"/>
      <c r="H77" s="69"/>
      <c r="I77" s="70"/>
      <c r="J77" s="70"/>
      <c r="K77" s="34" t="s">
        <v>65</v>
      </c>
      <c r="L77" s="77">
        <v>77</v>
      </c>
      <c r="M77" s="77"/>
      <c r="N77" s="72"/>
      <c r="O77" s="79" t="s">
        <v>379</v>
      </c>
      <c r="P77" s="81">
        <v>43768.78277777778</v>
      </c>
      <c r="Q77" s="79" t="s">
        <v>399</v>
      </c>
      <c r="R77" s="79"/>
      <c r="S77" s="79"/>
      <c r="T77" s="79" t="s">
        <v>488</v>
      </c>
      <c r="U77" s="79"/>
      <c r="V77" s="82" t="s">
        <v>577</v>
      </c>
      <c r="W77" s="81">
        <v>43768.78277777778</v>
      </c>
      <c r="X77" s="85">
        <v>43768</v>
      </c>
      <c r="Y77" s="87" t="s">
        <v>673</v>
      </c>
      <c r="Z77" s="82" t="s">
        <v>839</v>
      </c>
      <c r="AA77" s="79"/>
      <c r="AB77" s="79"/>
      <c r="AC77" s="87" t="s">
        <v>1004</v>
      </c>
      <c r="AD77" s="87" t="s">
        <v>1134</v>
      </c>
      <c r="AE77" s="79" t="b">
        <v>0</v>
      </c>
      <c r="AF77" s="79">
        <v>3</v>
      </c>
      <c r="AG77" s="87" t="s">
        <v>1145</v>
      </c>
      <c r="AH77" s="79" t="b">
        <v>0</v>
      </c>
      <c r="AI77" s="79" t="s">
        <v>1153</v>
      </c>
      <c r="AJ77" s="79"/>
      <c r="AK77" s="87" t="s">
        <v>1144</v>
      </c>
      <c r="AL77" s="79" t="b">
        <v>0</v>
      </c>
      <c r="AM77" s="79">
        <v>0</v>
      </c>
      <c r="AN77" s="87" t="s">
        <v>1144</v>
      </c>
      <c r="AO77" s="79" t="s">
        <v>1179</v>
      </c>
      <c r="AP77" s="79" t="b">
        <v>0</v>
      </c>
      <c r="AQ77" s="87" t="s">
        <v>1134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21</v>
      </c>
      <c r="BM77" s="49">
        <v>100</v>
      </c>
      <c r="BN77" s="48">
        <v>21</v>
      </c>
    </row>
    <row r="78" spans="1:66" ht="15">
      <c r="A78" s="64" t="s">
        <v>247</v>
      </c>
      <c r="B78" s="64" t="s">
        <v>287</v>
      </c>
      <c r="C78" s="65" t="s">
        <v>3214</v>
      </c>
      <c r="D78" s="66">
        <v>3</v>
      </c>
      <c r="E78" s="67" t="s">
        <v>132</v>
      </c>
      <c r="F78" s="68">
        <v>32</v>
      </c>
      <c r="G78" s="65"/>
      <c r="H78" s="69"/>
      <c r="I78" s="70"/>
      <c r="J78" s="70"/>
      <c r="K78" s="34" t="s">
        <v>65</v>
      </c>
      <c r="L78" s="77">
        <v>78</v>
      </c>
      <c r="M78" s="77"/>
      <c r="N78" s="72"/>
      <c r="O78" s="79" t="s">
        <v>380</v>
      </c>
      <c r="P78" s="81">
        <v>43768.78277777778</v>
      </c>
      <c r="Q78" s="79" t="s">
        <v>399</v>
      </c>
      <c r="R78" s="79"/>
      <c r="S78" s="79"/>
      <c r="T78" s="79" t="s">
        <v>488</v>
      </c>
      <c r="U78" s="79"/>
      <c r="V78" s="82" t="s">
        <v>577</v>
      </c>
      <c r="W78" s="81">
        <v>43768.78277777778</v>
      </c>
      <c r="X78" s="85">
        <v>43768</v>
      </c>
      <c r="Y78" s="87" t="s">
        <v>673</v>
      </c>
      <c r="Z78" s="82" t="s">
        <v>839</v>
      </c>
      <c r="AA78" s="79"/>
      <c r="AB78" s="79"/>
      <c r="AC78" s="87" t="s">
        <v>1004</v>
      </c>
      <c r="AD78" s="87" t="s">
        <v>1134</v>
      </c>
      <c r="AE78" s="79" t="b">
        <v>0</v>
      </c>
      <c r="AF78" s="79">
        <v>3</v>
      </c>
      <c r="AG78" s="87" t="s">
        <v>1145</v>
      </c>
      <c r="AH78" s="79" t="b">
        <v>0</v>
      </c>
      <c r="AI78" s="79" t="s">
        <v>1153</v>
      </c>
      <c r="AJ78" s="79"/>
      <c r="AK78" s="87" t="s">
        <v>1144</v>
      </c>
      <c r="AL78" s="79" t="b">
        <v>0</v>
      </c>
      <c r="AM78" s="79">
        <v>0</v>
      </c>
      <c r="AN78" s="87" t="s">
        <v>1144</v>
      </c>
      <c r="AO78" s="79" t="s">
        <v>1179</v>
      </c>
      <c r="AP78" s="79" t="b">
        <v>0</v>
      </c>
      <c r="AQ78" s="87" t="s">
        <v>1134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248</v>
      </c>
      <c r="B79" s="64" t="s">
        <v>329</v>
      </c>
      <c r="C79" s="65" t="s">
        <v>3214</v>
      </c>
      <c r="D79" s="66">
        <v>3</v>
      </c>
      <c r="E79" s="67" t="s">
        <v>132</v>
      </c>
      <c r="F79" s="68">
        <v>32</v>
      </c>
      <c r="G79" s="65"/>
      <c r="H79" s="69"/>
      <c r="I79" s="70"/>
      <c r="J79" s="70"/>
      <c r="K79" s="34" t="s">
        <v>65</v>
      </c>
      <c r="L79" s="77">
        <v>79</v>
      </c>
      <c r="M79" s="77"/>
      <c r="N79" s="72"/>
      <c r="O79" s="79" t="s">
        <v>379</v>
      </c>
      <c r="P79" s="81">
        <v>43768.88136574074</v>
      </c>
      <c r="Q79" s="79" t="s">
        <v>400</v>
      </c>
      <c r="R79" s="79"/>
      <c r="S79" s="79"/>
      <c r="T79" s="79" t="s">
        <v>491</v>
      </c>
      <c r="U79" s="79"/>
      <c r="V79" s="82" t="s">
        <v>578</v>
      </c>
      <c r="W79" s="81">
        <v>43768.88136574074</v>
      </c>
      <c r="X79" s="85">
        <v>43768</v>
      </c>
      <c r="Y79" s="87" t="s">
        <v>674</v>
      </c>
      <c r="Z79" s="82" t="s">
        <v>840</v>
      </c>
      <c r="AA79" s="79"/>
      <c r="AB79" s="79"/>
      <c r="AC79" s="87" t="s">
        <v>1005</v>
      </c>
      <c r="AD79" s="87" t="s">
        <v>1135</v>
      </c>
      <c r="AE79" s="79" t="b">
        <v>0</v>
      </c>
      <c r="AF79" s="79">
        <v>15</v>
      </c>
      <c r="AG79" s="87" t="s">
        <v>1146</v>
      </c>
      <c r="AH79" s="79" t="b">
        <v>0</v>
      </c>
      <c r="AI79" s="79" t="s">
        <v>1153</v>
      </c>
      <c r="AJ79" s="79"/>
      <c r="AK79" s="87" t="s">
        <v>1144</v>
      </c>
      <c r="AL79" s="79" t="b">
        <v>0</v>
      </c>
      <c r="AM79" s="79">
        <v>0</v>
      </c>
      <c r="AN79" s="87" t="s">
        <v>1144</v>
      </c>
      <c r="AO79" s="79" t="s">
        <v>1178</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248</v>
      </c>
      <c r="B80" s="64" t="s">
        <v>330</v>
      </c>
      <c r="C80" s="65" t="s">
        <v>3214</v>
      </c>
      <c r="D80" s="66">
        <v>3</v>
      </c>
      <c r="E80" s="67" t="s">
        <v>132</v>
      </c>
      <c r="F80" s="68">
        <v>32</v>
      </c>
      <c r="G80" s="65"/>
      <c r="H80" s="69"/>
      <c r="I80" s="70"/>
      <c r="J80" s="70"/>
      <c r="K80" s="34" t="s">
        <v>65</v>
      </c>
      <c r="L80" s="77">
        <v>80</v>
      </c>
      <c r="M80" s="77"/>
      <c r="N80" s="72"/>
      <c r="O80" s="79" t="s">
        <v>379</v>
      </c>
      <c r="P80" s="81">
        <v>43768.88136574074</v>
      </c>
      <c r="Q80" s="79" t="s">
        <v>400</v>
      </c>
      <c r="R80" s="79"/>
      <c r="S80" s="79"/>
      <c r="T80" s="79" t="s">
        <v>491</v>
      </c>
      <c r="U80" s="79"/>
      <c r="V80" s="82" t="s">
        <v>578</v>
      </c>
      <c r="W80" s="81">
        <v>43768.88136574074</v>
      </c>
      <c r="X80" s="85">
        <v>43768</v>
      </c>
      <c r="Y80" s="87" t="s">
        <v>674</v>
      </c>
      <c r="Z80" s="82" t="s">
        <v>840</v>
      </c>
      <c r="AA80" s="79"/>
      <c r="AB80" s="79"/>
      <c r="AC80" s="87" t="s">
        <v>1005</v>
      </c>
      <c r="AD80" s="87" t="s">
        <v>1135</v>
      </c>
      <c r="AE80" s="79" t="b">
        <v>0</v>
      </c>
      <c r="AF80" s="79">
        <v>15</v>
      </c>
      <c r="AG80" s="87" t="s">
        <v>1146</v>
      </c>
      <c r="AH80" s="79" t="b">
        <v>0</v>
      </c>
      <c r="AI80" s="79" t="s">
        <v>1153</v>
      </c>
      <c r="AJ80" s="79"/>
      <c r="AK80" s="87" t="s">
        <v>1144</v>
      </c>
      <c r="AL80" s="79" t="b">
        <v>0</v>
      </c>
      <c r="AM80" s="79">
        <v>0</v>
      </c>
      <c r="AN80" s="87" t="s">
        <v>1144</v>
      </c>
      <c r="AO80" s="79" t="s">
        <v>1178</v>
      </c>
      <c r="AP80" s="79" t="b">
        <v>0</v>
      </c>
      <c r="AQ80" s="87" t="s">
        <v>1135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248</v>
      </c>
      <c r="B81" s="64" t="s">
        <v>331</v>
      </c>
      <c r="C81" s="65" t="s">
        <v>3214</v>
      </c>
      <c r="D81" s="66">
        <v>3</v>
      </c>
      <c r="E81" s="67" t="s">
        <v>132</v>
      </c>
      <c r="F81" s="68">
        <v>32</v>
      </c>
      <c r="G81" s="65"/>
      <c r="H81" s="69"/>
      <c r="I81" s="70"/>
      <c r="J81" s="70"/>
      <c r="K81" s="34" t="s">
        <v>65</v>
      </c>
      <c r="L81" s="77">
        <v>81</v>
      </c>
      <c r="M81" s="77"/>
      <c r="N81" s="72"/>
      <c r="O81" s="79" t="s">
        <v>379</v>
      </c>
      <c r="P81" s="81">
        <v>43768.88136574074</v>
      </c>
      <c r="Q81" s="79" t="s">
        <v>400</v>
      </c>
      <c r="R81" s="79"/>
      <c r="S81" s="79"/>
      <c r="T81" s="79" t="s">
        <v>491</v>
      </c>
      <c r="U81" s="79"/>
      <c r="V81" s="82" t="s">
        <v>578</v>
      </c>
      <c r="W81" s="81">
        <v>43768.88136574074</v>
      </c>
      <c r="X81" s="85">
        <v>43768</v>
      </c>
      <c r="Y81" s="87" t="s">
        <v>674</v>
      </c>
      <c r="Z81" s="82" t="s">
        <v>840</v>
      </c>
      <c r="AA81" s="79"/>
      <c r="AB81" s="79"/>
      <c r="AC81" s="87" t="s">
        <v>1005</v>
      </c>
      <c r="AD81" s="87" t="s">
        <v>1135</v>
      </c>
      <c r="AE81" s="79" t="b">
        <v>0</v>
      </c>
      <c r="AF81" s="79">
        <v>15</v>
      </c>
      <c r="AG81" s="87" t="s">
        <v>1146</v>
      </c>
      <c r="AH81" s="79" t="b">
        <v>0</v>
      </c>
      <c r="AI81" s="79" t="s">
        <v>1153</v>
      </c>
      <c r="AJ81" s="79"/>
      <c r="AK81" s="87" t="s">
        <v>1144</v>
      </c>
      <c r="AL81" s="79" t="b">
        <v>0</v>
      </c>
      <c r="AM81" s="79">
        <v>0</v>
      </c>
      <c r="AN81" s="87" t="s">
        <v>1144</v>
      </c>
      <c r="AO81" s="79" t="s">
        <v>1178</v>
      </c>
      <c r="AP81" s="79" t="b">
        <v>0</v>
      </c>
      <c r="AQ81" s="87" t="s">
        <v>1135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248</v>
      </c>
      <c r="B82" s="64" t="s">
        <v>332</v>
      </c>
      <c r="C82" s="65" t="s">
        <v>3214</v>
      </c>
      <c r="D82" s="66">
        <v>3</v>
      </c>
      <c r="E82" s="67" t="s">
        <v>132</v>
      </c>
      <c r="F82" s="68">
        <v>32</v>
      </c>
      <c r="G82" s="65"/>
      <c r="H82" s="69"/>
      <c r="I82" s="70"/>
      <c r="J82" s="70"/>
      <c r="K82" s="34" t="s">
        <v>65</v>
      </c>
      <c r="L82" s="77">
        <v>82</v>
      </c>
      <c r="M82" s="77"/>
      <c r="N82" s="72"/>
      <c r="O82" s="79" t="s">
        <v>379</v>
      </c>
      <c r="P82" s="81">
        <v>43768.88136574074</v>
      </c>
      <c r="Q82" s="79" t="s">
        <v>400</v>
      </c>
      <c r="R82" s="79"/>
      <c r="S82" s="79"/>
      <c r="T82" s="79" t="s">
        <v>491</v>
      </c>
      <c r="U82" s="79"/>
      <c r="V82" s="82" t="s">
        <v>578</v>
      </c>
      <c r="W82" s="81">
        <v>43768.88136574074</v>
      </c>
      <c r="X82" s="85">
        <v>43768</v>
      </c>
      <c r="Y82" s="87" t="s">
        <v>674</v>
      </c>
      <c r="Z82" s="82" t="s">
        <v>840</v>
      </c>
      <c r="AA82" s="79"/>
      <c r="AB82" s="79"/>
      <c r="AC82" s="87" t="s">
        <v>1005</v>
      </c>
      <c r="AD82" s="87" t="s">
        <v>1135</v>
      </c>
      <c r="AE82" s="79" t="b">
        <v>0</v>
      </c>
      <c r="AF82" s="79">
        <v>15</v>
      </c>
      <c r="AG82" s="87" t="s">
        <v>1146</v>
      </c>
      <c r="AH82" s="79" t="b">
        <v>0</v>
      </c>
      <c r="AI82" s="79" t="s">
        <v>1153</v>
      </c>
      <c r="AJ82" s="79"/>
      <c r="AK82" s="87" t="s">
        <v>1144</v>
      </c>
      <c r="AL82" s="79" t="b">
        <v>0</v>
      </c>
      <c r="AM82" s="79">
        <v>0</v>
      </c>
      <c r="AN82" s="87" t="s">
        <v>1144</v>
      </c>
      <c r="AO82" s="79" t="s">
        <v>1178</v>
      </c>
      <c r="AP82" s="79" t="b">
        <v>0</v>
      </c>
      <c r="AQ82" s="87" t="s">
        <v>1135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248</v>
      </c>
      <c r="B83" s="64" t="s">
        <v>333</v>
      </c>
      <c r="C83" s="65" t="s">
        <v>3214</v>
      </c>
      <c r="D83" s="66">
        <v>3</v>
      </c>
      <c r="E83" s="67" t="s">
        <v>132</v>
      </c>
      <c r="F83" s="68">
        <v>32</v>
      </c>
      <c r="G83" s="65"/>
      <c r="H83" s="69"/>
      <c r="I83" s="70"/>
      <c r="J83" s="70"/>
      <c r="K83" s="34" t="s">
        <v>65</v>
      </c>
      <c r="L83" s="77">
        <v>83</v>
      </c>
      <c r="M83" s="77"/>
      <c r="N83" s="72"/>
      <c r="O83" s="79" t="s">
        <v>379</v>
      </c>
      <c r="P83" s="81">
        <v>43768.88136574074</v>
      </c>
      <c r="Q83" s="79" t="s">
        <v>400</v>
      </c>
      <c r="R83" s="79"/>
      <c r="S83" s="79"/>
      <c r="T83" s="79" t="s">
        <v>491</v>
      </c>
      <c r="U83" s="79"/>
      <c r="V83" s="82" t="s">
        <v>578</v>
      </c>
      <c r="W83" s="81">
        <v>43768.88136574074</v>
      </c>
      <c r="X83" s="85">
        <v>43768</v>
      </c>
      <c r="Y83" s="87" t="s">
        <v>674</v>
      </c>
      <c r="Z83" s="82" t="s">
        <v>840</v>
      </c>
      <c r="AA83" s="79"/>
      <c r="AB83" s="79"/>
      <c r="AC83" s="87" t="s">
        <v>1005</v>
      </c>
      <c r="AD83" s="87" t="s">
        <v>1135</v>
      </c>
      <c r="AE83" s="79" t="b">
        <v>0</v>
      </c>
      <c r="AF83" s="79">
        <v>15</v>
      </c>
      <c r="AG83" s="87" t="s">
        <v>1146</v>
      </c>
      <c r="AH83" s="79" t="b">
        <v>0</v>
      </c>
      <c r="AI83" s="79" t="s">
        <v>1153</v>
      </c>
      <c r="AJ83" s="79"/>
      <c r="AK83" s="87" t="s">
        <v>1144</v>
      </c>
      <c r="AL83" s="79" t="b">
        <v>0</v>
      </c>
      <c r="AM83" s="79">
        <v>0</v>
      </c>
      <c r="AN83" s="87" t="s">
        <v>1144</v>
      </c>
      <c r="AO83" s="79" t="s">
        <v>1178</v>
      </c>
      <c r="AP83" s="79" t="b">
        <v>0</v>
      </c>
      <c r="AQ83" s="87" t="s">
        <v>1135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248</v>
      </c>
      <c r="B84" s="64" t="s">
        <v>334</v>
      </c>
      <c r="C84" s="65" t="s">
        <v>3214</v>
      </c>
      <c r="D84" s="66">
        <v>3</v>
      </c>
      <c r="E84" s="67" t="s">
        <v>132</v>
      </c>
      <c r="F84" s="68">
        <v>32</v>
      </c>
      <c r="G84" s="65"/>
      <c r="H84" s="69"/>
      <c r="I84" s="70"/>
      <c r="J84" s="70"/>
      <c r="K84" s="34" t="s">
        <v>65</v>
      </c>
      <c r="L84" s="77">
        <v>84</v>
      </c>
      <c r="M84" s="77"/>
      <c r="N84" s="72"/>
      <c r="O84" s="79" t="s">
        <v>379</v>
      </c>
      <c r="P84" s="81">
        <v>43768.88136574074</v>
      </c>
      <c r="Q84" s="79" t="s">
        <v>400</v>
      </c>
      <c r="R84" s="79"/>
      <c r="S84" s="79"/>
      <c r="T84" s="79" t="s">
        <v>491</v>
      </c>
      <c r="U84" s="79"/>
      <c r="V84" s="82" t="s">
        <v>578</v>
      </c>
      <c r="W84" s="81">
        <v>43768.88136574074</v>
      </c>
      <c r="X84" s="85">
        <v>43768</v>
      </c>
      <c r="Y84" s="87" t="s">
        <v>674</v>
      </c>
      <c r="Z84" s="82" t="s">
        <v>840</v>
      </c>
      <c r="AA84" s="79"/>
      <c r="AB84" s="79"/>
      <c r="AC84" s="87" t="s">
        <v>1005</v>
      </c>
      <c r="AD84" s="87" t="s">
        <v>1135</v>
      </c>
      <c r="AE84" s="79" t="b">
        <v>0</v>
      </c>
      <c r="AF84" s="79">
        <v>15</v>
      </c>
      <c r="AG84" s="87" t="s">
        <v>1146</v>
      </c>
      <c r="AH84" s="79" t="b">
        <v>0</v>
      </c>
      <c r="AI84" s="79" t="s">
        <v>1153</v>
      </c>
      <c r="AJ84" s="79"/>
      <c r="AK84" s="87" t="s">
        <v>1144</v>
      </c>
      <c r="AL84" s="79" t="b">
        <v>0</v>
      </c>
      <c r="AM84" s="79">
        <v>0</v>
      </c>
      <c r="AN84" s="87" t="s">
        <v>1144</v>
      </c>
      <c r="AO84" s="79" t="s">
        <v>1178</v>
      </c>
      <c r="AP84" s="79" t="b">
        <v>0</v>
      </c>
      <c r="AQ84" s="87" t="s">
        <v>1135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248</v>
      </c>
      <c r="B85" s="64" t="s">
        <v>335</v>
      </c>
      <c r="C85" s="65" t="s">
        <v>3214</v>
      </c>
      <c r="D85" s="66">
        <v>3</v>
      </c>
      <c r="E85" s="67" t="s">
        <v>132</v>
      </c>
      <c r="F85" s="68">
        <v>32</v>
      </c>
      <c r="G85" s="65"/>
      <c r="H85" s="69"/>
      <c r="I85" s="70"/>
      <c r="J85" s="70"/>
      <c r="K85" s="34" t="s">
        <v>65</v>
      </c>
      <c r="L85" s="77">
        <v>85</v>
      </c>
      <c r="M85" s="77"/>
      <c r="N85" s="72"/>
      <c r="O85" s="79" t="s">
        <v>379</v>
      </c>
      <c r="P85" s="81">
        <v>43768.88136574074</v>
      </c>
      <c r="Q85" s="79" t="s">
        <v>400</v>
      </c>
      <c r="R85" s="79"/>
      <c r="S85" s="79"/>
      <c r="T85" s="79" t="s">
        <v>491</v>
      </c>
      <c r="U85" s="79"/>
      <c r="V85" s="82" t="s">
        <v>578</v>
      </c>
      <c r="W85" s="81">
        <v>43768.88136574074</v>
      </c>
      <c r="X85" s="85">
        <v>43768</v>
      </c>
      <c r="Y85" s="87" t="s">
        <v>674</v>
      </c>
      <c r="Z85" s="82" t="s">
        <v>840</v>
      </c>
      <c r="AA85" s="79"/>
      <c r="AB85" s="79"/>
      <c r="AC85" s="87" t="s">
        <v>1005</v>
      </c>
      <c r="AD85" s="87" t="s">
        <v>1135</v>
      </c>
      <c r="AE85" s="79" t="b">
        <v>0</v>
      </c>
      <c r="AF85" s="79">
        <v>15</v>
      </c>
      <c r="AG85" s="87" t="s">
        <v>1146</v>
      </c>
      <c r="AH85" s="79" t="b">
        <v>0</v>
      </c>
      <c r="AI85" s="79" t="s">
        <v>1153</v>
      </c>
      <c r="AJ85" s="79"/>
      <c r="AK85" s="87" t="s">
        <v>1144</v>
      </c>
      <c r="AL85" s="79" t="b">
        <v>0</v>
      </c>
      <c r="AM85" s="79">
        <v>0</v>
      </c>
      <c r="AN85" s="87" t="s">
        <v>1144</v>
      </c>
      <c r="AO85" s="79" t="s">
        <v>1178</v>
      </c>
      <c r="AP85" s="79" t="b">
        <v>0</v>
      </c>
      <c r="AQ85" s="87" t="s">
        <v>1135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248</v>
      </c>
      <c r="B86" s="64" t="s">
        <v>336</v>
      </c>
      <c r="C86" s="65" t="s">
        <v>3214</v>
      </c>
      <c r="D86" s="66">
        <v>3</v>
      </c>
      <c r="E86" s="67" t="s">
        <v>132</v>
      </c>
      <c r="F86" s="68">
        <v>32</v>
      </c>
      <c r="G86" s="65"/>
      <c r="H86" s="69"/>
      <c r="I86" s="70"/>
      <c r="J86" s="70"/>
      <c r="K86" s="34" t="s">
        <v>65</v>
      </c>
      <c r="L86" s="77">
        <v>86</v>
      </c>
      <c r="M86" s="77"/>
      <c r="N86" s="72"/>
      <c r="O86" s="79" t="s">
        <v>379</v>
      </c>
      <c r="P86" s="81">
        <v>43768.88136574074</v>
      </c>
      <c r="Q86" s="79" t="s">
        <v>400</v>
      </c>
      <c r="R86" s="79"/>
      <c r="S86" s="79"/>
      <c r="T86" s="79" t="s">
        <v>491</v>
      </c>
      <c r="U86" s="79"/>
      <c r="V86" s="82" t="s">
        <v>578</v>
      </c>
      <c r="W86" s="81">
        <v>43768.88136574074</v>
      </c>
      <c r="X86" s="85">
        <v>43768</v>
      </c>
      <c r="Y86" s="87" t="s">
        <v>674</v>
      </c>
      <c r="Z86" s="82" t="s">
        <v>840</v>
      </c>
      <c r="AA86" s="79"/>
      <c r="AB86" s="79"/>
      <c r="AC86" s="87" t="s">
        <v>1005</v>
      </c>
      <c r="AD86" s="87" t="s">
        <v>1135</v>
      </c>
      <c r="AE86" s="79" t="b">
        <v>0</v>
      </c>
      <c r="AF86" s="79">
        <v>15</v>
      </c>
      <c r="AG86" s="87" t="s">
        <v>1146</v>
      </c>
      <c r="AH86" s="79" t="b">
        <v>0</v>
      </c>
      <c r="AI86" s="79" t="s">
        <v>1153</v>
      </c>
      <c r="AJ86" s="79"/>
      <c r="AK86" s="87" t="s">
        <v>1144</v>
      </c>
      <c r="AL86" s="79" t="b">
        <v>0</v>
      </c>
      <c r="AM86" s="79">
        <v>0</v>
      </c>
      <c r="AN86" s="87" t="s">
        <v>1144</v>
      </c>
      <c r="AO86" s="79" t="s">
        <v>1178</v>
      </c>
      <c r="AP86" s="79" t="b">
        <v>0</v>
      </c>
      <c r="AQ86" s="87" t="s">
        <v>1135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248</v>
      </c>
      <c r="B87" s="64" t="s">
        <v>337</v>
      </c>
      <c r="C87" s="65" t="s">
        <v>3214</v>
      </c>
      <c r="D87" s="66">
        <v>3</v>
      </c>
      <c r="E87" s="67" t="s">
        <v>132</v>
      </c>
      <c r="F87" s="68">
        <v>32</v>
      </c>
      <c r="G87" s="65"/>
      <c r="H87" s="69"/>
      <c r="I87" s="70"/>
      <c r="J87" s="70"/>
      <c r="K87" s="34" t="s">
        <v>65</v>
      </c>
      <c r="L87" s="77">
        <v>87</v>
      </c>
      <c r="M87" s="77"/>
      <c r="N87" s="72"/>
      <c r="O87" s="79" t="s">
        <v>379</v>
      </c>
      <c r="P87" s="81">
        <v>43768.88136574074</v>
      </c>
      <c r="Q87" s="79" t="s">
        <v>400</v>
      </c>
      <c r="R87" s="79"/>
      <c r="S87" s="79"/>
      <c r="T87" s="79" t="s">
        <v>491</v>
      </c>
      <c r="U87" s="79"/>
      <c r="V87" s="82" t="s">
        <v>578</v>
      </c>
      <c r="W87" s="81">
        <v>43768.88136574074</v>
      </c>
      <c r="X87" s="85">
        <v>43768</v>
      </c>
      <c r="Y87" s="87" t="s">
        <v>674</v>
      </c>
      <c r="Z87" s="82" t="s">
        <v>840</v>
      </c>
      <c r="AA87" s="79"/>
      <c r="AB87" s="79"/>
      <c r="AC87" s="87" t="s">
        <v>1005</v>
      </c>
      <c r="AD87" s="87" t="s">
        <v>1135</v>
      </c>
      <c r="AE87" s="79" t="b">
        <v>0</v>
      </c>
      <c r="AF87" s="79">
        <v>15</v>
      </c>
      <c r="AG87" s="87" t="s">
        <v>1146</v>
      </c>
      <c r="AH87" s="79" t="b">
        <v>0</v>
      </c>
      <c r="AI87" s="79" t="s">
        <v>1153</v>
      </c>
      <c r="AJ87" s="79"/>
      <c r="AK87" s="87" t="s">
        <v>1144</v>
      </c>
      <c r="AL87" s="79" t="b">
        <v>0</v>
      </c>
      <c r="AM87" s="79">
        <v>0</v>
      </c>
      <c r="AN87" s="87" t="s">
        <v>1144</v>
      </c>
      <c r="AO87" s="79" t="s">
        <v>1178</v>
      </c>
      <c r="AP87" s="79" t="b">
        <v>0</v>
      </c>
      <c r="AQ87" s="87" t="s">
        <v>1135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248</v>
      </c>
      <c r="B88" s="64" t="s">
        <v>338</v>
      </c>
      <c r="C88" s="65" t="s">
        <v>3214</v>
      </c>
      <c r="D88" s="66">
        <v>3</v>
      </c>
      <c r="E88" s="67" t="s">
        <v>132</v>
      </c>
      <c r="F88" s="68">
        <v>32</v>
      </c>
      <c r="G88" s="65"/>
      <c r="H88" s="69"/>
      <c r="I88" s="70"/>
      <c r="J88" s="70"/>
      <c r="K88" s="34" t="s">
        <v>65</v>
      </c>
      <c r="L88" s="77">
        <v>88</v>
      </c>
      <c r="M88" s="77"/>
      <c r="N88" s="72"/>
      <c r="O88" s="79" t="s">
        <v>379</v>
      </c>
      <c r="P88" s="81">
        <v>43768.88136574074</v>
      </c>
      <c r="Q88" s="79" t="s">
        <v>400</v>
      </c>
      <c r="R88" s="79"/>
      <c r="S88" s="79"/>
      <c r="T88" s="79" t="s">
        <v>491</v>
      </c>
      <c r="U88" s="79"/>
      <c r="V88" s="82" t="s">
        <v>578</v>
      </c>
      <c r="W88" s="81">
        <v>43768.88136574074</v>
      </c>
      <c r="X88" s="85">
        <v>43768</v>
      </c>
      <c r="Y88" s="87" t="s">
        <v>674</v>
      </c>
      <c r="Z88" s="82" t="s">
        <v>840</v>
      </c>
      <c r="AA88" s="79"/>
      <c r="AB88" s="79"/>
      <c r="AC88" s="87" t="s">
        <v>1005</v>
      </c>
      <c r="AD88" s="87" t="s">
        <v>1135</v>
      </c>
      <c r="AE88" s="79" t="b">
        <v>0</v>
      </c>
      <c r="AF88" s="79">
        <v>15</v>
      </c>
      <c r="AG88" s="87" t="s">
        <v>1146</v>
      </c>
      <c r="AH88" s="79" t="b">
        <v>0</v>
      </c>
      <c r="AI88" s="79" t="s">
        <v>1153</v>
      </c>
      <c r="AJ88" s="79"/>
      <c r="AK88" s="87" t="s">
        <v>1144</v>
      </c>
      <c r="AL88" s="79" t="b">
        <v>0</v>
      </c>
      <c r="AM88" s="79">
        <v>0</v>
      </c>
      <c r="AN88" s="87" t="s">
        <v>1144</v>
      </c>
      <c r="AO88" s="79" t="s">
        <v>1178</v>
      </c>
      <c r="AP88" s="79" t="b">
        <v>0</v>
      </c>
      <c r="AQ88" s="87" t="s">
        <v>1135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248</v>
      </c>
      <c r="B89" s="64" t="s">
        <v>327</v>
      </c>
      <c r="C89" s="65" t="s">
        <v>3214</v>
      </c>
      <c r="D89" s="66">
        <v>3</v>
      </c>
      <c r="E89" s="67" t="s">
        <v>132</v>
      </c>
      <c r="F89" s="68">
        <v>32</v>
      </c>
      <c r="G89" s="65"/>
      <c r="H89" s="69"/>
      <c r="I89" s="70"/>
      <c r="J89" s="70"/>
      <c r="K89" s="34" t="s">
        <v>65</v>
      </c>
      <c r="L89" s="77">
        <v>89</v>
      </c>
      <c r="M89" s="77"/>
      <c r="N89" s="72"/>
      <c r="O89" s="79" t="s">
        <v>379</v>
      </c>
      <c r="P89" s="81">
        <v>43768.88136574074</v>
      </c>
      <c r="Q89" s="79" t="s">
        <v>400</v>
      </c>
      <c r="R89" s="79"/>
      <c r="S89" s="79"/>
      <c r="T89" s="79" t="s">
        <v>491</v>
      </c>
      <c r="U89" s="79"/>
      <c r="V89" s="82" t="s">
        <v>578</v>
      </c>
      <c r="W89" s="81">
        <v>43768.88136574074</v>
      </c>
      <c r="X89" s="85">
        <v>43768</v>
      </c>
      <c r="Y89" s="87" t="s">
        <v>674</v>
      </c>
      <c r="Z89" s="82" t="s">
        <v>840</v>
      </c>
      <c r="AA89" s="79"/>
      <c r="AB89" s="79"/>
      <c r="AC89" s="87" t="s">
        <v>1005</v>
      </c>
      <c r="AD89" s="87" t="s">
        <v>1135</v>
      </c>
      <c r="AE89" s="79" t="b">
        <v>0</v>
      </c>
      <c r="AF89" s="79">
        <v>15</v>
      </c>
      <c r="AG89" s="87" t="s">
        <v>1146</v>
      </c>
      <c r="AH89" s="79" t="b">
        <v>0</v>
      </c>
      <c r="AI89" s="79" t="s">
        <v>1153</v>
      </c>
      <c r="AJ89" s="79"/>
      <c r="AK89" s="87" t="s">
        <v>1144</v>
      </c>
      <c r="AL89" s="79" t="b">
        <v>0</v>
      </c>
      <c r="AM89" s="79">
        <v>0</v>
      </c>
      <c r="AN89" s="87" t="s">
        <v>1144</v>
      </c>
      <c r="AO89" s="79" t="s">
        <v>1178</v>
      </c>
      <c r="AP89" s="79" t="b">
        <v>0</v>
      </c>
      <c r="AQ89" s="87" t="s">
        <v>1135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5</v>
      </c>
      <c r="BF89" s="48"/>
      <c r="BG89" s="49"/>
      <c r="BH89" s="48"/>
      <c r="BI89" s="49"/>
      <c r="BJ89" s="48"/>
      <c r="BK89" s="49"/>
      <c r="BL89" s="48"/>
      <c r="BM89" s="49"/>
      <c r="BN89" s="48"/>
    </row>
    <row r="90" spans="1:66" ht="15">
      <c r="A90" s="64" t="s">
        <v>248</v>
      </c>
      <c r="B90" s="64" t="s">
        <v>339</v>
      </c>
      <c r="C90" s="65" t="s">
        <v>3214</v>
      </c>
      <c r="D90" s="66">
        <v>3</v>
      </c>
      <c r="E90" s="67" t="s">
        <v>132</v>
      </c>
      <c r="F90" s="68">
        <v>32</v>
      </c>
      <c r="G90" s="65"/>
      <c r="H90" s="69"/>
      <c r="I90" s="70"/>
      <c r="J90" s="70"/>
      <c r="K90" s="34" t="s">
        <v>65</v>
      </c>
      <c r="L90" s="77">
        <v>90</v>
      </c>
      <c r="M90" s="77"/>
      <c r="N90" s="72"/>
      <c r="O90" s="79" t="s">
        <v>379</v>
      </c>
      <c r="P90" s="81">
        <v>43768.88136574074</v>
      </c>
      <c r="Q90" s="79" t="s">
        <v>400</v>
      </c>
      <c r="R90" s="79"/>
      <c r="S90" s="79"/>
      <c r="T90" s="79" t="s">
        <v>491</v>
      </c>
      <c r="U90" s="79"/>
      <c r="V90" s="82" t="s">
        <v>578</v>
      </c>
      <c r="W90" s="81">
        <v>43768.88136574074</v>
      </c>
      <c r="X90" s="85">
        <v>43768</v>
      </c>
      <c r="Y90" s="87" t="s">
        <v>674</v>
      </c>
      <c r="Z90" s="82" t="s">
        <v>840</v>
      </c>
      <c r="AA90" s="79"/>
      <c r="AB90" s="79"/>
      <c r="AC90" s="87" t="s">
        <v>1005</v>
      </c>
      <c r="AD90" s="87" t="s">
        <v>1135</v>
      </c>
      <c r="AE90" s="79" t="b">
        <v>0</v>
      </c>
      <c r="AF90" s="79">
        <v>15</v>
      </c>
      <c r="AG90" s="87" t="s">
        <v>1146</v>
      </c>
      <c r="AH90" s="79" t="b">
        <v>0</v>
      </c>
      <c r="AI90" s="79" t="s">
        <v>1153</v>
      </c>
      <c r="AJ90" s="79"/>
      <c r="AK90" s="87" t="s">
        <v>1144</v>
      </c>
      <c r="AL90" s="79" t="b">
        <v>0</v>
      </c>
      <c r="AM90" s="79">
        <v>0</v>
      </c>
      <c r="AN90" s="87" t="s">
        <v>1144</v>
      </c>
      <c r="AO90" s="79" t="s">
        <v>1178</v>
      </c>
      <c r="AP90" s="79" t="b">
        <v>0</v>
      </c>
      <c r="AQ90" s="87" t="s">
        <v>1135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248</v>
      </c>
      <c r="B91" s="64" t="s">
        <v>340</v>
      </c>
      <c r="C91" s="65" t="s">
        <v>3214</v>
      </c>
      <c r="D91" s="66">
        <v>3</v>
      </c>
      <c r="E91" s="67" t="s">
        <v>132</v>
      </c>
      <c r="F91" s="68">
        <v>32</v>
      </c>
      <c r="G91" s="65"/>
      <c r="H91" s="69"/>
      <c r="I91" s="70"/>
      <c r="J91" s="70"/>
      <c r="K91" s="34" t="s">
        <v>65</v>
      </c>
      <c r="L91" s="77">
        <v>91</v>
      </c>
      <c r="M91" s="77"/>
      <c r="N91" s="72"/>
      <c r="O91" s="79" t="s">
        <v>379</v>
      </c>
      <c r="P91" s="81">
        <v>43768.88136574074</v>
      </c>
      <c r="Q91" s="79" t="s">
        <v>400</v>
      </c>
      <c r="R91" s="79"/>
      <c r="S91" s="79"/>
      <c r="T91" s="79" t="s">
        <v>491</v>
      </c>
      <c r="U91" s="79"/>
      <c r="V91" s="82" t="s">
        <v>578</v>
      </c>
      <c r="W91" s="81">
        <v>43768.88136574074</v>
      </c>
      <c r="X91" s="85">
        <v>43768</v>
      </c>
      <c r="Y91" s="87" t="s">
        <v>674</v>
      </c>
      <c r="Z91" s="82" t="s">
        <v>840</v>
      </c>
      <c r="AA91" s="79"/>
      <c r="AB91" s="79"/>
      <c r="AC91" s="87" t="s">
        <v>1005</v>
      </c>
      <c r="AD91" s="87" t="s">
        <v>1135</v>
      </c>
      <c r="AE91" s="79" t="b">
        <v>0</v>
      </c>
      <c r="AF91" s="79">
        <v>15</v>
      </c>
      <c r="AG91" s="87" t="s">
        <v>1146</v>
      </c>
      <c r="AH91" s="79" t="b">
        <v>0</v>
      </c>
      <c r="AI91" s="79" t="s">
        <v>1153</v>
      </c>
      <c r="AJ91" s="79"/>
      <c r="AK91" s="87" t="s">
        <v>1144</v>
      </c>
      <c r="AL91" s="79" t="b">
        <v>0</v>
      </c>
      <c r="AM91" s="79">
        <v>0</v>
      </c>
      <c r="AN91" s="87" t="s">
        <v>1144</v>
      </c>
      <c r="AO91" s="79" t="s">
        <v>1178</v>
      </c>
      <c r="AP91" s="79" t="b">
        <v>0</v>
      </c>
      <c r="AQ91" s="87" t="s">
        <v>1135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248</v>
      </c>
      <c r="B92" s="64" t="s">
        <v>341</v>
      </c>
      <c r="C92" s="65" t="s">
        <v>3214</v>
      </c>
      <c r="D92" s="66">
        <v>3</v>
      </c>
      <c r="E92" s="67" t="s">
        <v>132</v>
      </c>
      <c r="F92" s="68">
        <v>32</v>
      </c>
      <c r="G92" s="65"/>
      <c r="H92" s="69"/>
      <c r="I92" s="70"/>
      <c r="J92" s="70"/>
      <c r="K92" s="34" t="s">
        <v>65</v>
      </c>
      <c r="L92" s="77">
        <v>92</v>
      </c>
      <c r="M92" s="77"/>
      <c r="N92" s="72"/>
      <c r="O92" s="79" t="s">
        <v>379</v>
      </c>
      <c r="P92" s="81">
        <v>43768.88136574074</v>
      </c>
      <c r="Q92" s="79" t="s">
        <v>400</v>
      </c>
      <c r="R92" s="79"/>
      <c r="S92" s="79"/>
      <c r="T92" s="79" t="s">
        <v>491</v>
      </c>
      <c r="U92" s="79"/>
      <c r="V92" s="82" t="s">
        <v>578</v>
      </c>
      <c r="W92" s="81">
        <v>43768.88136574074</v>
      </c>
      <c r="X92" s="85">
        <v>43768</v>
      </c>
      <c r="Y92" s="87" t="s">
        <v>674</v>
      </c>
      <c r="Z92" s="82" t="s">
        <v>840</v>
      </c>
      <c r="AA92" s="79"/>
      <c r="AB92" s="79"/>
      <c r="AC92" s="87" t="s">
        <v>1005</v>
      </c>
      <c r="AD92" s="87" t="s">
        <v>1135</v>
      </c>
      <c r="AE92" s="79" t="b">
        <v>0</v>
      </c>
      <c r="AF92" s="79">
        <v>15</v>
      </c>
      <c r="AG92" s="87" t="s">
        <v>1146</v>
      </c>
      <c r="AH92" s="79" t="b">
        <v>0</v>
      </c>
      <c r="AI92" s="79" t="s">
        <v>1153</v>
      </c>
      <c r="AJ92" s="79"/>
      <c r="AK92" s="87" t="s">
        <v>1144</v>
      </c>
      <c r="AL92" s="79" t="b">
        <v>0</v>
      </c>
      <c r="AM92" s="79">
        <v>0</v>
      </c>
      <c r="AN92" s="87" t="s">
        <v>1144</v>
      </c>
      <c r="AO92" s="79" t="s">
        <v>1178</v>
      </c>
      <c r="AP92" s="79" t="b">
        <v>0</v>
      </c>
      <c r="AQ92" s="87" t="s">
        <v>1135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248</v>
      </c>
      <c r="B93" s="64" t="s">
        <v>342</v>
      </c>
      <c r="C93" s="65" t="s">
        <v>3214</v>
      </c>
      <c r="D93" s="66">
        <v>3</v>
      </c>
      <c r="E93" s="67" t="s">
        <v>132</v>
      </c>
      <c r="F93" s="68">
        <v>32</v>
      </c>
      <c r="G93" s="65"/>
      <c r="H93" s="69"/>
      <c r="I93" s="70"/>
      <c r="J93" s="70"/>
      <c r="K93" s="34" t="s">
        <v>65</v>
      </c>
      <c r="L93" s="77">
        <v>93</v>
      </c>
      <c r="M93" s="77"/>
      <c r="N93" s="72"/>
      <c r="O93" s="79" t="s">
        <v>379</v>
      </c>
      <c r="P93" s="81">
        <v>43768.88136574074</v>
      </c>
      <c r="Q93" s="79" t="s">
        <v>400</v>
      </c>
      <c r="R93" s="79"/>
      <c r="S93" s="79"/>
      <c r="T93" s="79" t="s">
        <v>491</v>
      </c>
      <c r="U93" s="79"/>
      <c r="V93" s="82" t="s">
        <v>578</v>
      </c>
      <c r="W93" s="81">
        <v>43768.88136574074</v>
      </c>
      <c r="X93" s="85">
        <v>43768</v>
      </c>
      <c r="Y93" s="87" t="s">
        <v>674</v>
      </c>
      <c r="Z93" s="82" t="s">
        <v>840</v>
      </c>
      <c r="AA93" s="79"/>
      <c r="AB93" s="79"/>
      <c r="AC93" s="87" t="s">
        <v>1005</v>
      </c>
      <c r="AD93" s="87" t="s">
        <v>1135</v>
      </c>
      <c r="AE93" s="79" t="b">
        <v>0</v>
      </c>
      <c r="AF93" s="79">
        <v>15</v>
      </c>
      <c r="AG93" s="87" t="s">
        <v>1146</v>
      </c>
      <c r="AH93" s="79" t="b">
        <v>0</v>
      </c>
      <c r="AI93" s="79" t="s">
        <v>1153</v>
      </c>
      <c r="AJ93" s="79"/>
      <c r="AK93" s="87" t="s">
        <v>1144</v>
      </c>
      <c r="AL93" s="79" t="b">
        <v>0</v>
      </c>
      <c r="AM93" s="79">
        <v>0</v>
      </c>
      <c r="AN93" s="87" t="s">
        <v>1144</v>
      </c>
      <c r="AO93" s="79" t="s">
        <v>1178</v>
      </c>
      <c r="AP93" s="79" t="b">
        <v>0</v>
      </c>
      <c r="AQ93" s="87" t="s">
        <v>1135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248</v>
      </c>
      <c r="B94" s="64" t="s">
        <v>343</v>
      </c>
      <c r="C94" s="65" t="s">
        <v>3214</v>
      </c>
      <c r="D94" s="66">
        <v>3</v>
      </c>
      <c r="E94" s="67" t="s">
        <v>132</v>
      </c>
      <c r="F94" s="68">
        <v>32</v>
      </c>
      <c r="G94" s="65"/>
      <c r="H94" s="69"/>
      <c r="I94" s="70"/>
      <c r="J94" s="70"/>
      <c r="K94" s="34" t="s">
        <v>65</v>
      </c>
      <c r="L94" s="77">
        <v>94</v>
      </c>
      <c r="M94" s="77"/>
      <c r="N94" s="72"/>
      <c r="O94" s="79" t="s">
        <v>379</v>
      </c>
      <c r="P94" s="81">
        <v>43768.88136574074</v>
      </c>
      <c r="Q94" s="79" t="s">
        <v>400</v>
      </c>
      <c r="R94" s="79"/>
      <c r="S94" s="79"/>
      <c r="T94" s="79" t="s">
        <v>491</v>
      </c>
      <c r="U94" s="79"/>
      <c r="V94" s="82" t="s">
        <v>578</v>
      </c>
      <c r="W94" s="81">
        <v>43768.88136574074</v>
      </c>
      <c r="X94" s="85">
        <v>43768</v>
      </c>
      <c r="Y94" s="87" t="s">
        <v>674</v>
      </c>
      <c r="Z94" s="82" t="s">
        <v>840</v>
      </c>
      <c r="AA94" s="79"/>
      <c r="AB94" s="79"/>
      <c r="AC94" s="87" t="s">
        <v>1005</v>
      </c>
      <c r="AD94" s="87" t="s">
        <v>1135</v>
      </c>
      <c r="AE94" s="79" t="b">
        <v>0</v>
      </c>
      <c r="AF94" s="79">
        <v>15</v>
      </c>
      <c r="AG94" s="87" t="s">
        <v>1146</v>
      </c>
      <c r="AH94" s="79" t="b">
        <v>0</v>
      </c>
      <c r="AI94" s="79" t="s">
        <v>1153</v>
      </c>
      <c r="AJ94" s="79"/>
      <c r="AK94" s="87" t="s">
        <v>1144</v>
      </c>
      <c r="AL94" s="79" t="b">
        <v>0</v>
      </c>
      <c r="AM94" s="79">
        <v>0</v>
      </c>
      <c r="AN94" s="87" t="s">
        <v>1144</v>
      </c>
      <c r="AO94" s="79" t="s">
        <v>1178</v>
      </c>
      <c r="AP94" s="79" t="b">
        <v>0</v>
      </c>
      <c r="AQ94" s="87" t="s">
        <v>1135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248</v>
      </c>
      <c r="B95" s="64" t="s">
        <v>344</v>
      </c>
      <c r="C95" s="65" t="s">
        <v>3214</v>
      </c>
      <c r="D95" s="66">
        <v>3</v>
      </c>
      <c r="E95" s="67" t="s">
        <v>132</v>
      </c>
      <c r="F95" s="68">
        <v>32</v>
      </c>
      <c r="G95" s="65"/>
      <c r="H95" s="69"/>
      <c r="I95" s="70"/>
      <c r="J95" s="70"/>
      <c r="K95" s="34" t="s">
        <v>65</v>
      </c>
      <c r="L95" s="77">
        <v>95</v>
      </c>
      <c r="M95" s="77"/>
      <c r="N95" s="72"/>
      <c r="O95" s="79" t="s">
        <v>379</v>
      </c>
      <c r="P95" s="81">
        <v>43768.88136574074</v>
      </c>
      <c r="Q95" s="79" t="s">
        <v>400</v>
      </c>
      <c r="R95" s="79"/>
      <c r="S95" s="79"/>
      <c r="T95" s="79" t="s">
        <v>491</v>
      </c>
      <c r="U95" s="79"/>
      <c r="V95" s="82" t="s">
        <v>578</v>
      </c>
      <c r="W95" s="81">
        <v>43768.88136574074</v>
      </c>
      <c r="X95" s="85">
        <v>43768</v>
      </c>
      <c r="Y95" s="87" t="s">
        <v>674</v>
      </c>
      <c r="Z95" s="82" t="s">
        <v>840</v>
      </c>
      <c r="AA95" s="79"/>
      <c r="AB95" s="79"/>
      <c r="AC95" s="87" t="s">
        <v>1005</v>
      </c>
      <c r="AD95" s="87" t="s">
        <v>1135</v>
      </c>
      <c r="AE95" s="79" t="b">
        <v>0</v>
      </c>
      <c r="AF95" s="79">
        <v>15</v>
      </c>
      <c r="AG95" s="87" t="s">
        <v>1146</v>
      </c>
      <c r="AH95" s="79" t="b">
        <v>0</v>
      </c>
      <c r="AI95" s="79" t="s">
        <v>1153</v>
      </c>
      <c r="AJ95" s="79"/>
      <c r="AK95" s="87" t="s">
        <v>1144</v>
      </c>
      <c r="AL95" s="79" t="b">
        <v>0</v>
      </c>
      <c r="AM95" s="79">
        <v>0</v>
      </c>
      <c r="AN95" s="87" t="s">
        <v>1144</v>
      </c>
      <c r="AO95" s="79" t="s">
        <v>1178</v>
      </c>
      <c r="AP95" s="79" t="b">
        <v>0</v>
      </c>
      <c r="AQ95" s="87" t="s">
        <v>1135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248</v>
      </c>
      <c r="B96" s="64" t="s">
        <v>345</v>
      </c>
      <c r="C96" s="65" t="s">
        <v>3214</v>
      </c>
      <c r="D96" s="66">
        <v>3</v>
      </c>
      <c r="E96" s="67" t="s">
        <v>132</v>
      </c>
      <c r="F96" s="68">
        <v>32</v>
      </c>
      <c r="G96" s="65"/>
      <c r="H96" s="69"/>
      <c r="I96" s="70"/>
      <c r="J96" s="70"/>
      <c r="K96" s="34" t="s">
        <v>65</v>
      </c>
      <c r="L96" s="77">
        <v>96</v>
      </c>
      <c r="M96" s="77"/>
      <c r="N96" s="72"/>
      <c r="O96" s="79" t="s">
        <v>379</v>
      </c>
      <c r="P96" s="81">
        <v>43768.88136574074</v>
      </c>
      <c r="Q96" s="79" t="s">
        <v>400</v>
      </c>
      <c r="R96" s="79"/>
      <c r="S96" s="79"/>
      <c r="T96" s="79" t="s">
        <v>491</v>
      </c>
      <c r="U96" s="79"/>
      <c r="V96" s="82" t="s">
        <v>578</v>
      </c>
      <c r="W96" s="81">
        <v>43768.88136574074</v>
      </c>
      <c r="X96" s="85">
        <v>43768</v>
      </c>
      <c r="Y96" s="87" t="s">
        <v>674</v>
      </c>
      <c r="Z96" s="82" t="s">
        <v>840</v>
      </c>
      <c r="AA96" s="79"/>
      <c r="AB96" s="79"/>
      <c r="AC96" s="87" t="s">
        <v>1005</v>
      </c>
      <c r="AD96" s="87" t="s">
        <v>1135</v>
      </c>
      <c r="AE96" s="79" t="b">
        <v>0</v>
      </c>
      <c r="AF96" s="79">
        <v>15</v>
      </c>
      <c r="AG96" s="87" t="s">
        <v>1146</v>
      </c>
      <c r="AH96" s="79" t="b">
        <v>0</v>
      </c>
      <c r="AI96" s="79" t="s">
        <v>1153</v>
      </c>
      <c r="AJ96" s="79"/>
      <c r="AK96" s="87" t="s">
        <v>1144</v>
      </c>
      <c r="AL96" s="79" t="b">
        <v>0</v>
      </c>
      <c r="AM96" s="79">
        <v>0</v>
      </c>
      <c r="AN96" s="87" t="s">
        <v>1144</v>
      </c>
      <c r="AO96" s="79" t="s">
        <v>1178</v>
      </c>
      <c r="AP96" s="79" t="b">
        <v>0</v>
      </c>
      <c r="AQ96" s="87" t="s">
        <v>1135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248</v>
      </c>
      <c r="B97" s="64" t="s">
        <v>346</v>
      </c>
      <c r="C97" s="65" t="s">
        <v>3214</v>
      </c>
      <c r="D97" s="66">
        <v>3</v>
      </c>
      <c r="E97" s="67" t="s">
        <v>132</v>
      </c>
      <c r="F97" s="68">
        <v>32</v>
      </c>
      <c r="G97" s="65"/>
      <c r="H97" s="69"/>
      <c r="I97" s="70"/>
      <c r="J97" s="70"/>
      <c r="K97" s="34" t="s">
        <v>65</v>
      </c>
      <c r="L97" s="77">
        <v>97</v>
      </c>
      <c r="M97" s="77"/>
      <c r="N97" s="72"/>
      <c r="O97" s="79" t="s">
        <v>379</v>
      </c>
      <c r="P97" s="81">
        <v>43768.88136574074</v>
      </c>
      <c r="Q97" s="79" t="s">
        <v>400</v>
      </c>
      <c r="R97" s="79"/>
      <c r="S97" s="79"/>
      <c r="T97" s="79" t="s">
        <v>491</v>
      </c>
      <c r="U97" s="79"/>
      <c r="V97" s="82" t="s">
        <v>578</v>
      </c>
      <c r="W97" s="81">
        <v>43768.88136574074</v>
      </c>
      <c r="X97" s="85">
        <v>43768</v>
      </c>
      <c r="Y97" s="87" t="s">
        <v>674</v>
      </c>
      <c r="Z97" s="82" t="s">
        <v>840</v>
      </c>
      <c r="AA97" s="79"/>
      <c r="AB97" s="79"/>
      <c r="AC97" s="87" t="s">
        <v>1005</v>
      </c>
      <c r="AD97" s="87" t="s">
        <v>1135</v>
      </c>
      <c r="AE97" s="79" t="b">
        <v>0</v>
      </c>
      <c r="AF97" s="79">
        <v>15</v>
      </c>
      <c r="AG97" s="87" t="s">
        <v>1146</v>
      </c>
      <c r="AH97" s="79" t="b">
        <v>0</v>
      </c>
      <c r="AI97" s="79" t="s">
        <v>1153</v>
      </c>
      <c r="AJ97" s="79"/>
      <c r="AK97" s="87" t="s">
        <v>1144</v>
      </c>
      <c r="AL97" s="79" t="b">
        <v>0</v>
      </c>
      <c r="AM97" s="79">
        <v>0</v>
      </c>
      <c r="AN97" s="87" t="s">
        <v>1144</v>
      </c>
      <c r="AO97" s="79" t="s">
        <v>1178</v>
      </c>
      <c r="AP97" s="79" t="b">
        <v>0</v>
      </c>
      <c r="AQ97" s="87" t="s">
        <v>1135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248</v>
      </c>
      <c r="B98" s="64" t="s">
        <v>347</v>
      </c>
      <c r="C98" s="65" t="s">
        <v>3214</v>
      </c>
      <c r="D98" s="66">
        <v>3</v>
      </c>
      <c r="E98" s="67" t="s">
        <v>132</v>
      </c>
      <c r="F98" s="68">
        <v>32</v>
      </c>
      <c r="G98" s="65"/>
      <c r="H98" s="69"/>
      <c r="I98" s="70"/>
      <c r="J98" s="70"/>
      <c r="K98" s="34" t="s">
        <v>65</v>
      </c>
      <c r="L98" s="77">
        <v>98</v>
      </c>
      <c r="M98" s="77"/>
      <c r="N98" s="72"/>
      <c r="O98" s="79" t="s">
        <v>379</v>
      </c>
      <c r="P98" s="81">
        <v>43768.88136574074</v>
      </c>
      <c r="Q98" s="79" t="s">
        <v>400</v>
      </c>
      <c r="R98" s="79"/>
      <c r="S98" s="79"/>
      <c r="T98" s="79" t="s">
        <v>491</v>
      </c>
      <c r="U98" s="79"/>
      <c r="V98" s="82" t="s">
        <v>578</v>
      </c>
      <c r="W98" s="81">
        <v>43768.88136574074</v>
      </c>
      <c r="X98" s="85">
        <v>43768</v>
      </c>
      <c r="Y98" s="87" t="s">
        <v>674</v>
      </c>
      <c r="Z98" s="82" t="s">
        <v>840</v>
      </c>
      <c r="AA98" s="79"/>
      <c r="AB98" s="79"/>
      <c r="AC98" s="87" t="s">
        <v>1005</v>
      </c>
      <c r="AD98" s="87" t="s">
        <v>1135</v>
      </c>
      <c r="AE98" s="79" t="b">
        <v>0</v>
      </c>
      <c r="AF98" s="79">
        <v>15</v>
      </c>
      <c r="AG98" s="87" t="s">
        <v>1146</v>
      </c>
      <c r="AH98" s="79" t="b">
        <v>0</v>
      </c>
      <c r="AI98" s="79" t="s">
        <v>1153</v>
      </c>
      <c r="AJ98" s="79"/>
      <c r="AK98" s="87" t="s">
        <v>1144</v>
      </c>
      <c r="AL98" s="79" t="b">
        <v>0</v>
      </c>
      <c r="AM98" s="79">
        <v>0</v>
      </c>
      <c r="AN98" s="87" t="s">
        <v>1144</v>
      </c>
      <c r="AO98" s="79" t="s">
        <v>1178</v>
      </c>
      <c r="AP98" s="79" t="b">
        <v>0</v>
      </c>
      <c r="AQ98" s="87" t="s">
        <v>1135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248</v>
      </c>
      <c r="B99" s="64" t="s">
        <v>348</v>
      </c>
      <c r="C99" s="65" t="s">
        <v>3214</v>
      </c>
      <c r="D99" s="66">
        <v>3</v>
      </c>
      <c r="E99" s="67" t="s">
        <v>132</v>
      </c>
      <c r="F99" s="68">
        <v>32</v>
      </c>
      <c r="G99" s="65"/>
      <c r="H99" s="69"/>
      <c r="I99" s="70"/>
      <c r="J99" s="70"/>
      <c r="K99" s="34" t="s">
        <v>65</v>
      </c>
      <c r="L99" s="77">
        <v>99</v>
      </c>
      <c r="M99" s="77"/>
      <c r="N99" s="72"/>
      <c r="O99" s="79" t="s">
        <v>379</v>
      </c>
      <c r="P99" s="81">
        <v>43768.88136574074</v>
      </c>
      <c r="Q99" s="79" t="s">
        <v>400</v>
      </c>
      <c r="R99" s="79"/>
      <c r="S99" s="79"/>
      <c r="T99" s="79" t="s">
        <v>491</v>
      </c>
      <c r="U99" s="79"/>
      <c r="V99" s="82" t="s">
        <v>578</v>
      </c>
      <c r="W99" s="81">
        <v>43768.88136574074</v>
      </c>
      <c r="X99" s="85">
        <v>43768</v>
      </c>
      <c r="Y99" s="87" t="s">
        <v>674</v>
      </c>
      <c r="Z99" s="82" t="s">
        <v>840</v>
      </c>
      <c r="AA99" s="79"/>
      <c r="AB99" s="79"/>
      <c r="AC99" s="87" t="s">
        <v>1005</v>
      </c>
      <c r="AD99" s="87" t="s">
        <v>1135</v>
      </c>
      <c r="AE99" s="79" t="b">
        <v>0</v>
      </c>
      <c r="AF99" s="79">
        <v>15</v>
      </c>
      <c r="AG99" s="87" t="s">
        <v>1146</v>
      </c>
      <c r="AH99" s="79" t="b">
        <v>0</v>
      </c>
      <c r="AI99" s="79" t="s">
        <v>1153</v>
      </c>
      <c r="AJ99" s="79"/>
      <c r="AK99" s="87" t="s">
        <v>1144</v>
      </c>
      <c r="AL99" s="79" t="b">
        <v>0</v>
      </c>
      <c r="AM99" s="79">
        <v>0</v>
      </c>
      <c r="AN99" s="87" t="s">
        <v>1144</v>
      </c>
      <c r="AO99" s="79" t="s">
        <v>1178</v>
      </c>
      <c r="AP99" s="79" t="b">
        <v>0</v>
      </c>
      <c r="AQ99" s="87" t="s">
        <v>1135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248</v>
      </c>
      <c r="B100" s="64" t="s">
        <v>349</v>
      </c>
      <c r="C100" s="65" t="s">
        <v>3214</v>
      </c>
      <c r="D100" s="66">
        <v>3</v>
      </c>
      <c r="E100" s="67" t="s">
        <v>132</v>
      </c>
      <c r="F100" s="68">
        <v>32</v>
      </c>
      <c r="G100" s="65"/>
      <c r="H100" s="69"/>
      <c r="I100" s="70"/>
      <c r="J100" s="70"/>
      <c r="K100" s="34" t="s">
        <v>65</v>
      </c>
      <c r="L100" s="77">
        <v>100</v>
      </c>
      <c r="M100" s="77"/>
      <c r="N100" s="72"/>
      <c r="O100" s="79" t="s">
        <v>379</v>
      </c>
      <c r="P100" s="81">
        <v>43768.88136574074</v>
      </c>
      <c r="Q100" s="79" t="s">
        <v>400</v>
      </c>
      <c r="R100" s="79"/>
      <c r="S100" s="79"/>
      <c r="T100" s="79" t="s">
        <v>491</v>
      </c>
      <c r="U100" s="79"/>
      <c r="V100" s="82" t="s">
        <v>578</v>
      </c>
      <c r="W100" s="81">
        <v>43768.88136574074</v>
      </c>
      <c r="X100" s="85">
        <v>43768</v>
      </c>
      <c r="Y100" s="87" t="s">
        <v>674</v>
      </c>
      <c r="Z100" s="82" t="s">
        <v>840</v>
      </c>
      <c r="AA100" s="79"/>
      <c r="AB100" s="79"/>
      <c r="AC100" s="87" t="s">
        <v>1005</v>
      </c>
      <c r="AD100" s="87" t="s">
        <v>1135</v>
      </c>
      <c r="AE100" s="79" t="b">
        <v>0</v>
      </c>
      <c r="AF100" s="79">
        <v>15</v>
      </c>
      <c r="AG100" s="87" t="s">
        <v>1146</v>
      </c>
      <c r="AH100" s="79" t="b">
        <v>0</v>
      </c>
      <c r="AI100" s="79" t="s">
        <v>1153</v>
      </c>
      <c r="AJ100" s="79"/>
      <c r="AK100" s="87" t="s">
        <v>1144</v>
      </c>
      <c r="AL100" s="79" t="b">
        <v>0</v>
      </c>
      <c r="AM100" s="79">
        <v>0</v>
      </c>
      <c r="AN100" s="87" t="s">
        <v>1144</v>
      </c>
      <c r="AO100" s="79" t="s">
        <v>1178</v>
      </c>
      <c r="AP100" s="79" t="b">
        <v>0</v>
      </c>
      <c r="AQ100" s="87" t="s">
        <v>1135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248</v>
      </c>
      <c r="B101" s="64" t="s">
        <v>350</v>
      </c>
      <c r="C101" s="65" t="s">
        <v>3214</v>
      </c>
      <c r="D101" s="66">
        <v>3</v>
      </c>
      <c r="E101" s="67" t="s">
        <v>132</v>
      </c>
      <c r="F101" s="68">
        <v>32</v>
      </c>
      <c r="G101" s="65"/>
      <c r="H101" s="69"/>
      <c r="I101" s="70"/>
      <c r="J101" s="70"/>
      <c r="K101" s="34" t="s">
        <v>65</v>
      </c>
      <c r="L101" s="77">
        <v>101</v>
      </c>
      <c r="M101" s="77"/>
      <c r="N101" s="72"/>
      <c r="O101" s="79" t="s">
        <v>379</v>
      </c>
      <c r="P101" s="81">
        <v>43768.88136574074</v>
      </c>
      <c r="Q101" s="79" t="s">
        <v>400</v>
      </c>
      <c r="R101" s="79"/>
      <c r="S101" s="79"/>
      <c r="T101" s="79" t="s">
        <v>491</v>
      </c>
      <c r="U101" s="79"/>
      <c r="V101" s="82" t="s">
        <v>578</v>
      </c>
      <c r="W101" s="81">
        <v>43768.88136574074</v>
      </c>
      <c r="X101" s="85">
        <v>43768</v>
      </c>
      <c r="Y101" s="87" t="s">
        <v>674</v>
      </c>
      <c r="Z101" s="82" t="s">
        <v>840</v>
      </c>
      <c r="AA101" s="79"/>
      <c r="AB101" s="79"/>
      <c r="AC101" s="87" t="s">
        <v>1005</v>
      </c>
      <c r="AD101" s="87" t="s">
        <v>1135</v>
      </c>
      <c r="AE101" s="79" t="b">
        <v>0</v>
      </c>
      <c r="AF101" s="79">
        <v>15</v>
      </c>
      <c r="AG101" s="87" t="s">
        <v>1146</v>
      </c>
      <c r="AH101" s="79" t="b">
        <v>0</v>
      </c>
      <c r="AI101" s="79" t="s">
        <v>1153</v>
      </c>
      <c r="AJ101" s="79"/>
      <c r="AK101" s="87" t="s">
        <v>1144</v>
      </c>
      <c r="AL101" s="79" t="b">
        <v>0</v>
      </c>
      <c r="AM101" s="79">
        <v>0</v>
      </c>
      <c r="AN101" s="87" t="s">
        <v>1144</v>
      </c>
      <c r="AO101" s="79" t="s">
        <v>1178</v>
      </c>
      <c r="AP101" s="79" t="b">
        <v>0</v>
      </c>
      <c r="AQ101" s="87" t="s">
        <v>1135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248</v>
      </c>
      <c r="B102" s="64" t="s">
        <v>351</v>
      </c>
      <c r="C102" s="65" t="s">
        <v>3214</v>
      </c>
      <c r="D102" s="66">
        <v>3</v>
      </c>
      <c r="E102" s="67" t="s">
        <v>132</v>
      </c>
      <c r="F102" s="68">
        <v>32</v>
      </c>
      <c r="G102" s="65"/>
      <c r="H102" s="69"/>
      <c r="I102" s="70"/>
      <c r="J102" s="70"/>
      <c r="K102" s="34" t="s">
        <v>65</v>
      </c>
      <c r="L102" s="77">
        <v>102</v>
      </c>
      <c r="M102" s="77"/>
      <c r="N102" s="72"/>
      <c r="O102" s="79" t="s">
        <v>379</v>
      </c>
      <c r="P102" s="81">
        <v>43768.88136574074</v>
      </c>
      <c r="Q102" s="79" t="s">
        <v>400</v>
      </c>
      <c r="R102" s="79"/>
      <c r="S102" s="79"/>
      <c r="T102" s="79" t="s">
        <v>491</v>
      </c>
      <c r="U102" s="79"/>
      <c r="V102" s="82" t="s">
        <v>578</v>
      </c>
      <c r="W102" s="81">
        <v>43768.88136574074</v>
      </c>
      <c r="X102" s="85">
        <v>43768</v>
      </c>
      <c r="Y102" s="87" t="s">
        <v>674</v>
      </c>
      <c r="Z102" s="82" t="s">
        <v>840</v>
      </c>
      <c r="AA102" s="79"/>
      <c r="AB102" s="79"/>
      <c r="AC102" s="87" t="s">
        <v>1005</v>
      </c>
      <c r="AD102" s="87" t="s">
        <v>1135</v>
      </c>
      <c r="AE102" s="79" t="b">
        <v>0</v>
      </c>
      <c r="AF102" s="79">
        <v>15</v>
      </c>
      <c r="AG102" s="87" t="s">
        <v>1146</v>
      </c>
      <c r="AH102" s="79" t="b">
        <v>0</v>
      </c>
      <c r="AI102" s="79" t="s">
        <v>1153</v>
      </c>
      <c r="AJ102" s="79"/>
      <c r="AK102" s="87" t="s">
        <v>1144</v>
      </c>
      <c r="AL102" s="79" t="b">
        <v>0</v>
      </c>
      <c r="AM102" s="79">
        <v>0</v>
      </c>
      <c r="AN102" s="87" t="s">
        <v>1144</v>
      </c>
      <c r="AO102" s="79" t="s">
        <v>1178</v>
      </c>
      <c r="AP102" s="79" t="b">
        <v>0</v>
      </c>
      <c r="AQ102" s="87" t="s">
        <v>1135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248</v>
      </c>
      <c r="B103" s="64" t="s">
        <v>352</v>
      </c>
      <c r="C103" s="65" t="s">
        <v>3214</v>
      </c>
      <c r="D103" s="66">
        <v>3</v>
      </c>
      <c r="E103" s="67" t="s">
        <v>132</v>
      </c>
      <c r="F103" s="68">
        <v>32</v>
      </c>
      <c r="G103" s="65"/>
      <c r="H103" s="69"/>
      <c r="I103" s="70"/>
      <c r="J103" s="70"/>
      <c r="K103" s="34" t="s">
        <v>65</v>
      </c>
      <c r="L103" s="77">
        <v>103</v>
      </c>
      <c r="M103" s="77"/>
      <c r="N103" s="72"/>
      <c r="O103" s="79" t="s">
        <v>379</v>
      </c>
      <c r="P103" s="81">
        <v>43768.88136574074</v>
      </c>
      <c r="Q103" s="79" t="s">
        <v>400</v>
      </c>
      <c r="R103" s="79"/>
      <c r="S103" s="79"/>
      <c r="T103" s="79" t="s">
        <v>491</v>
      </c>
      <c r="U103" s="79"/>
      <c r="V103" s="82" t="s">
        <v>578</v>
      </c>
      <c r="W103" s="81">
        <v>43768.88136574074</v>
      </c>
      <c r="X103" s="85">
        <v>43768</v>
      </c>
      <c r="Y103" s="87" t="s">
        <v>674</v>
      </c>
      <c r="Z103" s="82" t="s">
        <v>840</v>
      </c>
      <c r="AA103" s="79"/>
      <c r="AB103" s="79"/>
      <c r="AC103" s="87" t="s">
        <v>1005</v>
      </c>
      <c r="AD103" s="87" t="s">
        <v>1135</v>
      </c>
      <c r="AE103" s="79" t="b">
        <v>0</v>
      </c>
      <c r="AF103" s="79">
        <v>15</v>
      </c>
      <c r="AG103" s="87" t="s">
        <v>1146</v>
      </c>
      <c r="AH103" s="79" t="b">
        <v>0</v>
      </c>
      <c r="AI103" s="79" t="s">
        <v>1153</v>
      </c>
      <c r="AJ103" s="79"/>
      <c r="AK103" s="87" t="s">
        <v>1144</v>
      </c>
      <c r="AL103" s="79" t="b">
        <v>0</v>
      </c>
      <c r="AM103" s="79">
        <v>0</v>
      </c>
      <c r="AN103" s="87" t="s">
        <v>1144</v>
      </c>
      <c r="AO103" s="79" t="s">
        <v>1178</v>
      </c>
      <c r="AP103" s="79" t="b">
        <v>0</v>
      </c>
      <c r="AQ103" s="87" t="s">
        <v>1135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248</v>
      </c>
      <c r="B104" s="64" t="s">
        <v>353</v>
      </c>
      <c r="C104" s="65" t="s">
        <v>3214</v>
      </c>
      <c r="D104" s="66">
        <v>3</v>
      </c>
      <c r="E104" s="67" t="s">
        <v>132</v>
      </c>
      <c r="F104" s="68">
        <v>32</v>
      </c>
      <c r="G104" s="65"/>
      <c r="H104" s="69"/>
      <c r="I104" s="70"/>
      <c r="J104" s="70"/>
      <c r="K104" s="34" t="s">
        <v>65</v>
      </c>
      <c r="L104" s="77">
        <v>104</v>
      </c>
      <c r="M104" s="77"/>
      <c r="N104" s="72"/>
      <c r="O104" s="79" t="s">
        <v>379</v>
      </c>
      <c r="P104" s="81">
        <v>43768.88136574074</v>
      </c>
      <c r="Q104" s="79" t="s">
        <v>400</v>
      </c>
      <c r="R104" s="79"/>
      <c r="S104" s="79"/>
      <c r="T104" s="79" t="s">
        <v>491</v>
      </c>
      <c r="U104" s="79"/>
      <c r="V104" s="82" t="s">
        <v>578</v>
      </c>
      <c r="W104" s="81">
        <v>43768.88136574074</v>
      </c>
      <c r="X104" s="85">
        <v>43768</v>
      </c>
      <c r="Y104" s="87" t="s">
        <v>674</v>
      </c>
      <c r="Z104" s="82" t="s">
        <v>840</v>
      </c>
      <c r="AA104" s="79"/>
      <c r="AB104" s="79"/>
      <c r="AC104" s="87" t="s">
        <v>1005</v>
      </c>
      <c r="AD104" s="87" t="s">
        <v>1135</v>
      </c>
      <c r="AE104" s="79" t="b">
        <v>0</v>
      </c>
      <c r="AF104" s="79">
        <v>15</v>
      </c>
      <c r="AG104" s="87" t="s">
        <v>1146</v>
      </c>
      <c r="AH104" s="79" t="b">
        <v>0</v>
      </c>
      <c r="AI104" s="79" t="s">
        <v>1153</v>
      </c>
      <c r="AJ104" s="79"/>
      <c r="AK104" s="87" t="s">
        <v>1144</v>
      </c>
      <c r="AL104" s="79" t="b">
        <v>0</v>
      </c>
      <c r="AM104" s="79">
        <v>0</v>
      </c>
      <c r="AN104" s="87" t="s">
        <v>1144</v>
      </c>
      <c r="AO104" s="79" t="s">
        <v>1178</v>
      </c>
      <c r="AP104" s="79" t="b">
        <v>0</v>
      </c>
      <c r="AQ104" s="87" t="s">
        <v>1135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248</v>
      </c>
      <c r="B105" s="64" t="s">
        <v>354</v>
      </c>
      <c r="C105" s="65" t="s">
        <v>3214</v>
      </c>
      <c r="D105" s="66">
        <v>3</v>
      </c>
      <c r="E105" s="67" t="s">
        <v>132</v>
      </c>
      <c r="F105" s="68">
        <v>32</v>
      </c>
      <c r="G105" s="65"/>
      <c r="H105" s="69"/>
      <c r="I105" s="70"/>
      <c r="J105" s="70"/>
      <c r="K105" s="34" t="s">
        <v>65</v>
      </c>
      <c r="L105" s="77">
        <v>105</v>
      </c>
      <c r="M105" s="77"/>
      <c r="N105" s="72"/>
      <c r="O105" s="79" t="s">
        <v>379</v>
      </c>
      <c r="P105" s="81">
        <v>43768.88136574074</v>
      </c>
      <c r="Q105" s="79" t="s">
        <v>400</v>
      </c>
      <c r="R105" s="79"/>
      <c r="S105" s="79"/>
      <c r="T105" s="79" t="s">
        <v>491</v>
      </c>
      <c r="U105" s="79"/>
      <c r="V105" s="82" t="s">
        <v>578</v>
      </c>
      <c r="W105" s="81">
        <v>43768.88136574074</v>
      </c>
      <c r="X105" s="85">
        <v>43768</v>
      </c>
      <c r="Y105" s="87" t="s">
        <v>674</v>
      </c>
      <c r="Z105" s="82" t="s">
        <v>840</v>
      </c>
      <c r="AA105" s="79"/>
      <c r="AB105" s="79"/>
      <c r="AC105" s="87" t="s">
        <v>1005</v>
      </c>
      <c r="AD105" s="87" t="s">
        <v>1135</v>
      </c>
      <c r="AE105" s="79" t="b">
        <v>0</v>
      </c>
      <c r="AF105" s="79">
        <v>15</v>
      </c>
      <c r="AG105" s="87" t="s">
        <v>1146</v>
      </c>
      <c r="AH105" s="79" t="b">
        <v>0</v>
      </c>
      <c r="AI105" s="79" t="s">
        <v>1153</v>
      </c>
      <c r="AJ105" s="79"/>
      <c r="AK105" s="87" t="s">
        <v>1144</v>
      </c>
      <c r="AL105" s="79" t="b">
        <v>0</v>
      </c>
      <c r="AM105" s="79">
        <v>0</v>
      </c>
      <c r="AN105" s="87" t="s">
        <v>1144</v>
      </c>
      <c r="AO105" s="79" t="s">
        <v>1178</v>
      </c>
      <c r="AP105" s="79" t="b">
        <v>0</v>
      </c>
      <c r="AQ105" s="87" t="s">
        <v>1135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248</v>
      </c>
      <c r="B106" s="64" t="s">
        <v>355</v>
      </c>
      <c r="C106" s="65" t="s">
        <v>3214</v>
      </c>
      <c r="D106" s="66">
        <v>3</v>
      </c>
      <c r="E106" s="67" t="s">
        <v>132</v>
      </c>
      <c r="F106" s="68">
        <v>32</v>
      </c>
      <c r="G106" s="65"/>
      <c r="H106" s="69"/>
      <c r="I106" s="70"/>
      <c r="J106" s="70"/>
      <c r="K106" s="34" t="s">
        <v>65</v>
      </c>
      <c r="L106" s="77">
        <v>106</v>
      </c>
      <c r="M106" s="77"/>
      <c r="N106" s="72"/>
      <c r="O106" s="79" t="s">
        <v>379</v>
      </c>
      <c r="P106" s="81">
        <v>43768.88136574074</v>
      </c>
      <c r="Q106" s="79" t="s">
        <v>400</v>
      </c>
      <c r="R106" s="79"/>
      <c r="S106" s="79"/>
      <c r="T106" s="79" t="s">
        <v>491</v>
      </c>
      <c r="U106" s="79"/>
      <c r="V106" s="82" t="s">
        <v>578</v>
      </c>
      <c r="W106" s="81">
        <v>43768.88136574074</v>
      </c>
      <c r="X106" s="85">
        <v>43768</v>
      </c>
      <c r="Y106" s="87" t="s">
        <v>674</v>
      </c>
      <c r="Z106" s="82" t="s">
        <v>840</v>
      </c>
      <c r="AA106" s="79"/>
      <c r="AB106" s="79"/>
      <c r="AC106" s="87" t="s">
        <v>1005</v>
      </c>
      <c r="AD106" s="87" t="s">
        <v>1135</v>
      </c>
      <c r="AE106" s="79" t="b">
        <v>0</v>
      </c>
      <c r="AF106" s="79">
        <v>15</v>
      </c>
      <c r="AG106" s="87" t="s">
        <v>1146</v>
      </c>
      <c r="AH106" s="79" t="b">
        <v>0</v>
      </c>
      <c r="AI106" s="79" t="s">
        <v>1153</v>
      </c>
      <c r="AJ106" s="79"/>
      <c r="AK106" s="87" t="s">
        <v>1144</v>
      </c>
      <c r="AL106" s="79" t="b">
        <v>0</v>
      </c>
      <c r="AM106" s="79">
        <v>0</v>
      </c>
      <c r="AN106" s="87" t="s">
        <v>1144</v>
      </c>
      <c r="AO106" s="79" t="s">
        <v>1178</v>
      </c>
      <c r="AP106" s="79" t="b">
        <v>0</v>
      </c>
      <c r="AQ106" s="87" t="s">
        <v>1135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248</v>
      </c>
      <c r="B107" s="64" t="s">
        <v>356</v>
      </c>
      <c r="C107" s="65" t="s">
        <v>3214</v>
      </c>
      <c r="D107" s="66">
        <v>3</v>
      </c>
      <c r="E107" s="67" t="s">
        <v>132</v>
      </c>
      <c r="F107" s="68">
        <v>32</v>
      </c>
      <c r="G107" s="65"/>
      <c r="H107" s="69"/>
      <c r="I107" s="70"/>
      <c r="J107" s="70"/>
      <c r="K107" s="34" t="s">
        <v>65</v>
      </c>
      <c r="L107" s="77">
        <v>107</v>
      </c>
      <c r="M107" s="77"/>
      <c r="N107" s="72"/>
      <c r="O107" s="79" t="s">
        <v>379</v>
      </c>
      <c r="P107" s="81">
        <v>43768.88136574074</v>
      </c>
      <c r="Q107" s="79" t="s">
        <v>400</v>
      </c>
      <c r="R107" s="79"/>
      <c r="S107" s="79"/>
      <c r="T107" s="79" t="s">
        <v>491</v>
      </c>
      <c r="U107" s="79"/>
      <c r="V107" s="82" t="s">
        <v>578</v>
      </c>
      <c r="W107" s="81">
        <v>43768.88136574074</v>
      </c>
      <c r="X107" s="85">
        <v>43768</v>
      </c>
      <c r="Y107" s="87" t="s">
        <v>674</v>
      </c>
      <c r="Z107" s="82" t="s">
        <v>840</v>
      </c>
      <c r="AA107" s="79"/>
      <c r="AB107" s="79"/>
      <c r="AC107" s="87" t="s">
        <v>1005</v>
      </c>
      <c r="AD107" s="87" t="s">
        <v>1135</v>
      </c>
      <c r="AE107" s="79" t="b">
        <v>0</v>
      </c>
      <c r="AF107" s="79">
        <v>15</v>
      </c>
      <c r="AG107" s="87" t="s">
        <v>1146</v>
      </c>
      <c r="AH107" s="79" t="b">
        <v>0</v>
      </c>
      <c r="AI107" s="79" t="s">
        <v>1153</v>
      </c>
      <c r="AJ107" s="79"/>
      <c r="AK107" s="87" t="s">
        <v>1144</v>
      </c>
      <c r="AL107" s="79" t="b">
        <v>0</v>
      </c>
      <c r="AM107" s="79">
        <v>0</v>
      </c>
      <c r="AN107" s="87" t="s">
        <v>1144</v>
      </c>
      <c r="AO107" s="79" t="s">
        <v>1178</v>
      </c>
      <c r="AP107" s="79" t="b">
        <v>0</v>
      </c>
      <c r="AQ107" s="87" t="s">
        <v>1135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248</v>
      </c>
      <c r="B108" s="64" t="s">
        <v>357</v>
      </c>
      <c r="C108" s="65" t="s">
        <v>3214</v>
      </c>
      <c r="D108" s="66">
        <v>3</v>
      </c>
      <c r="E108" s="67" t="s">
        <v>132</v>
      </c>
      <c r="F108" s="68">
        <v>32</v>
      </c>
      <c r="G108" s="65"/>
      <c r="H108" s="69"/>
      <c r="I108" s="70"/>
      <c r="J108" s="70"/>
      <c r="K108" s="34" t="s">
        <v>65</v>
      </c>
      <c r="L108" s="77">
        <v>108</v>
      </c>
      <c r="M108" s="77"/>
      <c r="N108" s="72"/>
      <c r="O108" s="79" t="s">
        <v>379</v>
      </c>
      <c r="P108" s="81">
        <v>43768.88136574074</v>
      </c>
      <c r="Q108" s="79" t="s">
        <v>400</v>
      </c>
      <c r="R108" s="79"/>
      <c r="S108" s="79"/>
      <c r="T108" s="79" t="s">
        <v>491</v>
      </c>
      <c r="U108" s="79"/>
      <c r="V108" s="82" t="s">
        <v>578</v>
      </c>
      <c r="W108" s="81">
        <v>43768.88136574074</v>
      </c>
      <c r="X108" s="85">
        <v>43768</v>
      </c>
      <c r="Y108" s="87" t="s">
        <v>674</v>
      </c>
      <c r="Z108" s="82" t="s">
        <v>840</v>
      </c>
      <c r="AA108" s="79"/>
      <c r="AB108" s="79"/>
      <c r="AC108" s="87" t="s">
        <v>1005</v>
      </c>
      <c r="AD108" s="87" t="s">
        <v>1135</v>
      </c>
      <c r="AE108" s="79" t="b">
        <v>0</v>
      </c>
      <c r="AF108" s="79">
        <v>15</v>
      </c>
      <c r="AG108" s="87" t="s">
        <v>1146</v>
      </c>
      <c r="AH108" s="79" t="b">
        <v>0</v>
      </c>
      <c r="AI108" s="79" t="s">
        <v>1153</v>
      </c>
      <c r="AJ108" s="79"/>
      <c r="AK108" s="87" t="s">
        <v>1144</v>
      </c>
      <c r="AL108" s="79" t="b">
        <v>0</v>
      </c>
      <c r="AM108" s="79">
        <v>0</v>
      </c>
      <c r="AN108" s="87" t="s">
        <v>1144</v>
      </c>
      <c r="AO108" s="79" t="s">
        <v>1178</v>
      </c>
      <c r="AP108" s="79" t="b">
        <v>0</v>
      </c>
      <c r="AQ108" s="87" t="s">
        <v>1135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248</v>
      </c>
      <c r="B109" s="64" t="s">
        <v>358</v>
      </c>
      <c r="C109" s="65" t="s">
        <v>3214</v>
      </c>
      <c r="D109" s="66">
        <v>3</v>
      </c>
      <c r="E109" s="67" t="s">
        <v>132</v>
      </c>
      <c r="F109" s="68">
        <v>32</v>
      </c>
      <c r="G109" s="65"/>
      <c r="H109" s="69"/>
      <c r="I109" s="70"/>
      <c r="J109" s="70"/>
      <c r="K109" s="34" t="s">
        <v>65</v>
      </c>
      <c r="L109" s="77">
        <v>109</v>
      </c>
      <c r="M109" s="77"/>
      <c r="N109" s="72"/>
      <c r="O109" s="79" t="s">
        <v>379</v>
      </c>
      <c r="P109" s="81">
        <v>43768.88136574074</v>
      </c>
      <c r="Q109" s="79" t="s">
        <v>400</v>
      </c>
      <c r="R109" s="79"/>
      <c r="S109" s="79"/>
      <c r="T109" s="79" t="s">
        <v>491</v>
      </c>
      <c r="U109" s="79"/>
      <c r="V109" s="82" t="s">
        <v>578</v>
      </c>
      <c r="W109" s="81">
        <v>43768.88136574074</v>
      </c>
      <c r="X109" s="85">
        <v>43768</v>
      </c>
      <c r="Y109" s="87" t="s">
        <v>674</v>
      </c>
      <c r="Z109" s="82" t="s">
        <v>840</v>
      </c>
      <c r="AA109" s="79"/>
      <c r="AB109" s="79"/>
      <c r="AC109" s="87" t="s">
        <v>1005</v>
      </c>
      <c r="AD109" s="87" t="s">
        <v>1135</v>
      </c>
      <c r="AE109" s="79" t="b">
        <v>0</v>
      </c>
      <c r="AF109" s="79">
        <v>15</v>
      </c>
      <c r="AG109" s="87" t="s">
        <v>1146</v>
      </c>
      <c r="AH109" s="79" t="b">
        <v>0</v>
      </c>
      <c r="AI109" s="79" t="s">
        <v>1153</v>
      </c>
      <c r="AJ109" s="79"/>
      <c r="AK109" s="87" t="s">
        <v>1144</v>
      </c>
      <c r="AL109" s="79" t="b">
        <v>0</v>
      </c>
      <c r="AM109" s="79">
        <v>0</v>
      </c>
      <c r="AN109" s="87" t="s">
        <v>1144</v>
      </c>
      <c r="AO109" s="79" t="s">
        <v>1178</v>
      </c>
      <c r="AP109" s="79" t="b">
        <v>0</v>
      </c>
      <c r="AQ109" s="87" t="s">
        <v>1135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248</v>
      </c>
      <c r="B110" s="64" t="s">
        <v>359</v>
      </c>
      <c r="C110" s="65" t="s">
        <v>3214</v>
      </c>
      <c r="D110" s="66">
        <v>3</v>
      </c>
      <c r="E110" s="67" t="s">
        <v>132</v>
      </c>
      <c r="F110" s="68">
        <v>32</v>
      </c>
      <c r="G110" s="65"/>
      <c r="H110" s="69"/>
      <c r="I110" s="70"/>
      <c r="J110" s="70"/>
      <c r="K110" s="34" t="s">
        <v>65</v>
      </c>
      <c r="L110" s="77">
        <v>110</v>
      </c>
      <c r="M110" s="77"/>
      <c r="N110" s="72"/>
      <c r="O110" s="79" t="s">
        <v>379</v>
      </c>
      <c r="P110" s="81">
        <v>43768.88136574074</v>
      </c>
      <c r="Q110" s="79" t="s">
        <v>400</v>
      </c>
      <c r="R110" s="79"/>
      <c r="S110" s="79"/>
      <c r="T110" s="79" t="s">
        <v>491</v>
      </c>
      <c r="U110" s="79"/>
      <c r="V110" s="82" t="s">
        <v>578</v>
      </c>
      <c r="W110" s="81">
        <v>43768.88136574074</v>
      </c>
      <c r="X110" s="85">
        <v>43768</v>
      </c>
      <c r="Y110" s="87" t="s">
        <v>674</v>
      </c>
      <c r="Z110" s="82" t="s">
        <v>840</v>
      </c>
      <c r="AA110" s="79"/>
      <c r="AB110" s="79"/>
      <c r="AC110" s="87" t="s">
        <v>1005</v>
      </c>
      <c r="AD110" s="87" t="s">
        <v>1135</v>
      </c>
      <c r="AE110" s="79" t="b">
        <v>0</v>
      </c>
      <c r="AF110" s="79">
        <v>15</v>
      </c>
      <c r="AG110" s="87" t="s">
        <v>1146</v>
      </c>
      <c r="AH110" s="79" t="b">
        <v>0</v>
      </c>
      <c r="AI110" s="79" t="s">
        <v>1153</v>
      </c>
      <c r="AJ110" s="79"/>
      <c r="AK110" s="87" t="s">
        <v>1144</v>
      </c>
      <c r="AL110" s="79" t="b">
        <v>0</v>
      </c>
      <c r="AM110" s="79">
        <v>0</v>
      </c>
      <c r="AN110" s="87" t="s">
        <v>1144</v>
      </c>
      <c r="AO110" s="79" t="s">
        <v>1178</v>
      </c>
      <c r="AP110" s="79" t="b">
        <v>0</v>
      </c>
      <c r="AQ110" s="87" t="s">
        <v>1135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248</v>
      </c>
      <c r="B111" s="64" t="s">
        <v>360</v>
      </c>
      <c r="C111" s="65" t="s">
        <v>3214</v>
      </c>
      <c r="D111" s="66">
        <v>3</v>
      </c>
      <c r="E111" s="67" t="s">
        <v>132</v>
      </c>
      <c r="F111" s="68">
        <v>32</v>
      </c>
      <c r="G111" s="65"/>
      <c r="H111" s="69"/>
      <c r="I111" s="70"/>
      <c r="J111" s="70"/>
      <c r="K111" s="34" t="s">
        <v>65</v>
      </c>
      <c r="L111" s="77">
        <v>111</v>
      </c>
      <c r="M111" s="77"/>
      <c r="N111" s="72"/>
      <c r="O111" s="79" t="s">
        <v>379</v>
      </c>
      <c r="P111" s="81">
        <v>43768.88136574074</v>
      </c>
      <c r="Q111" s="79" t="s">
        <v>400</v>
      </c>
      <c r="R111" s="79"/>
      <c r="S111" s="79"/>
      <c r="T111" s="79" t="s">
        <v>491</v>
      </c>
      <c r="U111" s="79"/>
      <c r="V111" s="82" t="s">
        <v>578</v>
      </c>
      <c r="W111" s="81">
        <v>43768.88136574074</v>
      </c>
      <c r="X111" s="85">
        <v>43768</v>
      </c>
      <c r="Y111" s="87" t="s">
        <v>674</v>
      </c>
      <c r="Z111" s="82" t="s">
        <v>840</v>
      </c>
      <c r="AA111" s="79"/>
      <c r="AB111" s="79"/>
      <c r="AC111" s="87" t="s">
        <v>1005</v>
      </c>
      <c r="AD111" s="87" t="s">
        <v>1135</v>
      </c>
      <c r="AE111" s="79" t="b">
        <v>0</v>
      </c>
      <c r="AF111" s="79">
        <v>15</v>
      </c>
      <c r="AG111" s="87" t="s">
        <v>1146</v>
      </c>
      <c r="AH111" s="79" t="b">
        <v>0</v>
      </c>
      <c r="AI111" s="79" t="s">
        <v>1153</v>
      </c>
      <c r="AJ111" s="79"/>
      <c r="AK111" s="87" t="s">
        <v>1144</v>
      </c>
      <c r="AL111" s="79" t="b">
        <v>0</v>
      </c>
      <c r="AM111" s="79">
        <v>0</v>
      </c>
      <c r="AN111" s="87" t="s">
        <v>1144</v>
      </c>
      <c r="AO111" s="79" t="s">
        <v>1178</v>
      </c>
      <c r="AP111" s="79" t="b">
        <v>0</v>
      </c>
      <c r="AQ111" s="87" t="s">
        <v>1135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248</v>
      </c>
      <c r="B112" s="64" t="s">
        <v>361</v>
      </c>
      <c r="C112" s="65" t="s">
        <v>3214</v>
      </c>
      <c r="D112" s="66">
        <v>3</v>
      </c>
      <c r="E112" s="67" t="s">
        <v>132</v>
      </c>
      <c r="F112" s="68">
        <v>32</v>
      </c>
      <c r="G112" s="65"/>
      <c r="H112" s="69"/>
      <c r="I112" s="70"/>
      <c r="J112" s="70"/>
      <c r="K112" s="34" t="s">
        <v>65</v>
      </c>
      <c r="L112" s="77">
        <v>112</v>
      </c>
      <c r="M112" s="77"/>
      <c r="N112" s="72"/>
      <c r="O112" s="79" t="s">
        <v>379</v>
      </c>
      <c r="P112" s="81">
        <v>43768.88136574074</v>
      </c>
      <c r="Q112" s="79" t="s">
        <v>400</v>
      </c>
      <c r="R112" s="79"/>
      <c r="S112" s="79"/>
      <c r="T112" s="79" t="s">
        <v>491</v>
      </c>
      <c r="U112" s="79"/>
      <c r="V112" s="82" t="s">
        <v>578</v>
      </c>
      <c r="W112" s="81">
        <v>43768.88136574074</v>
      </c>
      <c r="X112" s="85">
        <v>43768</v>
      </c>
      <c r="Y112" s="87" t="s">
        <v>674</v>
      </c>
      <c r="Z112" s="82" t="s">
        <v>840</v>
      </c>
      <c r="AA112" s="79"/>
      <c r="AB112" s="79"/>
      <c r="AC112" s="87" t="s">
        <v>1005</v>
      </c>
      <c r="AD112" s="87" t="s">
        <v>1135</v>
      </c>
      <c r="AE112" s="79" t="b">
        <v>0</v>
      </c>
      <c r="AF112" s="79">
        <v>15</v>
      </c>
      <c r="AG112" s="87" t="s">
        <v>1146</v>
      </c>
      <c r="AH112" s="79" t="b">
        <v>0</v>
      </c>
      <c r="AI112" s="79" t="s">
        <v>1153</v>
      </c>
      <c r="AJ112" s="79"/>
      <c r="AK112" s="87" t="s">
        <v>1144</v>
      </c>
      <c r="AL112" s="79" t="b">
        <v>0</v>
      </c>
      <c r="AM112" s="79">
        <v>0</v>
      </c>
      <c r="AN112" s="87" t="s">
        <v>1144</v>
      </c>
      <c r="AO112" s="79" t="s">
        <v>1178</v>
      </c>
      <c r="AP112" s="79" t="b">
        <v>0</v>
      </c>
      <c r="AQ112" s="87" t="s">
        <v>1135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248</v>
      </c>
      <c r="B113" s="64" t="s">
        <v>362</v>
      </c>
      <c r="C113" s="65" t="s">
        <v>3214</v>
      </c>
      <c r="D113" s="66">
        <v>3</v>
      </c>
      <c r="E113" s="67" t="s">
        <v>132</v>
      </c>
      <c r="F113" s="68">
        <v>32</v>
      </c>
      <c r="G113" s="65"/>
      <c r="H113" s="69"/>
      <c r="I113" s="70"/>
      <c r="J113" s="70"/>
      <c r="K113" s="34" t="s">
        <v>65</v>
      </c>
      <c r="L113" s="77">
        <v>113</v>
      </c>
      <c r="M113" s="77"/>
      <c r="N113" s="72"/>
      <c r="O113" s="79" t="s">
        <v>379</v>
      </c>
      <c r="P113" s="81">
        <v>43768.88136574074</v>
      </c>
      <c r="Q113" s="79" t="s">
        <v>400</v>
      </c>
      <c r="R113" s="79"/>
      <c r="S113" s="79"/>
      <c r="T113" s="79" t="s">
        <v>491</v>
      </c>
      <c r="U113" s="79"/>
      <c r="V113" s="82" t="s">
        <v>578</v>
      </c>
      <c r="W113" s="81">
        <v>43768.88136574074</v>
      </c>
      <c r="X113" s="85">
        <v>43768</v>
      </c>
      <c r="Y113" s="87" t="s">
        <v>674</v>
      </c>
      <c r="Z113" s="82" t="s">
        <v>840</v>
      </c>
      <c r="AA113" s="79"/>
      <c r="AB113" s="79"/>
      <c r="AC113" s="87" t="s">
        <v>1005</v>
      </c>
      <c r="AD113" s="87" t="s">
        <v>1135</v>
      </c>
      <c r="AE113" s="79" t="b">
        <v>0</v>
      </c>
      <c r="AF113" s="79">
        <v>15</v>
      </c>
      <c r="AG113" s="87" t="s">
        <v>1146</v>
      </c>
      <c r="AH113" s="79" t="b">
        <v>0</v>
      </c>
      <c r="AI113" s="79" t="s">
        <v>1153</v>
      </c>
      <c r="AJ113" s="79"/>
      <c r="AK113" s="87" t="s">
        <v>1144</v>
      </c>
      <c r="AL113" s="79" t="b">
        <v>0</v>
      </c>
      <c r="AM113" s="79">
        <v>0</v>
      </c>
      <c r="AN113" s="87" t="s">
        <v>1144</v>
      </c>
      <c r="AO113" s="79" t="s">
        <v>1178</v>
      </c>
      <c r="AP113" s="79" t="b">
        <v>0</v>
      </c>
      <c r="AQ113" s="87" t="s">
        <v>1135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248</v>
      </c>
      <c r="B114" s="64" t="s">
        <v>363</v>
      </c>
      <c r="C114" s="65" t="s">
        <v>3214</v>
      </c>
      <c r="D114" s="66">
        <v>3</v>
      </c>
      <c r="E114" s="67" t="s">
        <v>132</v>
      </c>
      <c r="F114" s="68">
        <v>32</v>
      </c>
      <c r="G114" s="65"/>
      <c r="H114" s="69"/>
      <c r="I114" s="70"/>
      <c r="J114" s="70"/>
      <c r="K114" s="34" t="s">
        <v>65</v>
      </c>
      <c r="L114" s="77">
        <v>114</v>
      </c>
      <c r="M114" s="77"/>
      <c r="N114" s="72"/>
      <c r="O114" s="79" t="s">
        <v>379</v>
      </c>
      <c r="P114" s="81">
        <v>43768.88136574074</v>
      </c>
      <c r="Q114" s="79" t="s">
        <v>400</v>
      </c>
      <c r="R114" s="79"/>
      <c r="S114" s="79"/>
      <c r="T114" s="79" t="s">
        <v>491</v>
      </c>
      <c r="U114" s="79"/>
      <c r="V114" s="82" t="s">
        <v>578</v>
      </c>
      <c r="W114" s="81">
        <v>43768.88136574074</v>
      </c>
      <c r="X114" s="85">
        <v>43768</v>
      </c>
      <c r="Y114" s="87" t="s">
        <v>674</v>
      </c>
      <c r="Z114" s="82" t="s">
        <v>840</v>
      </c>
      <c r="AA114" s="79"/>
      <c r="AB114" s="79"/>
      <c r="AC114" s="87" t="s">
        <v>1005</v>
      </c>
      <c r="AD114" s="87" t="s">
        <v>1135</v>
      </c>
      <c r="AE114" s="79" t="b">
        <v>0</v>
      </c>
      <c r="AF114" s="79">
        <v>15</v>
      </c>
      <c r="AG114" s="87" t="s">
        <v>1146</v>
      </c>
      <c r="AH114" s="79" t="b">
        <v>0</v>
      </c>
      <c r="AI114" s="79" t="s">
        <v>1153</v>
      </c>
      <c r="AJ114" s="79"/>
      <c r="AK114" s="87" t="s">
        <v>1144</v>
      </c>
      <c r="AL114" s="79" t="b">
        <v>0</v>
      </c>
      <c r="AM114" s="79">
        <v>0</v>
      </c>
      <c r="AN114" s="87" t="s">
        <v>1144</v>
      </c>
      <c r="AO114" s="79" t="s">
        <v>1178</v>
      </c>
      <c r="AP114" s="79" t="b">
        <v>0</v>
      </c>
      <c r="AQ114" s="87" t="s">
        <v>1135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248</v>
      </c>
      <c r="B115" s="64" t="s">
        <v>364</v>
      </c>
      <c r="C115" s="65" t="s">
        <v>3214</v>
      </c>
      <c r="D115" s="66">
        <v>3</v>
      </c>
      <c r="E115" s="67" t="s">
        <v>132</v>
      </c>
      <c r="F115" s="68">
        <v>32</v>
      </c>
      <c r="G115" s="65"/>
      <c r="H115" s="69"/>
      <c r="I115" s="70"/>
      <c r="J115" s="70"/>
      <c r="K115" s="34" t="s">
        <v>65</v>
      </c>
      <c r="L115" s="77">
        <v>115</v>
      </c>
      <c r="M115" s="77"/>
      <c r="N115" s="72"/>
      <c r="O115" s="79" t="s">
        <v>379</v>
      </c>
      <c r="P115" s="81">
        <v>43768.88136574074</v>
      </c>
      <c r="Q115" s="79" t="s">
        <v>400</v>
      </c>
      <c r="R115" s="79"/>
      <c r="S115" s="79"/>
      <c r="T115" s="79" t="s">
        <v>491</v>
      </c>
      <c r="U115" s="79"/>
      <c r="V115" s="82" t="s">
        <v>578</v>
      </c>
      <c r="W115" s="81">
        <v>43768.88136574074</v>
      </c>
      <c r="X115" s="85">
        <v>43768</v>
      </c>
      <c r="Y115" s="87" t="s">
        <v>674</v>
      </c>
      <c r="Z115" s="82" t="s">
        <v>840</v>
      </c>
      <c r="AA115" s="79"/>
      <c r="AB115" s="79"/>
      <c r="AC115" s="87" t="s">
        <v>1005</v>
      </c>
      <c r="AD115" s="87" t="s">
        <v>1135</v>
      </c>
      <c r="AE115" s="79" t="b">
        <v>0</v>
      </c>
      <c r="AF115" s="79">
        <v>15</v>
      </c>
      <c r="AG115" s="87" t="s">
        <v>1146</v>
      </c>
      <c r="AH115" s="79" t="b">
        <v>0</v>
      </c>
      <c r="AI115" s="79" t="s">
        <v>1153</v>
      </c>
      <c r="AJ115" s="79"/>
      <c r="AK115" s="87" t="s">
        <v>1144</v>
      </c>
      <c r="AL115" s="79" t="b">
        <v>0</v>
      </c>
      <c r="AM115" s="79">
        <v>0</v>
      </c>
      <c r="AN115" s="87" t="s">
        <v>1144</v>
      </c>
      <c r="AO115" s="79" t="s">
        <v>1178</v>
      </c>
      <c r="AP115" s="79" t="b">
        <v>0</v>
      </c>
      <c r="AQ115" s="87" t="s">
        <v>1135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248</v>
      </c>
      <c r="B116" s="64" t="s">
        <v>365</v>
      </c>
      <c r="C116" s="65" t="s">
        <v>3214</v>
      </c>
      <c r="D116" s="66">
        <v>3</v>
      </c>
      <c r="E116" s="67" t="s">
        <v>132</v>
      </c>
      <c r="F116" s="68">
        <v>32</v>
      </c>
      <c r="G116" s="65"/>
      <c r="H116" s="69"/>
      <c r="I116" s="70"/>
      <c r="J116" s="70"/>
      <c r="K116" s="34" t="s">
        <v>65</v>
      </c>
      <c r="L116" s="77">
        <v>116</v>
      </c>
      <c r="M116" s="77"/>
      <c r="N116" s="72"/>
      <c r="O116" s="79" t="s">
        <v>379</v>
      </c>
      <c r="P116" s="81">
        <v>43768.88136574074</v>
      </c>
      <c r="Q116" s="79" t="s">
        <v>400</v>
      </c>
      <c r="R116" s="79"/>
      <c r="S116" s="79"/>
      <c r="T116" s="79" t="s">
        <v>491</v>
      </c>
      <c r="U116" s="79"/>
      <c r="V116" s="82" t="s">
        <v>578</v>
      </c>
      <c r="W116" s="81">
        <v>43768.88136574074</v>
      </c>
      <c r="X116" s="85">
        <v>43768</v>
      </c>
      <c r="Y116" s="87" t="s">
        <v>674</v>
      </c>
      <c r="Z116" s="82" t="s">
        <v>840</v>
      </c>
      <c r="AA116" s="79"/>
      <c r="AB116" s="79"/>
      <c r="AC116" s="87" t="s">
        <v>1005</v>
      </c>
      <c r="AD116" s="87" t="s">
        <v>1135</v>
      </c>
      <c r="AE116" s="79" t="b">
        <v>0</v>
      </c>
      <c r="AF116" s="79">
        <v>15</v>
      </c>
      <c r="AG116" s="87" t="s">
        <v>1146</v>
      </c>
      <c r="AH116" s="79" t="b">
        <v>0</v>
      </c>
      <c r="AI116" s="79" t="s">
        <v>1153</v>
      </c>
      <c r="AJ116" s="79"/>
      <c r="AK116" s="87" t="s">
        <v>1144</v>
      </c>
      <c r="AL116" s="79" t="b">
        <v>0</v>
      </c>
      <c r="AM116" s="79">
        <v>0</v>
      </c>
      <c r="AN116" s="87" t="s">
        <v>1144</v>
      </c>
      <c r="AO116" s="79" t="s">
        <v>1178</v>
      </c>
      <c r="AP116" s="79" t="b">
        <v>0</v>
      </c>
      <c r="AQ116" s="87" t="s">
        <v>1135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248</v>
      </c>
      <c r="B117" s="64" t="s">
        <v>366</v>
      </c>
      <c r="C117" s="65" t="s">
        <v>3214</v>
      </c>
      <c r="D117" s="66">
        <v>3</v>
      </c>
      <c r="E117" s="67" t="s">
        <v>132</v>
      </c>
      <c r="F117" s="68">
        <v>32</v>
      </c>
      <c r="G117" s="65"/>
      <c r="H117" s="69"/>
      <c r="I117" s="70"/>
      <c r="J117" s="70"/>
      <c r="K117" s="34" t="s">
        <v>65</v>
      </c>
      <c r="L117" s="77">
        <v>117</v>
      </c>
      <c r="M117" s="77"/>
      <c r="N117" s="72"/>
      <c r="O117" s="79" t="s">
        <v>379</v>
      </c>
      <c r="P117" s="81">
        <v>43768.88136574074</v>
      </c>
      <c r="Q117" s="79" t="s">
        <v>400</v>
      </c>
      <c r="R117" s="79"/>
      <c r="S117" s="79"/>
      <c r="T117" s="79" t="s">
        <v>491</v>
      </c>
      <c r="U117" s="79"/>
      <c r="V117" s="82" t="s">
        <v>578</v>
      </c>
      <c r="W117" s="81">
        <v>43768.88136574074</v>
      </c>
      <c r="X117" s="85">
        <v>43768</v>
      </c>
      <c r="Y117" s="87" t="s">
        <v>674</v>
      </c>
      <c r="Z117" s="82" t="s">
        <v>840</v>
      </c>
      <c r="AA117" s="79"/>
      <c r="AB117" s="79"/>
      <c r="AC117" s="87" t="s">
        <v>1005</v>
      </c>
      <c r="AD117" s="87" t="s">
        <v>1135</v>
      </c>
      <c r="AE117" s="79" t="b">
        <v>0</v>
      </c>
      <c r="AF117" s="79">
        <v>15</v>
      </c>
      <c r="AG117" s="87" t="s">
        <v>1146</v>
      </c>
      <c r="AH117" s="79" t="b">
        <v>0</v>
      </c>
      <c r="AI117" s="79" t="s">
        <v>1153</v>
      </c>
      <c r="AJ117" s="79"/>
      <c r="AK117" s="87" t="s">
        <v>1144</v>
      </c>
      <c r="AL117" s="79" t="b">
        <v>0</v>
      </c>
      <c r="AM117" s="79">
        <v>0</v>
      </c>
      <c r="AN117" s="87" t="s">
        <v>1144</v>
      </c>
      <c r="AO117" s="79" t="s">
        <v>1178</v>
      </c>
      <c r="AP117" s="79" t="b">
        <v>0</v>
      </c>
      <c r="AQ117" s="87" t="s">
        <v>1135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248</v>
      </c>
      <c r="B118" s="64" t="s">
        <v>367</v>
      </c>
      <c r="C118" s="65" t="s">
        <v>3214</v>
      </c>
      <c r="D118" s="66">
        <v>3</v>
      </c>
      <c r="E118" s="67" t="s">
        <v>132</v>
      </c>
      <c r="F118" s="68">
        <v>32</v>
      </c>
      <c r="G118" s="65"/>
      <c r="H118" s="69"/>
      <c r="I118" s="70"/>
      <c r="J118" s="70"/>
      <c r="K118" s="34" t="s">
        <v>65</v>
      </c>
      <c r="L118" s="77">
        <v>118</v>
      </c>
      <c r="M118" s="77"/>
      <c r="N118" s="72"/>
      <c r="O118" s="79" t="s">
        <v>379</v>
      </c>
      <c r="P118" s="81">
        <v>43768.88136574074</v>
      </c>
      <c r="Q118" s="79" t="s">
        <v>400</v>
      </c>
      <c r="R118" s="79"/>
      <c r="S118" s="79"/>
      <c r="T118" s="79" t="s">
        <v>491</v>
      </c>
      <c r="U118" s="79"/>
      <c r="V118" s="82" t="s">
        <v>578</v>
      </c>
      <c r="W118" s="81">
        <v>43768.88136574074</v>
      </c>
      <c r="X118" s="85">
        <v>43768</v>
      </c>
      <c r="Y118" s="87" t="s">
        <v>674</v>
      </c>
      <c r="Z118" s="82" t="s">
        <v>840</v>
      </c>
      <c r="AA118" s="79"/>
      <c r="AB118" s="79"/>
      <c r="AC118" s="87" t="s">
        <v>1005</v>
      </c>
      <c r="AD118" s="87" t="s">
        <v>1135</v>
      </c>
      <c r="AE118" s="79" t="b">
        <v>0</v>
      </c>
      <c r="AF118" s="79">
        <v>15</v>
      </c>
      <c r="AG118" s="87" t="s">
        <v>1146</v>
      </c>
      <c r="AH118" s="79" t="b">
        <v>0</v>
      </c>
      <c r="AI118" s="79" t="s">
        <v>1153</v>
      </c>
      <c r="AJ118" s="79"/>
      <c r="AK118" s="87" t="s">
        <v>1144</v>
      </c>
      <c r="AL118" s="79" t="b">
        <v>0</v>
      </c>
      <c r="AM118" s="79">
        <v>0</v>
      </c>
      <c r="AN118" s="87" t="s">
        <v>1144</v>
      </c>
      <c r="AO118" s="79" t="s">
        <v>1178</v>
      </c>
      <c r="AP118" s="79" t="b">
        <v>0</v>
      </c>
      <c r="AQ118" s="87" t="s">
        <v>1135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248</v>
      </c>
      <c r="B119" s="64" t="s">
        <v>368</v>
      </c>
      <c r="C119" s="65" t="s">
        <v>3214</v>
      </c>
      <c r="D119" s="66">
        <v>3</v>
      </c>
      <c r="E119" s="67" t="s">
        <v>132</v>
      </c>
      <c r="F119" s="68">
        <v>32</v>
      </c>
      <c r="G119" s="65"/>
      <c r="H119" s="69"/>
      <c r="I119" s="70"/>
      <c r="J119" s="70"/>
      <c r="K119" s="34" t="s">
        <v>65</v>
      </c>
      <c r="L119" s="77">
        <v>119</v>
      </c>
      <c r="M119" s="77"/>
      <c r="N119" s="72"/>
      <c r="O119" s="79" t="s">
        <v>380</v>
      </c>
      <c r="P119" s="81">
        <v>43768.88136574074</v>
      </c>
      <c r="Q119" s="79" t="s">
        <v>400</v>
      </c>
      <c r="R119" s="79"/>
      <c r="S119" s="79"/>
      <c r="T119" s="79" t="s">
        <v>491</v>
      </c>
      <c r="U119" s="79"/>
      <c r="V119" s="82" t="s">
        <v>578</v>
      </c>
      <c r="W119" s="81">
        <v>43768.88136574074</v>
      </c>
      <c r="X119" s="85">
        <v>43768</v>
      </c>
      <c r="Y119" s="87" t="s">
        <v>674</v>
      </c>
      <c r="Z119" s="82" t="s">
        <v>840</v>
      </c>
      <c r="AA119" s="79"/>
      <c r="AB119" s="79"/>
      <c r="AC119" s="87" t="s">
        <v>1005</v>
      </c>
      <c r="AD119" s="87" t="s">
        <v>1135</v>
      </c>
      <c r="AE119" s="79" t="b">
        <v>0</v>
      </c>
      <c r="AF119" s="79">
        <v>15</v>
      </c>
      <c r="AG119" s="87" t="s">
        <v>1146</v>
      </c>
      <c r="AH119" s="79" t="b">
        <v>0</v>
      </c>
      <c r="AI119" s="79" t="s">
        <v>1153</v>
      </c>
      <c r="AJ119" s="79"/>
      <c r="AK119" s="87" t="s">
        <v>1144</v>
      </c>
      <c r="AL119" s="79" t="b">
        <v>0</v>
      </c>
      <c r="AM119" s="79">
        <v>0</v>
      </c>
      <c r="AN119" s="87" t="s">
        <v>1144</v>
      </c>
      <c r="AO119" s="79" t="s">
        <v>1178</v>
      </c>
      <c r="AP119" s="79" t="b">
        <v>0</v>
      </c>
      <c r="AQ119" s="87" t="s">
        <v>1135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249</v>
      </c>
      <c r="B120" s="64" t="s">
        <v>249</v>
      </c>
      <c r="C120" s="65" t="s">
        <v>3214</v>
      </c>
      <c r="D120" s="66">
        <v>3</v>
      </c>
      <c r="E120" s="67" t="s">
        <v>132</v>
      </c>
      <c r="F120" s="68">
        <v>32</v>
      </c>
      <c r="G120" s="65"/>
      <c r="H120" s="69"/>
      <c r="I120" s="70"/>
      <c r="J120" s="70"/>
      <c r="K120" s="34" t="s">
        <v>65</v>
      </c>
      <c r="L120" s="77">
        <v>120</v>
      </c>
      <c r="M120" s="77"/>
      <c r="N120" s="72"/>
      <c r="O120" s="79" t="s">
        <v>176</v>
      </c>
      <c r="P120" s="81">
        <v>43769.45841435185</v>
      </c>
      <c r="Q120" s="79" t="s">
        <v>401</v>
      </c>
      <c r="R120" s="82" t="s">
        <v>440</v>
      </c>
      <c r="S120" s="79" t="s">
        <v>476</v>
      </c>
      <c r="T120" s="79" t="s">
        <v>492</v>
      </c>
      <c r="U120" s="79"/>
      <c r="V120" s="82" t="s">
        <v>579</v>
      </c>
      <c r="W120" s="81">
        <v>43769.45841435185</v>
      </c>
      <c r="X120" s="85">
        <v>43769</v>
      </c>
      <c r="Y120" s="87" t="s">
        <v>675</v>
      </c>
      <c r="Z120" s="82" t="s">
        <v>841</v>
      </c>
      <c r="AA120" s="79"/>
      <c r="AB120" s="79"/>
      <c r="AC120" s="87" t="s">
        <v>1006</v>
      </c>
      <c r="AD120" s="79"/>
      <c r="AE120" s="79" t="b">
        <v>0</v>
      </c>
      <c r="AF120" s="79">
        <v>1</v>
      </c>
      <c r="AG120" s="87" t="s">
        <v>1144</v>
      </c>
      <c r="AH120" s="79" t="b">
        <v>0</v>
      </c>
      <c r="AI120" s="79" t="s">
        <v>1153</v>
      </c>
      <c r="AJ120" s="79"/>
      <c r="AK120" s="87" t="s">
        <v>1144</v>
      </c>
      <c r="AL120" s="79" t="b">
        <v>0</v>
      </c>
      <c r="AM120" s="79">
        <v>0</v>
      </c>
      <c r="AN120" s="87" t="s">
        <v>1144</v>
      </c>
      <c r="AO120" s="79" t="s">
        <v>1179</v>
      </c>
      <c r="AP120" s="79" t="b">
        <v>0</v>
      </c>
      <c r="AQ120" s="87" t="s">
        <v>1006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8">
        <v>0</v>
      </c>
      <c r="BG120" s="49">
        <v>0</v>
      </c>
      <c r="BH120" s="48">
        <v>0</v>
      </c>
      <c r="BI120" s="49">
        <v>0</v>
      </c>
      <c r="BJ120" s="48">
        <v>0</v>
      </c>
      <c r="BK120" s="49">
        <v>0</v>
      </c>
      <c r="BL120" s="48">
        <v>12</v>
      </c>
      <c r="BM120" s="49">
        <v>100</v>
      </c>
      <c r="BN120" s="48">
        <v>12</v>
      </c>
    </row>
    <row r="121" spans="1:66" ht="15">
      <c r="A121" s="64" t="s">
        <v>250</v>
      </c>
      <c r="B121" s="64" t="s">
        <v>259</v>
      </c>
      <c r="C121" s="65" t="s">
        <v>3214</v>
      </c>
      <c r="D121" s="66">
        <v>3</v>
      </c>
      <c r="E121" s="67" t="s">
        <v>132</v>
      </c>
      <c r="F121" s="68">
        <v>32</v>
      </c>
      <c r="G121" s="65"/>
      <c r="H121" s="69"/>
      <c r="I121" s="70"/>
      <c r="J121" s="70"/>
      <c r="K121" s="34" t="s">
        <v>65</v>
      </c>
      <c r="L121" s="77">
        <v>121</v>
      </c>
      <c r="M121" s="77"/>
      <c r="N121" s="72"/>
      <c r="O121" s="79" t="s">
        <v>378</v>
      </c>
      <c r="P121" s="81">
        <v>43769.786574074074</v>
      </c>
      <c r="Q121" s="79" t="s">
        <v>402</v>
      </c>
      <c r="R121" s="79"/>
      <c r="S121" s="79"/>
      <c r="T121" s="79"/>
      <c r="U121" s="79"/>
      <c r="V121" s="82" t="s">
        <v>580</v>
      </c>
      <c r="W121" s="81">
        <v>43769.786574074074</v>
      </c>
      <c r="X121" s="85">
        <v>43769</v>
      </c>
      <c r="Y121" s="87" t="s">
        <v>676</v>
      </c>
      <c r="Z121" s="82" t="s">
        <v>842</v>
      </c>
      <c r="AA121" s="79"/>
      <c r="AB121" s="79"/>
      <c r="AC121" s="87" t="s">
        <v>1007</v>
      </c>
      <c r="AD121" s="79"/>
      <c r="AE121" s="79" t="b">
        <v>0</v>
      </c>
      <c r="AF121" s="79">
        <v>0</v>
      </c>
      <c r="AG121" s="87" t="s">
        <v>1144</v>
      </c>
      <c r="AH121" s="79" t="b">
        <v>0</v>
      </c>
      <c r="AI121" s="79" t="s">
        <v>1153</v>
      </c>
      <c r="AJ121" s="79"/>
      <c r="AK121" s="87" t="s">
        <v>1144</v>
      </c>
      <c r="AL121" s="79" t="b">
        <v>0</v>
      </c>
      <c r="AM121" s="79">
        <v>4</v>
      </c>
      <c r="AN121" s="87" t="s">
        <v>1017</v>
      </c>
      <c r="AO121" s="79" t="s">
        <v>1181</v>
      </c>
      <c r="AP121" s="79" t="b">
        <v>0</v>
      </c>
      <c r="AQ121" s="87" t="s">
        <v>1017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37</v>
      </c>
      <c r="BM121" s="49">
        <v>100</v>
      </c>
      <c r="BN121" s="48">
        <v>37</v>
      </c>
    </row>
    <row r="122" spans="1:66" ht="15">
      <c r="A122" s="64" t="s">
        <v>250</v>
      </c>
      <c r="B122" s="64" t="s">
        <v>305</v>
      </c>
      <c r="C122" s="65" t="s">
        <v>3214</v>
      </c>
      <c r="D122" s="66">
        <v>3</v>
      </c>
      <c r="E122" s="67" t="s">
        <v>132</v>
      </c>
      <c r="F122" s="68">
        <v>32</v>
      </c>
      <c r="G122" s="65"/>
      <c r="H122" s="69"/>
      <c r="I122" s="70"/>
      <c r="J122" s="70"/>
      <c r="K122" s="34" t="s">
        <v>65</v>
      </c>
      <c r="L122" s="77">
        <v>122</v>
      </c>
      <c r="M122" s="77"/>
      <c r="N122" s="72"/>
      <c r="O122" s="79" t="s">
        <v>379</v>
      </c>
      <c r="P122" s="81">
        <v>43769.786574074074</v>
      </c>
      <c r="Q122" s="79" t="s">
        <v>402</v>
      </c>
      <c r="R122" s="79"/>
      <c r="S122" s="79"/>
      <c r="T122" s="79"/>
      <c r="U122" s="79"/>
      <c r="V122" s="82" t="s">
        <v>580</v>
      </c>
      <c r="W122" s="81">
        <v>43769.786574074074</v>
      </c>
      <c r="X122" s="85">
        <v>43769</v>
      </c>
      <c r="Y122" s="87" t="s">
        <v>676</v>
      </c>
      <c r="Z122" s="82" t="s">
        <v>842</v>
      </c>
      <c r="AA122" s="79"/>
      <c r="AB122" s="79"/>
      <c r="AC122" s="87" t="s">
        <v>1007</v>
      </c>
      <c r="AD122" s="79"/>
      <c r="AE122" s="79" t="b">
        <v>0</v>
      </c>
      <c r="AF122" s="79">
        <v>0</v>
      </c>
      <c r="AG122" s="87" t="s">
        <v>1144</v>
      </c>
      <c r="AH122" s="79" t="b">
        <v>0</v>
      </c>
      <c r="AI122" s="79" t="s">
        <v>1153</v>
      </c>
      <c r="AJ122" s="79"/>
      <c r="AK122" s="87" t="s">
        <v>1144</v>
      </c>
      <c r="AL122" s="79" t="b">
        <v>0</v>
      </c>
      <c r="AM122" s="79">
        <v>4</v>
      </c>
      <c r="AN122" s="87" t="s">
        <v>1017</v>
      </c>
      <c r="AO122" s="79" t="s">
        <v>1181</v>
      </c>
      <c r="AP122" s="79" t="b">
        <v>0</v>
      </c>
      <c r="AQ122" s="87" t="s">
        <v>1017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250</v>
      </c>
      <c r="B123" s="64" t="s">
        <v>287</v>
      </c>
      <c r="C123" s="65" t="s">
        <v>3214</v>
      </c>
      <c r="D123" s="66">
        <v>3</v>
      </c>
      <c r="E123" s="67" t="s">
        <v>132</v>
      </c>
      <c r="F123" s="68">
        <v>32</v>
      </c>
      <c r="G123" s="65"/>
      <c r="H123" s="69"/>
      <c r="I123" s="70"/>
      <c r="J123" s="70"/>
      <c r="K123" s="34" t="s">
        <v>65</v>
      </c>
      <c r="L123" s="77">
        <v>123</v>
      </c>
      <c r="M123" s="77"/>
      <c r="N123" s="72"/>
      <c r="O123" s="79" t="s">
        <v>380</v>
      </c>
      <c r="P123" s="81">
        <v>43769.786574074074</v>
      </c>
      <c r="Q123" s="79" t="s">
        <v>402</v>
      </c>
      <c r="R123" s="79"/>
      <c r="S123" s="79"/>
      <c r="T123" s="79"/>
      <c r="U123" s="79"/>
      <c r="V123" s="82" t="s">
        <v>580</v>
      </c>
      <c r="W123" s="81">
        <v>43769.786574074074</v>
      </c>
      <c r="X123" s="85">
        <v>43769</v>
      </c>
      <c r="Y123" s="87" t="s">
        <v>676</v>
      </c>
      <c r="Z123" s="82" t="s">
        <v>842</v>
      </c>
      <c r="AA123" s="79"/>
      <c r="AB123" s="79"/>
      <c r="AC123" s="87" t="s">
        <v>1007</v>
      </c>
      <c r="AD123" s="79"/>
      <c r="AE123" s="79" t="b">
        <v>0</v>
      </c>
      <c r="AF123" s="79">
        <v>0</v>
      </c>
      <c r="AG123" s="87" t="s">
        <v>1144</v>
      </c>
      <c r="AH123" s="79" t="b">
        <v>0</v>
      </c>
      <c r="AI123" s="79" t="s">
        <v>1153</v>
      </c>
      <c r="AJ123" s="79"/>
      <c r="AK123" s="87" t="s">
        <v>1144</v>
      </c>
      <c r="AL123" s="79" t="b">
        <v>0</v>
      </c>
      <c r="AM123" s="79">
        <v>4</v>
      </c>
      <c r="AN123" s="87" t="s">
        <v>1017</v>
      </c>
      <c r="AO123" s="79" t="s">
        <v>1181</v>
      </c>
      <c r="AP123" s="79" t="b">
        <v>0</v>
      </c>
      <c r="AQ123" s="87" t="s">
        <v>1017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251</v>
      </c>
      <c r="B124" s="64" t="s">
        <v>251</v>
      </c>
      <c r="C124" s="65" t="s">
        <v>3214</v>
      </c>
      <c r="D124" s="66">
        <v>3</v>
      </c>
      <c r="E124" s="67" t="s">
        <v>132</v>
      </c>
      <c r="F124" s="68">
        <v>32</v>
      </c>
      <c r="G124" s="65"/>
      <c r="H124" s="69"/>
      <c r="I124" s="70"/>
      <c r="J124" s="70"/>
      <c r="K124" s="34" t="s">
        <v>65</v>
      </c>
      <c r="L124" s="77">
        <v>124</v>
      </c>
      <c r="M124" s="77"/>
      <c r="N124" s="72"/>
      <c r="O124" s="79" t="s">
        <v>176</v>
      </c>
      <c r="P124" s="81">
        <v>43769.82612268518</v>
      </c>
      <c r="Q124" s="79" t="s">
        <v>403</v>
      </c>
      <c r="R124" s="79"/>
      <c r="S124" s="79"/>
      <c r="T124" s="79" t="s">
        <v>493</v>
      </c>
      <c r="U124" s="82" t="s">
        <v>535</v>
      </c>
      <c r="V124" s="82" t="s">
        <v>535</v>
      </c>
      <c r="W124" s="81">
        <v>43769.82612268518</v>
      </c>
      <c r="X124" s="85">
        <v>43769</v>
      </c>
      <c r="Y124" s="87" t="s">
        <v>677</v>
      </c>
      <c r="Z124" s="82" t="s">
        <v>843</v>
      </c>
      <c r="AA124" s="79"/>
      <c r="AB124" s="79"/>
      <c r="AC124" s="87" t="s">
        <v>1008</v>
      </c>
      <c r="AD124" s="79"/>
      <c r="AE124" s="79" t="b">
        <v>0</v>
      </c>
      <c r="AF124" s="79">
        <v>4</v>
      </c>
      <c r="AG124" s="87" t="s">
        <v>1144</v>
      </c>
      <c r="AH124" s="79" t="b">
        <v>0</v>
      </c>
      <c r="AI124" s="79" t="s">
        <v>1153</v>
      </c>
      <c r="AJ124" s="79"/>
      <c r="AK124" s="87" t="s">
        <v>1144</v>
      </c>
      <c r="AL124" s="79" t="b">
        <v>0</v>
      </c>
      <c r="AM124" s="79">
        <v>0</v>
      </c>
      <c r="AN124" s="87" t="s">
        <v>1144</v>
      </c>
      <c r="AO124" s="79" t="s">
        <v>1181</v>
      </c>
      <c r="AP124" s="79" t="b">
        <v>0</v>
      </c>
      <c r="AQ124" s="87" t="s">
        <v>1008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11</v>
      </c>
      <c r="BE124" s="78" t="str">
        <f>REPLACE(INDEX(GroupVertices[Group],MATCH(Edges[[#This Row],[Vertex 2]],GroupVertices[Vertex],0)),1,1,"")</f>
        <v>11</v>
      </c>
      <c r="BF124" s="48">
        <v>0</v>
      </c>
      <c r="BG124" s="49">
        <v>0</v>
      </c>
      <c r="BH124" s="48">
        <v>0</v>
      </c>
      <c r="BI124" s="49">
        <v>0</v>
      </c>
      <c r="BJ124" s="48">
        <v>0</v>
      </c>
      <c r="BK124" s="49">
        <v>0</v>
      </c>
      <c r="BL124" s="48">
        <v>12</v>
      </c>
      <c r="BM124" s="49">
        <v>100</v>
      </c>
      <c r="BN124" s="48">
        <v>12</v>
      </c>
    </row>
    <row r="125" spans="1:66" ht="15">
      <c r="A125" s="64" t="s">
        <v>252</v>
      </c>
      <c r="B125" s="64" t="s">
        <v>259</v>
      </c>
      <c r="C125" s="65" t="s">
        <v>3214</v>
      </c>
      <c r="D125" s="66">
        <v>3</v>
      </c>
      <c r="E125" s="67" t="s">
        <v>132</v>
      </c>
      <c r="F125" s="68">
        <v>32</v>
      </c>
      <c r="G125" s="65"/>
      <c r="H125" s="69"/>
      <c r="I125" s="70"/>
      <c r="J125" s="70"/>
      <c r="K125" s="34" t="s">
        <v>65</v>
      </c>
      <c r="L125" s="77">
        <v>125</v>
      </c>
      <c r="M125" s="77"/>
      <c r="N125" s="72"/>
      <c r="O125" s="79" t="s">
        <v>378</v>
      </c>
      <c r="P125" s="81">
        <v>43769.88159722222</v>
      </c>
      <c r="Q125" s="79" t="s">
        <v>402</v>
      </c>
      <c r="R125" s="79"/>
      <c r="S125" s="79"/>
      <c r="T125" s="79"/>
      <c r="U125" s="79"/>
      <c r="V125" s="82" t="s">
        <v>581</v>
      </c>
      <c r="W125" s="81">
        <v>43769.88159722222</v>
      </c>
      <c r="X125" s="85">
        <v>43769</v>
      </c>
      <c r="Y125" s="87" t="s">
        <v>678</v>
      </c>
      <c r="Z125" s="82" t="s">
        <v>844</v>
      </c>
      <c r="AA125" s="79"/>
      <c r="AB125" s="79"/>
      <c r="AC125" s="87" t="s">
        <v>1009</v>
      </c>
      <c r="AD125" s="79"/>
      <c r="AE125" s="79" t="b">
        <v>0</v>
      </c>
      <c r="AF125" s="79">
        <v>0</v>
      </c>
      <c r="AG125" s="87" t="s">
        <v>1144</v>
      </c>
      <c r="AH125" s="79" t="b">
        <v>0</v>
      </c>
      <c r="AI125" s="79" t="s">
        <v>1153</v>
      </c>
      <c r="AJ125" s="79"/>
      <c r="AK125" s="87" t="s">
        <v>1144</v>
      </c>
      <c r="AL125" s="79" t="b">
        <v>0</v>
      </c>
      <c r="AM125" s="79">
        <v>4</v>
      </c>
      <c r="AN125" s="87" t="s">
        <v>1017</v>
      </c>
      <c r="AO125" s="79" t="s">
        <v>1181</v>
      </c>
      <c r="AP125" s="79" t="b">
        <v>0</v>
      </c>
      <c r="AQ125" s="87" t="s">
        <v>1017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252</v>
      </c>
      <c r="B126" s="64" t="s">
        <v>305</v>
      </c>
      <c r="C126" s="65" t="s">
        <v>3214</v>
      </c>
      <c r="D126" s="66">
        <v>3</v>
      </c>
      <c r="E126" s="67" t="s">
        <v>132</v>
      </c>
      <c r="F126" s="68">
        <v>32</v>
      </c>
      <c r="G126" s="65"/>
      <c r="H126" s="69"/>
      <c r="I126" s="70"/>
      <c r="J126" s="70"/>
      <c r="K126" s="34" t="s">
        <v>65</v>
      </c>
      <c r="L126" s="77">
        <v>126</v>
      </c>
      <c r="M126" s="77"/>
      <c r="N126" s="72"/>
      <c r="O126" s="79" t="s">
        <v>379</v>
      </c>
      <c r="P126" s="81">
        <v>43769.88159722222</v>
      </c>
      <c r="Q126" s="79" t="s">
        <v>402</v>
      </c>
      <c r="R126" s="79"/>
      <c r="S126" s="79"/>
      <c r="T126" s="79"/>
      <c r="U126" s="79"/>
      <c r="V126" s="82" t="s">
        <v>581</v>
      </c>
      <c r="W126" s="81">
        <v>43769.88159722222</v>
      </c>
      <c r="X126" s="85">
        <v>43769</v>
      </c>
      <c r="Y126" s="87" t="s">
        <v>678</v>
      </c>
      <c r="Z126" s="82" t="s">
        <v>844</v>
      </c>
      <c r="AA126" s="79"/>
      <c r="AB126" s="79"/>
      <c r="AC126" s="87" t="s">
        <v>1009</v>
      </c>
      <c r="AD126" s="79"/>
      <c r="AE126" s="79" t="b">
        <v>0</v>
      </c>
      <c r="AF126" s="79">
        <v>0</v>
      </c>
      <c r="AG126" s="87" t="s">
        <v>1144</v>
      </c>
      <c r="AH126" s="79" t="b">
        <v>0</v>
      </c>
      <c r="AI126" s="79" t="s">
        <v>1153</v>
      </c>
      <c r="AJ126" s="79"/>
      <c r="AK126" s="87" t="s">
        <v>1144</v>
      </c>
      <c r="AL126" s="79" t="b">
        <v>0</v>
      </c>
      <c r="AM126" s="79">
        <v>4</v>
      </c>
      <c r="AN126" s="87" t="s">
        <v>1017</v>
      </c>
      <c r="AO126" s="79" t="s">
        <v>1181</v>
      </c>
      <c r="AP126" s="79" t="b">
        <v>0</v>
      </c>
      <c r="AQ126" s="87" t="s">
        <v>1017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252</v>
      </c>
      <c r="B127" s="64" t="s">
        <v>287</v>
      </c>
      <c r="C127" s="65" t="s">
        <v>3214</v>
      </c>
      <c r="D127" s="66">
        <v>3</v>
      </c>
      <c r="E127" s="67" t="s">
        <v>132</v>
      </c>
      <c r="F127" s="68">
        <v>32</v>
      </c>
      <c r="G127" s="65"/>
      <c r="H127" s="69"/>
      <c r="I127" s="70"/>
      <c r="J127" s="70"/>
      <c r="K127" s="34" t="s">
        <v>65</v>
      </c>
      <c r="L127" s="77">
        <v>127</v>
      </c>
      <c r="M127" s="77"/>
      <c r="N127" s="72"/>
      <c r="O127" s="79" t="s">
        <v>380</v>
      </c>
      <c r="P127" s="81">
        <v>43769.88159722222</v>
      </c>
      <c r="Q127" s="79" t="s">
        <v>402</v>
      </c>
      <c r="R127" s="79"/>
      <c r="S127" s="79"/>
      <c r="T127" s="79"/>
      <c r="U127" s="79"/>
      <c r="V127" s="82" t="s">
        <v>581</v>
      </c>
      <c r="W127" s="81">
        <v>43769.88159722222</v>
      </c>
      <c r="X127" s="85">
        <v>43769</v>
      </c>
      <c r="Y127" s="87" t="s">
        <v>678</v>
      </c>
      <c r="Z127" s="82" t="s">
        <v>844</v>
      </c>
      <c r="AA127" s="79"/>
      <c r="AB127" s="79"/>
      <c r="AC127" s="87" t="s">
        <v>1009</v>
      </c>
      <c r="AD127" s="79"/>
      <c r="AE127" s="79" t="b">
        <v>0</v>
      </c>
      <c r="AF127" s="79">
        <v>0</v>
      </c>
      <c r="AG127" s="87" t="s">
        <v>1144</v>
      </c>
      <c r="AH127" s="79" t="b">
        <v>0</v>
      </c>
      <c r="AI127" s="79" t="s">
        <v>1153</v>
      </c>
      <c r="AJ127" s="79"/>
      <c r="AK127" s="87" t="s">
        <v>1144</v>
      </c>
      <c r="AL127" s="79" t="b">
        <v>0</v>
      </c>
      <c r="AM127" s="79">
        <v>4</v>
      </c>
      <c r="AN127" s="87" t="s">
        <v>1017</v>
      </c>
      <c r="AO127" s="79" t="s">
        <v>1181</v>
      </c>
      <c r="AP127" s="79" t="b">
        <v>0</v>
      </c>
      <c r="AQ127" s="87" t="s">
        <v>1017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37</v>
      </c>
      <c r="BM127" s="49">
        <v>100</v>
      </c>
      <c r="BN127" s="48">
        <v>37</v>
      </c>
    </row>
    <row r="128" spans="1:66" ht="15">
      <c r="A128" s="64" t="s">
        <v>253</v>
      </c>
      <c r="B128" s="64" t="s">
        <v>295</v>
      </c>
      <c r="C128" s="65" t="s">
        <v>3214</v>
      </c>
      <c r="D128" s="66">
        <v>3</v>
      </c>
      <c r="E128" s="67" t="s">
        <v>132</v>
      </c>
      <c r="F128" s="68">
        <v>32</v>
      </c>
      <c r="G128" s="65"/>
      <c r="H128" s="69"/>
      <c r="I128" s="70"/>
      <c r="J128" s="70"/>
      <c r="K128" s="34" t="s">
        <v>65</v>
      </c>
      <c r="L128" s="77">
        <v>128</v>
      </c>
      <c r="M128" s="77"/>
      <c r="N128" s="72"/>
      <c r="O128" s="79" t="s">
        <v>378</v>
      </c>
      <c r="P128" s="81">
        <v>43769.8849537037</v>
      </c>
      <c r="Q128" s="79" t="s">
        <v>404</v>
      </c>
      <c r="R128" s="79"/>
      <c r="S128" s="79"/>
      <c r="T128" s="79" t="s">
        <v>494</v>
      </c>
      <c r="U128" s="79"/>
      <c r="V128" s="82" t="s">
        <v>582</v>
      </c>
      <c r="W128" s="81">
        <v>43769.8849537037</v>
      </c>
      <c r="X128" s="85">
        <v>43769</v>
      </c>
      <c r="Y128" s="87" t="s">
        <v>679</v>
      </c>
      <c r="Z128" s="82" t="s">
        <v>845</v>
      </c>
      <c r="AA128" s="79"/>
      <c r="AB128" s="79"/>
      <c r="AC128" s="87" t="s">
        <v>1010</v>
      </c>
      <c r="AD128" s="79"/>
      <c r="AE128" s="79" t="b">
        <v>0</v>
      </c>
      <c r="AF128" s="79">
        <v>0</v>
      </c>
      <c r="AG128" s="87" t="s">
        <v>1144</v>
      </c>
      <c r="AH128" s="79" t="b">
        <v>1</v>
      </c>
      <c r="AI128" s="79" t="s">
        <v>1153</v>
      </c>
      <c r="AJ128" s="79"/>
      <c r="AK128" s="87" t="s">
        <v>1162</v>
      </c>
      <c r="AL128" s="79" t="b">
        <v>0</v>
      </c>
      <c r="AM128" s="79">
        <v>5</v>
      </c>
      <c r="AN128" s="87" t="s">
        <v>1074</v>
      </c>
      <c r="AO128" s="79" t="s">
        <v>1178</v>
      </c>
      <c r="AP128" s="79" t="b">
        <v>0</v>
      </c>
      <c r="AQ128" s="87" t="s">
        <v>1074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v>0</v>
      </c>
      <c r="BG128" s="49">
        <v>0</v>
      </c>
      <c r="BH128" s="48">
        <v>0</v>
      </c>
      <c r="BI128" s="49">
        <v>0</v>
      </c>
      <c r="BJ128" s="48">
        <v>0</v>
      </c>
      <c r="BK128" s="49">
        <v>0</v>
      </c>
      <c r="BL128" s="48">
        <v>28</v>
      </c>
      <c r="BM128" s="49">
        <v>100</v>
      </c>
      <c r="BN128" s="48">
        <v>28</v>
      </c>
    </row>
    <row r="129" spans="1:66" ht="15">
      <c r="A129" s="64" t="s">
        <v>254</v>
      </c>
      <c r="B129" s="64" t="s">
        <v>254</v>
      </c>
      <c r="C129" s="65" t="s">
        <v>3214</v>
      </c>
      <c r="D129" s="66">
        <v>3</v>
      </c>
      <c r="E129" s="67" t="s">
        <v>132</v>
      </c>
      <c r="F129" s="68">
        <v>32</v>
      </c>
      <c r="G129" s="65"/>
      <c r="H129" s="69"/>
      <c r="I129" s="70"/>
      <c r="J129" s="70"/>
      <c r="K129" s="34" t="s">
        <v>65</v>
      </c>
      <c r="L129" s="77">
        <v>129</v>
      </c>
      <c r="M129" s="77"/>
      <c r="N129" s="72"/>
      <c r="O129" s="79" t="s">
        <v>176</v>
      </c>
      <c r="P129" s="81">
        <v>43769.920578703706</v>
      </c>
      <c r="Q129" s="79" t="s">
        <v>405</v>
      </c>
      <c r="R129" s="79"/>
      <c r="S129" s="79"/>
      <c r="T129" s="79" t="s">
        <v>495</v>
      </c>
      <c r="U129" s="82" t="s">
        <v>536</v>
      </c>
      <c r="V129" s="82" t="s">
        <v>536</v>
      </c>
      <c r="W129" s="81">
        <v>43769.920578703706</v>
      </c>
      <c r="X129" s="85">
        <v>43769</v>
      </c>
      <c r="Y129" s="87" t="s">
        <v>680</v>
      </c>
      <c r="Z129" s="82" t="s">
        <v>846</v>
      </c>
      <c r="AA129" s="79"/>
      <c r="AB129" s="79"/>
      <c r="AC129" s="87" t="s">
        <v>1011</v>
      </c>
      <c r="AD129" s="79"/>
      <c r="AE129" s="79" t="b">
        <v>0</v>
      </c>
      <c r="AF129" s="79">
        <v>8</v>
      </c>
      <c r="AG129" s="87" t="s">
        <v>1144</v>
      </c>
      <c r="AH129" s="79" t="b">
        <v>0</v>
      </c>
      <c r="AI129" s="79" t="s">
        <v>1153</v>
      </c>
      <c r="AJ129" s="79"/>
      <c r="AK129" s="87" t="s">
        <v>1144</v>
      </c>
      <c r="AL129" s="79" t="b">
        <v>0</v>
      </c>
      <c r="AM129" s="79">
        <v>0</v>
      </c>
      <c r="AN129" s="87" t="s">
        <v>1144</v>
      </c>
      <c r="AO129" s="79" t="s">
        <v>1181</v>
      </c>
      <c r="AP129" s="79" t="b">
        <v>0</v>
      </c>
      <c r="AQ129" s="87" t="s">
        <v>1011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8">
        <v>0</v>
      </c>
      <c r="BG129" s="49">
        <v>0</v>
      </c>
      <c r="BH129" s="48">
        <v>0</v>
      </c>
      <c r="BI129" s="49">
        <v>0</v>
      </c>
      <c r="BJ129" s="48">
        <v>0</v>
      </c>
      <c r="BK129" s="49">
        <v>0</v>
      </c>
      <c r="BL129" s="48">
        <v>25</v>
      </c>
      <c r="BM129" s="49">
        <v>100</v>
      </c>
      <c r="BN129" s="48">
        <v>25</v>
      </c>
    </row>
    <row r="130" spans="1:66" ht="15">
      <c r="A130" s="64" t="s">
        <v>255</v>
      </c>
      <c r="B130" s="64" t="s">
        <v>303</v>
      </c>
      <c r="C130" s="65" t="s">
        <v>3214</v>
      </c>
      <c r="D130" s="66">
        <v>3</v>
      </c>
      <c r="E130" s="67" t="s">
        <v>132</v>
      </c>
      <c r="F130" s="68">
        <v>32</v>
      </c>
      <c r="G130" s="65"/>
      <c r="H130" s="69"/>
      <c r="I130" s="70"/>
      <c r="J130" s="70"/>
      <c r="K130" s="34" t="s">
        <v>65</v>
      </c>
      <c r="L130" s="77">
        <v>130</v>
      </c>
      <c r="M130" s="77"/>
      <c r="N130" s="72"/>
      <c r="O130" s="79" t="s">
        <v>378</v>
      </c>
      <c r="P130" s="81">
        <v>43769.35114583333</v>
      </c>
      <c r="Q130" s="79" t="s">
        <v>393</v>
      </c>
      <c r="R130" s="79"/>
      <c r="S130" s="79"/>
      <c r="T130" s="79" t="s">
        <v>489</v>
      </c>
      <c r="U130" s="79"/>
      <c r="V130" s="82" t="s">
        <v>583</v>
      </c>
      <c r="W130" s="81">
        <v>43769.35114583333</v>
      </c>
      <c r="X130" s="85">
        <v>43769</v>
      </c>
      <c r="Y130" s="87" t="s">
        <v>681</v>
      </c>
      <c r="Z130" s="82" t="s">
        <v>847</v>
      </c>
      <c r="AA130" s="79"/>
      <c r="AB130" s="79"/>
      <c r="AC130" s="87" t="s">
        <v>1012</v>
      </c>
      <c r="AD130" s="79"/>
      <c r="AE130" s="79" t="b">
        <v>0</v>
      </c>
      <c r="AF130" s="79">
        <v>0</v>
      </c>
      <c r="AG130" s="87" t="s">
        <v>1144</v>
      </c>
      <c r="AH130" s="79" t="b">
        <v>1</v>
      </c>
      <c r="AI130" s="79" t="s">
        <v>1153</v>
      </c>
      <c r="AJ130" s="79"/>
      <c r="AK130" s="87" t="s">
        <v>1161</v>
      </c>
      <c r="AL130" s="79" t="b">
        <v>0</v>
      </c>
      <c r="AM130" s="79">
        <v>5</v>
      </c>
      <c r="AN130" s="87" t="s">
        <v>1125</v>
      </c>
      <c r="AO130" s="79" t="s">
        <v>1181</v>
      </c>
      <c r="AP130" s="79" t="b">
        <v>0</v>
      </c>
      <c r="AQ130" s="87" t="s">
        <v>1125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2</v>
      </c>
      <c r="BF130" s="48">
        <v>0</v>
      </c>
      <c r="BG130" s="49">
        <v>0</v>
      </c>
      <c r="BH130" s="48">
        <v>0</v>
      </c>
      <c r="BI130" s="49">
        <v>0</v>
      </c>
      <c r="BJ130" s="48">
        <v>0</v>
      </c>
      <c r="BK130" s="49">
        <v>0</v>
      </c>
      <c r="BL130" s="48">
        <v>17</v>
      </c>
      <c r="BM130" s="49">
        <v>100</v>
      </c>
      <c r="BN130" s="48">
        <v>17</v>
      </c>
    </row>
    <row r="131" spans="1:66" ht="15">
      <c r="A131" s="64" t="s">
        <v>255</v>
      </c>
      <c r="B131" s="64" t="s">
        <v>295</v>
      </c>
      <c r="C131" s="65" t="s">
        <v>3214</v>
      </c>
      <c r="D131" s="66">
        <v>3</v>
      </c>
      <c r="E131" s="67" t="s">
        <v>132</v>
      </c>
      <c r="F131" s="68">
        <v>32</v>
      </c>
      <c r="G131" s="65"/>
      <c r="H131" s="69"/>
      <c r="I131" s="70"/>
      <c r="J131" s="70"/>
      <c r="K131" s="34" t="s">
        <v>65</v>
      </c>
      <c r="L131" s="77">
        <v>131</v>
      </c>
      <c r="M131" s="77"/>
      <c r="N131" s="72"/>
      <c r="O131" s="79" t="s">
        <v>378</v>
      </c>
      <c r="P131" s="81">
        <v>43770.21649305556</v>
      </c>
      <c r="Q131" s="79" t="s">
        <v>404</v>
      </c>
      <c r="R131" s="79"/>
      <c r="S131" s="79"/>
      <c r="T131" s="79" t="s">
        <v>494</v>
      </c>
      <c r="U131" s="79"/>
      <c r="V131" s="82" t="s">
        <v>583</v>
      </c>
      <c r="W131" s="81">
        <v>43770.21649305556</v>
      </c>
      <c r="X131" s="85">
        <v>43770</v>
      </c>
      <c r="Y131" s="87" t="s">
        <v>682</v>
      </c>
      <c r="Z131" s="82" t="s">
        <v>848</v>
      </c>
      <c r="AA131" s="79"/>
      <c r="AB131" s="79"/>
      <c r="AC131" s="87" t="s">
        <v>1013</v>
      </c>
      <c r="AD131" s="79"/>
      <c r="AE131" s="79" t="b">
        <v>0</v>
      </c>
      <c r="AF131" s="79">
        <v>0</v>
      </c>
      <c r="AG131" s="87" t="s">
        <v>1144</v>
      </c>
      <c r="AH131" s="79" t="b">
        <v>1</v>
      </c>
      <c r="AI131" s="79" t="s">
        <v>1153</v>
      </c>
      <c r="AJ131" s="79"/>
      <c r="AK131" s="87" t="s">
        <v>1162</v>
      </c>
      <c r="AL131" s="79" t="b">
        <v>0</v>
      </c>
      <c r="AM131" s="79">
        <v>5</v>
      </c>
      <c r="AN131" s="87" t="s">
        <v>1074</v>
      </c>
      <c r="AO131" s="79" t="s">
        <v>1181</v>
      </c>
      <c r="AP131" s="79" t="b">
        <v>0</v>
      </c>
      <c r="AQ131" s="87" t="s">
        <v>1074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0</v>
      </c>
      <c r="BG131" s="49">
        <v>0</v>
      </c>
      <c r="BH131" s="48">
        <v>0</v>
      </c>
      <c r="BI131" s="49">
        <v>0</v>
      </c>
      <c r="BJ131" s="48">
        <v>0</v>
      </c>
      <c r="BK131" s="49">
        <v>0</v>
      </c>
      <c r="BL131" s="48">
        <v>28</v>
      </c>
      <c r="BM131" s="49">
        <v>100</v>
      </c>
      <c r="BN131" s="48">
        <v>28</v>
      </c>
    </row>
    <row r="132" spans="1:66" ht="15">
      <c r="A132" s="64" t="s">
        <v>256</v>
      </c>
      <c r="B132" s="64" t="s">
        <v>259</v>
      </c>
      <c r="C132" s="65" t="s">
        <v>3214</v>
      </c>
      <c r="D132" s="66">
        <v>3</v>
      </c>
      <c r="E132" s="67" t="s">
        <v>132</v>
      </c>
      <c r="F132" s="68">
        <v>32</v>
      </c>
      <c r="G132" s="65"/>
      <c r="H132" s="69"/>
      <c r="I132" s="70"/>
      <c r="J132" s="70"/>
      <c r="K132" s="34" t="s">
        <v>65</v>
      </c>
      <c r="L132" s="77">
        <v>132</v>
      </c>
      <c r="M132" s="77"/>
      <c r="N132" s="72"/>
      <c r="O132" s="79" t="s">
        <v>378</v>
      </c>
      <c r="P132" s="81">
        <v>43770.23395833333</v>
      </c>
      <c r="Q132" s="79" t="s">
        <v>402</v>
      </c>
      <c r="R132" s="79"/>
      <c r="S132" s="79"/>
      <c r="T132" s="79"/>
      <c r="U132" s="79"/>
      <c r="V132" s="82" t="s">
        <v>584</v>
      </c>
      <c r="W132" s="81">
        <v>43770.23395833333</v>
      </c>
      <c r="X132" s="85">
        <v>43770</v>
      </c>
      <c r="Y132" s="87" t="s">
        <v>683</v>
      </c>
      <c r="Z132" s="82" t="s">
        <v>849</v>
      </c>
      <c r="AA132" s="79"/>
      <c r="AB132" s="79"/>
      <c r="AC132" s="87" t="s">
        <v>1014</v>
      </c>
      <c r="AD132" s="79"/>
      <c r="AE132" s="79" t="b">
        <v>0</v>
      </c>
      <c r="AF132" s="79">
        <v>0</v>
      </c>
      <c r="AG132" s="87" t="s">
        <v>1144</v>
      </c>
      <c r="AH132" s="79" t="b">
        <v>0</v>
      </c>
      <c r="AI132" s="79" t="s">
        <v>1153</v>
      </c>
      <c r="AJ132" s="79"/>
      <c r="AK132" s="87" t="s">
        <v>1144</v>
      </c>
      <c r="AL132" s="79" t="b">
        <v>0</v>
      </c>
      <c r="AM132" s="79">
        <v>4</v>
      </c>
      <c r="AN132" s="87" t="s">
        <v>1017</v>
      </c>
      <c r="AO132" s="79" t="s">
        <v>1181</v>
      </c>
      <c r="AP132" s="79" t="b">
        <v>0</v>
      </c>
      <c r="AQ132" s="87" t="s">
        <v>1017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256</v>
      </c>
      <c r="B133" s="64" t="s">
        <v>305</v>
      </c>
      <c r="C133" s="65" t="s">
        <v>3214</v>
      </c>
      <c r="D133" s="66">
        <v>3</v>
      </c>
      <c r="E133" s="67" t="s">
        <v>132</v>
      </c>
      <c r="F133" s="68">
        <v>32</v>
      </c>
      <c r="G133" s="65"/>
      <c r="H133" s="69"/>
      <c r="I133" s="70"/>
      <c r="J133" s="70"/>
      <c r="K133" s="34" t="s">
        <v>65</v>
      </c>
      <c r="L133" s="77">
        <v>133</v>
      </c>
      <c r="M133" s="77"/>
      <c r="N133" s="72"/>
      <c r="O133" s="79" t="s">
        <v>379</v>
      </c>
      <c r="P133" s="81">
        <v>43770.23395833333</v>
      </c>
      <c r="Q133" s="79" t="s">
        <v>402</v>
      </c>
      <c r="R133" s="79"/>
      <c r="S133" s="79"/>
      <c r="T133" s="79"/>
      <c r="U133" s="79"/>
      <c r="V133" s="82" t="s">
        <v>584</v>
      </c>
      <c r="W133" s="81">
        <v>43770.23395833333</v>
      </c>
      <c r="X133" s="85">
        <v>43770</v>
      </c>
      <c r="Y133" s="87" t="s">
        <v>683</v>
      </c>
      <c r="Z133" s="82" t="s">
        <v>849</v>
      </c>
      <c r="AA133" s="79"/>
      <c r="AB133" s="79"/>
      <c r="AC133" s="87" t="s">
        <v>1014</v>
      </c>
      <c r="AD133" s="79"/>
      <c r="AE133" s="79" t="b">
        <v>0</v>
      </c>
      <c r="AF133" s="79">
        <v>0</v>
      </c>
      <c r="AG133" s="87" t="s">
        <v>1144</v>
      </c>
      <c r="AH133" s="79" t="b">
        <v>0</v>
      </c>
      <c r="AI133" s="79" t="s">
        <v>1153</v>
      </c>
      <c r="AJ133" s="79"/>
      <c r="AK133" s="87" t="s">
        <v>1144</v>
      </c>
      <c r="AL133" s="79" t="b">
        <v>0</v>
      </c>
      <c r="AM133" s="79">
        <v>4</v>
      </c>
      <c r="AN133" s="87" t="s">
        <v>1017</v>
      </c>
      <c r="AO133" s="79" t="s">
        <v>1181</v>
      </c>
      <c r="AP133" s="79" t="b">
        <v>0</v>
      </c>
      <c r="AQ133" s="87" t="s">
        <v>1017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256</v>
      </c>
      <c r="B134" s="64" t="s">
        <v>287</v>
      </c>
      <c r="C134" s="65" t="s">
        <v>3214</v>
      </c>
      <c r="D134" s="66">
        <v>3</v>
      </c>
      <c r="E134" s="67" t="s">
        <v>132</v>
      </c>
      <c r="F134" s="68">
        <v>32</v>
      </c>
      <c r="G134" s="65"/>
      <c r="H134" s="69"/>
      <c r="I134" s="70"/>
      <c r="J134" s="70"/>
      <c r="K134" s="34" t="s">
        <v>65</v>
      </c>
      <c r="L134" s="77">
        <v>134</v>
      </c>
      <c r="M134" s="77"/>
      <c r="N134" s="72"/>
      <c r="O134" s="79" t="s">
        <v>380</v>
      </c>
      <c r="P134" s="81">
        <v>43770.23395833333</v>
      </c>
      <c r="Q134" s="79" t="s">
        <v>402</v>
      </c>
      <c r="R134" s="79"/>
      <c r="S134" s="79"/>
      <c r="T134" s="79"/>
      <c r="U134" s="79"/>
      <c r="V134" s="82" t="s">
        <v>584</v>
      </c>
      <c r="W134" s="81">
        <v>43770.23395833333</v>
      </c>
      <c r="X134" s="85">
        <v>43770</v>
      </c>
      <c r="Y134" s="87" t="s">
        <v>683</v>
      </c>
      <c r="Z134" s="82" t="s">
        <v>849</v>
      </c>
      <c r="AA134" s="79"/>
      <c r="AB134" s="79"/>
      <c r="AC134" s="87" t="s">
        <v>1014</v>
      </c>
      <c r="AD134" s="79"/>
      <c r="AE134" s="79" t="b">
        <v>0</v>
      </c>
      <c r="AF134" s="79">
        <v>0</v>
      </c>
      <c r="AG134" s="87" t="s">
        <v>1144</v>
      </c>
      <c r="AH134" s="79" t="b">
        <v>0</v>
      </c>
      <c r="AI134" s="79" t="s">
        <v>1153</v>
      </c>
      <c r="AJ134" s="79"/>
      <c r="AK134" s="87" t="s">
        <v>1144</v>
      </c>
      <c r="AL134" s="79" t="b">
        <v>0</v>
      </c>
      <c r="AM134" s="79">
        <v>4</v>
      </c>
      <c r="AN134" s="87" t="s">
        <v>1017</v>
      </c>
      <c r="AO134" s="79" t="s">
        <v>1181</v>
      </c>
      <c r="AP134" s="79" t="b">
        <v>0</v>
      </c>
      <c r="AQ134" s="87" t="s">
        <v>1017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37</v>
      </c>
      <c r="BM134" s="49">
        <v>100</v>
      </c>
      <c r="BN134" s="48">
        <v>37</v>
      </c>
    </row>
    <row r="135" spans="1:66" ht="15">
      <c r="A135" s="64" t="s">
        <v>257</v>
      </c>
      <c r="B135" s="64" t="s">
        <v>295</v>
      </c>
      <c r="C135" s="65" t="s">
        <v>3214</v>
      </c>
      <c r="D135" s="66">
        <v>3</v>
      </c>
      <c r="E135" s="67" t="s">
        <v>132</v>
      </c>
      <c r="F135" s="68">
        <v>32</v>
      </c>
      <c r="G135" s="65"/>
      <c r="H135" s="69"/>
      <c r="I135" s="70"/>
      <c r="J135" s="70"/>
      <c r="K135" s="34" t="s">
        <v>65</v>
      </c>
      <c r="L135" s="77">
        <v>135</v>
      </c>
      <c r="M135" s="77"/>
      <c r="N135" s="72"/>
      <c r="O135" s="79" t="s">
        <v>378</v>
      </c>
      <c r="P135" s="81">
        <v>43770.24229166667</v>
      </c>
      <c r="Q135" s="79" t="s">
        <v>404</v>
      </c>
      <c r="R135" s="79"/>
      <c r="S135" s="79"/>
      <c r="T135" s="79" t="s">
        <v>494</v>
      </c>
      <c r="U135" s="79"/>
      <c r="V135" s="82" t="s">
        <v>585</v>
      </c>
      <c r="W135" s="81">
        <v>43770.24229166667</v>
      </c>
      <c r="X135" s="85">
        <v>43770</v>
      </c>
      <c r="Y135" s="87" t="s">
        <v>684</v>
      </c>
      <c r="Z135" s="82" t="s">
        <v>850</v>
      </c>
      <c r="AA135" s="79"/>
      <c r="AB135" s="79"/>
      <c r="AC135" s="87" t="s">
        <v>1015</v>
      </c>
      <c r="AD135" s="79"/>
      <c r="AE135" s="79" t="b">
        <v>0</v>
      </c>
      <c r="AF135" s="79">
        <v>0</v>
      </c>
      <c r="AG135" s="87" t="s">
        <v>1144</v>
      </c>
      <c r="AH135" s="79" t="b">
        <v>1</v>
      </c>
      <c r="AI135" s="79" t="s">
        <v>1153</v>
      </c>
      <c r="AJ135" s="79"/>
      <c r="AK135" s="87" t="s">
        <v>1162</v>
      </c>
      <c r="AL135" s="79" t="b">
        <v>0</v>
      </c>
      <c r="AM135" s="79">
        <v>5</v>
      </c>
      <c r="AN135" s="87" t="s">
        <v>1074</v>
      </c>
      <c r="AO135" s="79" t="s">
        <v>1181</v>
      </c>
      <c r="AP135" s="79" t="b">
        <v>0</v>
      </c>
      <c r="AQ135" s="87" t="s">
        <v>1074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v>0</v>
      </c>
      <c r="BG135" s="49">
        <v>0</v>
      </c>
      <c r="BH135" s="48">
        <v>0</v>
      </c>
      <c r="BI135" s="49">
        <v>0</v>
      </c>
      <c r="BJ135" s="48">
        <v>0</v>
      </c>
      <c r="BK135" s="49">
        <v>0</v>
      </c>
      <c r="BL135" s="48">
        <v>28</v>
      </c>
      <c r="BM135" s="49">
        <v>100</v>
      </c>
      <c r="BN135" s="48">
        <v>28</v>
      </c>
    </row>
    <row r="136" spans="1:66" ht="15">
      <c r="A136" s="64" t="s">
        <v>258</v>
      </c>
      <c r="B136" s="64" t="s">
        <v>262</v>
      </c>
      <c r="C136" s="65" t="s">
        <v>3214</v>
      </c>
      <c r="D136" s="66">
        <v>3</v>
      </c>
      <c r="E136" s="67" t="s">
        <v>132</v>
      </c>
      <c r="F136" s="68">
        <v>32</v>
      </c>
      <c r="G136" s="65"/>
      <c r="H136" s="69"/>
      <c r="I136" s="70"/>
      <c r="J136" s="70"/>
      <c r="K136" s="34" t="s">
        <v>65</v>
      </c>
      <c r="L136" s="77">
        <v>136</v>
      </c>
      <c r="M136" s="77"/>
      <c r="N136" s="72"/>
      <c r="O136" s="79" t="s">
        <v>378</v>
      </c>
      <c r="P136" s="81">
        <v>43770.24804398148</v>
      </c>
      <c r="Q136" s="79" t="s">
        <v>406</v>
      </c>
      <c r="R136" s="79"/>
      <c r="S136" s="79"/>
      <c r="T136" s="79"/>
      <c r="U136" s="79"/>
      <c r="V136" s="82" t="s">
        <v>586</v>
      </c>
      <c r="W136" s="81">
        <v>43770.24804398148</v>
      </c>
      <c r="X136" s="85">
        <v>43770</v>
      </c>
      <c r="Y136" s="87" t="s">
        <v>685</v>
      </c>
      <c r="Z136" s="82" t="s">
        <v>851</v>
      </c>
      <c r="AA136" s="79"/>
      <c r="AB136" s="79"/>
      <c r="AC136" s="87" t="s">
        <v>1016</v>
      </c>
      <c r="AD136" s="79"/>
      <c r="AE136" s="79" t="b">
        <v>0</v>
      </c>
      <c r="AF136" s="79">
        <v>0</v>
      </c>
      <c r="AG136" s="87" t="s">
        <v>1144</v>
      </c>
      <c r="AH136" s="79" t="b">
        <v>0</v>
      </c>
      <c r="AI136" s="79" t="s">
        <v>1153</v>
      </c>
      <c r="AJ136" s="79"/>
      <c r="AK136" s="87" t="s">
        <v>1144</v>
      </c>
      <c r="AL136" s="79" t="b">
        <v>0</v>
      </c>
      <c r="AM136" s="79">
        <v>3</v>
      </c>
      <c r="AN136" s="87" t="s">
        <v>1021</v>
      </c>
      <c r="AO136" s="79" t="s">
        <v>1181</v>
      </c>
      <c r="AP136" s="79" t="b">
        <v>0</v>
      </c>
      <c r="AQ136" s="87" t="s">
        <v>1021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8">
        <v>0</v>
      </c>
      <c r="BG136" s="49">
        <v>0</v>
      </c>
      <c r="BH136" s="48">
        <v>0</v>
      </c>
      <c r="BI136" s="49">
        <v>0</v>
      </c>
      <c r="BJ136" s="48">
        <v>0</v>
      </c>
      <c r="BK136" s="49">
        <v>0</v>
      </c>
      <c r="BL136" s="48">
        <v>22</v>
      </c>
      <c r="BM136" s="49">
        <v>100</v>
      </c>
      <c r="BN136" s="48">
        <v>22</v>
      </c>
    </row>
    <row r="137" spans="1:66" ht="15">
      <c r="A137" s="64" t="s">
        <v>259</v>
      </c>
      <c r="B137" s="64" t="s">
        <v>305</v>
      </c>
      <c r="C137" s="65" t="s">
        <v>3214</v>
      </c>
      <c r="D137" s="66">
        <v>3</v>
      </c>
      <c r="E137" s="67" t="s">
        <v>132</v>
      </c>
      <c r="F137" s="68">
        <v>32</v>
      </c>
      <c r="G137" s="65"/>
      <c r="H137" s="69"/>
      <c r="I137" s="70"/>
      <c r="J137" s="70"/>
      <c r="K137" s="34" t="s">
        <v>65</v>
      </c>
      <c r="L137" s="77">
        <v>137</v>
      </c>
      <c r="M137" s="77"/>
      <c r="N137" s="72"/>
      <c r="O137" s="79" t="s">
        <v>379</v>
      </c>
      <c r="P137" s="81">
        <v>43769.64796296296</v>
      </c>
      <c r="Q137" s="79" t="s">
        <v>402</v>
      </c>
      <c r="R137" s="79"/>
      <c r="S137" s="79"/>
      <c r="T137" s="79" t="s">
        <v>488</v>
      </c>
      <c r="U137" s="79"/>
      <c r="V137" s="82" t="s">
        <v>587</v>
      </c>
      <c r="W137" s="81">
        <v>43769.64796296296</v>
      </c>
      <c r="X137" s="85">
        <v>43769</v>
      </c>
      <c r="Y137" s="87" t="s">
        <v>686</v>
      </c>
      <c r="Z137" s="82" t="s">
        <v>852</v>
      </c>
      <c r="AA137" s="79"/>
      <c r="AB137" s="79"/>
      <c r="AC137" s="87" t="s">
        <v>1017</v>
      </c>
      <c r="AD137" s="87" t="s">
        <v>1136</v>
      </c>
      <c r="AE137" s="79" t="b">
        <v>0</v>
      </c>
      <c r="AF137" s="79">
        <v>17</v>
      </c>
      <c r="AG137" s="87" t="s">
        <v>1145</v>
      </c>
      <c r="AH137" s="79" t="b">
        <v>0</v>
      </c>
      <c r="AI137" s="79" t="s">
        <v>1153</v>
      </c>
      <c r="AJ137" s="79"/>
      <c r="AK137" s="87" t="s">
        <v>1144</v>
      </c>
      <c r="AL137" s="79" t="b">
        <v>0</v>
      </c>
      <c r="AM137" s="79">
        <v>4</v>
      </c>
      <c r="AN137" s="87" t="s">
        <v>1144</v>
      </c>
      <c r="AO137" s="79" t="s">
        <v>1178</v>
      </c>
      <c r="AP137" s="79" t="b">
        <v>0</v>
      </c>
      <c r="AQ137" s="87" t="s">
        <v>1136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259</v>
      </c>
      <c r="B138" s="64" t="s">
        <v>287</v>
      </c>
      <c r="C138" s="65" t="s">
        <v>3215</v>
      </c>
      <c r="D138" s="66">
        <v>10</v>
      </c>
      <c r="E138" s="67" t="s">
        <v>136</v>
      </c>
      <c r="F138" s="68">
        <v>25.5</v>
      </c>
      <c r="G138" s="65"/>
      <c r="H138" s="69"/>
      <c r="I138" s="70"/>
      <c r="J138" s="70"/>
      <c r="K138" s="34" t="s">
        <v>65</v>
      </c>
      <c r="L138" s="77">
        <v>138</v>
      </c>
      <c r="M138" s="77"/>
      <c r="N138" s="72"/>
      <c r="O138" s="79" t="s">
        <v>380</v>
      </c>
      <c r="P138" s="81">
        <v>43769.64796296296</v>
      </c>
      <c r="Q138" s="79" t="s">
        <v>402</v>
      </c>
      <c r="R138" s="79"/>
      <c r="S138" s="79"/>
      <c r="T138" s="79" t="s">
        <v>488</v>
      </c>
      <c r="U138" s="79"/>
      <c r="V138" s="82" t="s">
        <v>587</v>
      </c>
      <c r="W138" s="81">
        <v>43769.64796296296</v>
      </c>
      <c r="X138" s="85">
        <v>43769</v>
      </c>
      <c r="Y138" s="87" t="s">
        <v>686</v>
      </c>
      <c r="Z138" s="82" t="s">
        <v>852</v>
      </c>
      <c r="AA138" s="79"/>
      <c r="AB138" s="79"/>
      <c r="AC138" s="87" t="s">
        <v>1017</v>
      </c>
      <c r="AD138" s="87" t="s">
        <v>1136</v>
      </c>
      <c r="AE138" s="79" t="b">
        <v>0</v>
      </c>
      <c r="AF138" s="79">
        <v>17</v>
      </c>
      <c r="AG138" s="87" t="s">
        <v>1145</v>
      </c>
      <c r="AH138" s="79" t="b">
        <v>0</v>
      </c>
      <c r="AI138" s="79" t="s">
        <v>1153</v>
      </c>
      <c r="AJ138" s="79"/>
      <c r="AK138" s="87" t="s">
        <v>1144</v>
      </c>
      <c r="AL138" s="79" t="b">
        <v>0</v>
      </c>
      <c r="AM138" s="79">
        <v>4</v>
      </c>
      <c r="AN138" s="87" t="s">
        <v>1144</v>
      </c>
      <c r="AO138" s="79" t="s">
        <v>1178</v>
      </c>
      <c r="AP138" s="79" t="b">
        <v>0</v>
      </c>
      <c r="AQ138" s="87" t="s">
        <v>1136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37</v>
      </c>
      <c r="BM138" s="49">
        <v>100</v>
      </c>
      <c r="BN138" s="48">
        <v>37</v>
      </c>
    </row>
    <row r="139" spans="1:66" ht="15">
      <c r="A139" s="64" t="s">
        <v>259</v>
      </c>
      <c r="B139" s="64" t="s">
        <v>287</v>
      </c>
      <c r="C139" s="65" t="s">
        <v>3215</v>
      </c>
      <c r="D139" s="66">
        <v>10</v>
      </c>
      <c r="E139" s="67" t="s">
        <v>136</v>
      </c>
      <c r="F139" s="68">
        <v>25.5</v>
      </c>
      <c r="G139" s="65"/>
      <c r="H139" s="69"/>
      <c r="I139" s="70"/>
      <c r="J139" s="70"/>
      <c r="K139" s="34" t="s">
        <v>65</v>
      </c>
      <c r="L139" s="77">
        <v>139</v>
      </c>
      <c r="M139" s="77"/>
      <c r="N139" s="72"/>
      <c r="O139" s="79" t="s">
        <v>380</v>
      </c>
      <c r="P139" s="81">
        <v>43769.879270833335</v>
      </c>
      <c r="Q139" s="79" t="s">
        <v>407</v>
      </c>
      <c r="R139" s="79"/>
      <c r="S139" s="79"/>
      <c r="T139" s="79" t="s">
        <v>493</v>
      </c>
      <c r="U139" s="79"/>
      <c r="V139" s="82" t="s">
        <v>587</v>
      </c>
      <c r="W139" s="81">
        <v>43769.879270833335</v>
      </c>
      <c r="X139" s="85">
        <v>43769</v>
      </c>
      <c r="Y139" s="87" t="s">
        <v>687</v>
      </c>
      <c r="Z139" s="82" t="s">
        <v>853</v>
      </c>
      <c r="AA139" s="79"/>
      <c r="AB139" s="79"/>
      <c r="AC139" s="87" t="s">
        <v>1018</v>
      </c>
      <c r="AD139" s="87" t="s">
        <v>1137</v>
      </c>
      <c r="AE139" s="79" t="b">
        <v>0</v>
      </c>
      <c r="AF139" s="79">
        <v>5</v>
      </c>
      <c r="AG139" s="87" t="s">
        <v>1145</v>
      </c>
      <c r="AH139" s="79" t="b">
        <v>0</v>
      </c>
      <c r="AI139" s="79" t="s">
        <v>1153</v>
      </c>
      <c r="AJ139" s="79"/>
      <c r="AK139" s="87" t="s">
        <v>1144</v>
      </c>
      <c r="AL139" s="79" t="b">
        <v>0</v>
      </c>
      <c r="AM139" s="79">
        <v>0</v>
      </c>
      <c r="AN139" s="87" t="s">
        <v>1144</v>
      </c>
      <c r="AO139" s="79" t="s">
        <v>1178</v>
      </c>
      <c r="AP139" s="79" t="b">
        <v>0</v>
      </c>
      <c r="AQ139" s="87" t="s">
        <v>1137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12</v>
      </c>
      <c r="BM139" s="49">
        <v>100</v>
      </c>
      <c r="BN139" s="48">
        <v>12</v>
      </c>
    </row>
    <row r="140" spans="1:66" ht="15">
      <c r="A140" s="64" t="s">
        <v>260</v>
      </c>
      <c r="B140" s="64" t="s">
        <v>259</v>
      </c>
      <c r="C140" s="65" t="s">
        <v>3214</v>
      </c>
      <c r="D140" s="66">
        <v>3</v>
      </c>
      <c r="E140" s="67" t="s">
        <v>132</v>
      </c>
      <c r="F140" s="68">
        <v>32</v>
      </c>
      <c r="G140" s="65"/>
      <c r="H140" s="69"/>
      <c r="I140" s="70"/>
      <c r="J140" s="70"/>
      <c r="K140" s="34" t="s">
        <v>65</v>
      </c>
      <c r="L140" s="77">
        <v>140</v>
      </c>
      <c r="M140" s="77"/>
      <c r="N140" s="72"/>
      <c r="O140" s="79" t="s">
        <v>378</v>
      </c>
      <c r="P140" s="81">
        <v>43770.27241898148</v>
      </c>
      <c r="Q140" s="79" t="s">
        <v>402</v>
      </c>
      <c r="R140" s="79"/>
      <c r="S140" s="79"/>
      <c r="T140" s="79"/>
      <c r="U140" s="79"/>
      <c r="V140" s="82" t="s">
        <v>588</v>
      </c>
      <c r="W140" s="81">
        <v>43770.27241898148</v>
      </c>
      <c r="X140" s="85">
        <v>43770</v>
      </c>
      <c r="Y140" s="87" t="s">
        <v>688</v>
      </c>
      <c r="Z140" s="82" t="s">
        <v>854</v>
      </c>
      <c r="AA140" s="79"/>
      <c r="AB140" s="79"/>
      <c r="AC140" s="87" t="s">
        <v>1019</v>
      </c>
      <c r="AD140" s="79"/>
      <c r="AE140" s="79" t="b">
        <v>0</v>
      </c>
      <c r="AF140" s="79">
        <v>0</v>
      </c>
      <c r="AG140" s="87" t="s">
        <v>1144</v>
      </c>
      <c r="AH140" s="79" t="b">
        <v>0</v>
      </c>
      <c r="AI140" s="79" t="s">
        <v>1153</v>
      </c>
      <c r="AJ140" s="79"/>
      <c r="AK140" s="87" t="s">
        <v>1144</v>
      </c>
      <c r="AL140" s="79" t="b">
        <v>0</v>
      </c>
      <c r="AM140" s="79">
        <v>4</v>
      </c>
      <c r="AN140" s="87" t="s">
        <v>1017</v>
      </c>
      <c r="AO140" s="79" t="s">
        <v>1181</v>
      </c>
      <c r="AP140" s="79" t="b">
        <v>0</v>
      </c>
      <c r="AQ140" s="87" t="s">
        <v>1017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260</v>
      </c>
      <c r="B141" s="64" t="s">
        <v>305</v>
      </c>
      <c r="C141" s="65" t="s">
        <v>3214</v>
      </c>
      <c r="D141" s="66">
        <v>3</v>
      </c>
      <c r="E141" s="67" t="s">
        <v>132</v>
      </c>
      <c r="F141" s="68">
        <v>32</v>
      </c>
      <c r="G141" s="65"/>
      <c r="H141" s="69"/>
      <c r="I141" s="70"/>
      <c r="J141" s="70"/>
      <c r="K141" s="34" t="s">
        <v>65</v>
      </c>
      <c r="L141" s="77">
        <v>141</v>
      </c>
      <c r="M141" s="77"/>
      <c r="N141" s="72"/>
      <c r="O141" s="79" t="s">
        <v>379</v>
      </c>
      <c r="P141" s="81">
        <v>43770.27241898148</v>
      </c>
      <c r="Q141" s="79" t="s">
        <v>402</v>
      </c>
      <c r="R141" s="79"/>
      <c r="S141" s="79"/>
      <c r="T141" s="79"/>
      <c r="U141" s="79"/>
      <c r="V141" s="82" t="s">
        <v>588</v>
      </c>
      <c r="W141" s="81">
        <v>43770.27241898148</v>
      </c>
      <c r="X141" s="85">
        <v>43770</v>
      </c>
      <c r="Y141" s="87" t="s">
        <v>688</v>
      </c>
      <c r="Z141" s="82" t="s">
        <v>854</v>
      </c>
      <c r="AA141" s="79"/>
      <c r="AB141" s="79"/>
      <c r="AC141" s="87" t="s">
        <v>1019</v>
      </c>
      <c r="AD141" s="79"/>
      <c r="AE141" s="79" t="b">
        <v>0</v>
      </c>
      <c r="AF141" s="79">
        <v>0</v>
      </c>
      <c r="AG141" s="87" t="s">
        <v>1144</v>
      </c>
      <c r="AH141" s="79" t="b">
        <v>0</v>
      </c>
      <c r="AI141" s="79" t="s">
        <v>1153</v>
      </c>
      <c r="AJ141" s="79"/>
      <c r="AK141" s="87" t="s">
        <v>1144</v>
      </c>
      <c r="AL141" s="79" t="b">
        <v>0</v>
      </c>
      <c r="AM141" s="79">
        <v>4</v>
      </c>
      <c r="AN141" s="87" t="s">
        <v>1017</v>
      </c>
      <c r="AO141" s="79" t="s">
        <v>1181</v>
      </c>
      <c r="AP141" s="79" t="b">
        <v>0</v>
      </c>
      <c r="AQ141" s="87" t="s">
        <v>1017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260</v>
      </c>
      <c r="B142" s="64" t="s">
        <v>287</v>
      </c>
      <c r="C142" s="65" t="s">
        <v>3214</v>
      </c>
      <c r="D142" s="66">
        <v>3</v>
      </c>
      <c r="E142" s="67" t="s">
        <v>132</v>
      </c>
      <c r="F142" s="68">
        <v>32</v>
      </c>
      <c r="G142" s="65"/>
      <c r="H142" s="69"/>
      <c r="I142" s="70"/>
      <c r="J142" s="70"/>
      <c r="K142" s="34" t="s">
        <v>65</v>
      </c>
      <c r="L142" s="77">
        <v>142</v>
      </c>
      <c r="M142" s="77"/>
      <c r="N142" s="72"/>
      <c r="O142" s="79" t="s">
        <v>380</v>
      </c>
      <c r="P142" s="81">
        <v>43770.27241898148</v>
      </c>
      <c r="Q142" s="79" t="s">
        <v>402</v>
      </c>
      <c r="R142" s="79"/>
      <c r="S142" s="79"/>
      <c r="T142" s="79"/>
      <c r="U142" s="79"/>
      <c r="V142" s="82" t="s">
        <v>588</v>
      </c>
      <c r="W142" s="81">
        <v>43770.27241898148</v>
      </c>
      <c r="X142" s="85">
        <v>43770</v>
      </c>
      <c r="Y142" s="87" t="s">
        <v>688</v>
      </c>
      <c r="Z142" s="82" t="s">
        <v>854</v>
      </c>
      <c r="AA142" s="79"/>
      <c r="AB142" s="79"/>
      <c r="AC142" s="87" t="s">
        <v>1019</v>
      </c>
      <c r="AD142" s="79"/>
      <c r="AE142" s="79" t="b">
        <v>0</v>
      </c>
      <c r="AF142" s="79">
        <v>0</v>
      </c>
      <c r="AG142" s="87" t="s">
        <v>1144</v>
      </c>
      <c r="AH142" s="79" t="b">
        <v>0</v>
      </c>
      <c r="AI142" s="79" t="s">
        <v>1153</v>
      </c>
      <c r="AJ142" s="79"/>
      <c r="AK142" s="87" t="s">
        <v>1144</v>
      </c>
      <c r="AL142" s="79" t="b">
        <v>0</v>
      </c>
      <c r="AM142" s="79">
        <v>4</v>
      </c>
      <c r="AN142" s="87" t="s">
        <v>1017</v>
      </c>
      <c r="AO142" s="79" t="s">
        <v>1181</v>
      </c>
      <c r="AP142" s="79" t="b">
        <v>0</v>
      </c>
      <c r="AQ142" s="87" t="s">
        <v>1017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37</v>
      </c>
      <c r="BM142" s="49">
        <v>100</v>
      </c>
      <c r="BN142" s="48">
        <v>37</v>
      </c>
    </row>
    <row r="143" spans="1:66" ht="15">
      <c r="A143" s="64" t="s">
        <v>261</v>
      </c>
      <c r="B143" s="64" t="s">
        <v>262</v>
      </c>
      <c r="C143" s="65" t="s">
        <v>3214</v>
      </c>
      <c r="D143" s="66">
        <v>3</v>
      </c>
      <c r="E143" s="67" t="s">
        <v>132</v>
      </c>
      <c r="F143" s="68">
        <v>32</v>
      </c>
      <c r="G143" s="65"/>
      <c r="H143" s="69"/>
      <c r="I143" s="70"/>
      <c r="J143" s="70"/>
      <c r="K143" s="34" t="s">
        <v>65</v>
      </c>
      <c r="L143" s="77">
        <v>143</v>
      </c>
      <c r="M143" s="77"/>
      <c r="N143" s="72"/>
      <c r="O143" s="79" t="s">
        <v>378</v>
      </c>
      <c r="P143" s="81">
        <v>43770.27792824074</v>
      </c>
      <c r="Q143" s="79" t="s">
        <v>406</v>
      </c>
      <c r="R143" s="79"/>
      <c r="S143" s="79"/>
      <c r="T143" s="79"/>
      <c r="U143" s="79"/>
      <c r="V143" s="82" t="s">
        <v>589</v>
      </c>
      <c r="W143" s="81">
        <v>43770.27792824074</v>
      </c>
      <c r="X143" s="85">
        <v>43770</v>
      </c>
      <c r="Y143" s="87" t="s">
        <v>689</v>
      </c>
      <c r="Z143" s="82" t="s">
        <v>855</v>
      </c>
      <c r="AA143" s="79"/>
      <c r="AB143" s="79"/>
      <c r="AC143" s="87" t="s">
        <v>1020</v>
      </c>
      <c r="AD143" s="79"/>
      <c r="AE143" s="79" t="b">
        <v>0</v>
      </c>
      <c r="AF143" s="79">
        <v>0</v>
      </c>
      <c r="AG143" s="87" t="s">
        <v>1144</v>
      </c>
      <c r="AH143" s="79" t="b">
        <v>0</v>
      </c>
      <c r="AI143" s="79" t="s">
        <v>1153</v>
      </c>
      <c r="AJ143" s="79"/>
      <c r="AK143" s="87" t="s">
        <v>1144</v>
      </c>
      <c r="AL143" s="79" t="b">
        <v>0</v>
      </c>
      <c r="AM143" s="79">
        <v>3</v>
      </c>
      <c r="AN143" s="87" t="s">
        <v>1021</v>
      </c>
      <c r="AO143" s="79" t="s">
        <v>1181</v>
      </c>
      <c r="AP143" s="79" t="b">
        <v>0</v>
      </c>
      <c r="AQ143" s="87" t="s">
        <v>1021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8">
        <v>0</v>
      </c>
      <c r="BG143" s="49">
        <v>0</v>
      </c>
      <c r="BH143" s="48">
        <v>0</v>
      </c>
      <c r="BI143" s="49">
        <v>0</v>
      </c>
      <c r="BJ143" s="48">
        <v>0</v>
      </c>
      <c r="BK143" s="49">
        <v>0</v>
      </c>
      <c r="BL143" s="48">
        <v>22</v>
      </c>
      <c r="BM143" s="49">
        <v>100</v>
      </c>
      <c r="BN143" s="48">
        <v>22</v>
      </c>
    </row>
    <row r="144" spans="1:66" ht="15">
      <c r="A144" s="64" t="s">
        <v>262</v>
      </c>
      <c r="B144" s="64" t="s">
        <v>262</v>
      </c>
      <c r="C144" s="65" t="s">
        <v>3214</v>
      </c>
      <c r="D144" s="66">
        <v>3</v>
      </c>
      <c r="E144" s="67" t="s">
        <v>132</v>
      </c>
      <c r="F144" s="68">
        <v>32</v>
      </c>
      <c r="G144" s="65"/>
      <c r="H144" s="69"/>
      <c r="I144" s="70"/>
      <c r="J144" s="70"/>
      <c r="K144" s="34" t="s">
        <v>65</v>
      </c>
      <c r="L144" s="77">
        <v>144</v>
      </c>
      <c r="M144" s="77"/>
      <c r="N144" s="72"/>
      <c r="O144" s="79" t="s">
        <v>176</v>
      </c>
      <c r="P144" s="81">
        <v>43770.24722222222</v>
      </c>
      <c r="Q144" s="79" t="s">
        <v>406</v>
      </c>
      <c r="R144" s="82" t="s">
        <v>441</v>
      </c>
      <c r="S144" s="79" t="s">
        <v>477</v>
      </c>
      <c r="T144" s="79" t="s">
        <v>496</v>
      </c>
      <c r="U144" s="79"/>
      <c r="V144" s="82" t="s">
        <v>590</v>
      </c>
      <c r="W144" s="81">
        <v>43770.24722222222</v>
      </c>
      <c r="X144" s="85">
        <v>43770</v>
      </c>
      <c r="Y144" s="87" t="s">
        <v>690</v>
      </c>
      <c r="Z144" s="82" t="s">
        <v>856</v>
      </c>
      <c r="AA144" s="79"/>
      <c r="AB144" s="79"/>
      <c r="AC144" s="87" t="s">
        <v>1021</v>
      </c>
      <c r="AD144" s="79"/>
      <c r="AE144" s="79" t="b">
        <v>0</v>
      </c>
      <c r="AF144" s="79">
        <v>17</v>
      </c>
      <c r="AG144" s="87" t="s">
        <v>1144</v>
      </c>
      <c r="AH144" s="79" t="b">
        <v>0</v>
      </c>
      <c r="AI144" s="79" t="s">
        <v>1153</v>
      </c>
      <c r="AJ144" s="79"/>
      <c r="AK144" s="87" t="s">
        <v>1144</v>
      </c>
      <c r="AL144" s="79" t="b">
        <v>0</v>
      </c>
      <c r="AM144" s="79">
        <v>3</v>
      </c>
      <c r="AN144" s="87" t="s">
        <v>1144</v>
      </c>
      <c r="AO144" s="79" t="s">
        <v>1181</v>
      </c>
      <c r="AP144" s="79" t="b">
        <v>0</v>
      </c>
      <c r="AQ144" s="87" t="s">
        <v>1021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8">
        <v>0</v>
      </c>
      <c r="BG144" s="49">
        <v>0</v>
      </c>
      <c r="BH144" s="48">
        <v>0</v>
      </c>
      <c r="BI144" s="49">
        <v>0</v>
      </c>
      <c r="BJ144" s="48">
        <v>0</v>
      </c>
      <c r="BK144" s="49">
        <v>0</v>
      </c>
      <c r="BL144" s="48">
        <v>22</v>
      </c>
      <c r="BM144" s="49">
        <v>100</v>
      </c>
      <c r="BN144" s="48">
        <v>22</v>
      </c>
    </row>
    <row r="145" spans="1:66" ht="15">
      <c r="A145" s="64" t="s">
        <v>263</v>
      </c>
      <c r="B145" s="64" t="s">
        <v>262</v>
      </c>
      <c r="C145" s="65" t="s">
        <v>3214</v>
      </c>
      <c r="D145" s="66">
        <v>3</v>
      </c>
      <c r="E145" s="67" t="s">
        <v>132</v>
      </c>
      <c r="F145" s="68">
        <v>32</v>
      </c>
      <c r="G145" s="65"/>
      <c r="H145" s="69"/>
      <c r="I145" s="70"/>
      <c r="J145" s="70"/>
      <c r="K145" s="34" t="s">
        <v>65</v>
      </c>
      <c r="L145" s="77">
        <v>145</v>
      </c>
      <c r="M145" s="77"/>
      <c r="N145" s="72"/>
      <c r="O145" s="79" t="s">
        <v>378</v>
      </c>
      <c r="P145" s="81">
        <v>43770.3146412037</v>
      </c>
      <c r="Q145" s="79" t="s">
        <v>406</v>
      </c>
      <c r="R145" s="79"/>
      <c r="S145" s="79"/>
      <c r="T145" s="79"/>
      <c r="U145" s="79"/>
      <c r="V145" s="82" t="s">
        <v>591</v>
      </c>
      <c r="W145" s="81">
        <v>43770.3146412037</v>
      </c>
      <c r="X145" s="85">
        <v>43770</v>
      </c>
      <c r="Y145" s="87" t="s">
        <v>691</v>
      </c>
      <c r="Z145" s="82" t="s">
        <v>857</v>
      </c>
      <c r="AA145" s="79"/>
      <c r="AB145" s="79"/>
      <c r="AC145" s="87" t="s">
        <v>1022</v>
      </c>
      <c r="AD145" s="79"/>
      <c r="AE145" s="79" t="b">
        <v>0</v>
      </c>
      <c r="AF145" s="79">
        <v>0</v>
      </c>
      <c r="AG145" s="87" t="s">
        <v>1144</v>
      </c>
      <c r="AH145" s="79" t="b">
        <v>0</v>
      </c>
      <c r="AI145" s="79" t="s">
        <v>1153</v>
      </c>
      <c r="AJ145" s="79"/>
      <c r="AK145" s="87" t="s">
        <v>1144</v>
      </c>
      <c r="AL145" s="79" t="b">
        <v>0</v>
      </c>
      <c r="AM145" s="79">
        <v>3</v>
      </c>
      <c r="AN145" s="87" t="s">
        <v>1021</v>
      </c>
      <c r="AO145" s="79" t="s">
        <v>1181</v>
      </c>
      <c r="AP145" s="79" t="b">
        <v>0</v>
      </c>
      <c r="AQ145" s="87" t="s">
        <v>1021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8">
        <v>0</v>
      </c>
      <c r="BG145" s="49">
        <v>0</v>
      </c>
      <c r="BH145" s="48">
        <v>0</v>
      </c>
      <c r="BI145" s="49">
        <v>0</v>
      </c>
      <c r="BJ145" s="48">
        <v>0</v>
      </c>
      <c r="BK145" s="49">
        <v>0</v>
      </c>
      <c r="BL145" s="48">
        <v>22</v>
      </c>
      <c r="BM145" s="49">
        <v>100</v>
      </c>
      <c r="BN145" s="48">
        <v>22</v>
      </c>
    </row>
    <row r="146" spans="1:66" ht="15">
      <c r="A146" s="64" t="s">
        <v>264</v>
      </c>
      <c r="B146" s="64" t="s">
        <v>277</v>
      </c>
      <c r="C146" s="65" t="s">
        <v>3214</v>
      </c>
      <c r="D146" s="66">
        <v>3</v>
      </c>
      <c r="E146" s="67" t="s">
        <v>132</v>
      </c>
      <c r="F146" s="68">
        <v>32</v>
      </c>
      <c r="G146" s="65"/>
      <c r="H146" s="69"/>
      <c r="I146" s="70"/>
      <c r="J146" s="70"/>
      <c r="K146" s="34" t="s">
        <v>65</v>
      </c>
      <c r="L146" s="77">
        <v>146</v>
      </c>
      <c r="M146" s="77"/>
      <c r="N146" s="72"/>
      <c r="O146" s="79" t="s">
        <v>378</v>
      </c>
      <c r="P146" s="81">
        <v>43770.44746527778</v>
      </c>
      <c r="Q146" s="79" t="s">
        <v>408</v>
      </c>
      <c r="R146" s="79"/>
      <c r="S146" s="79"/>
      <c r="T146" s="79" t="s">
        <v>497</v>
      </c>
      <c r="U146" s="79"/>
      <c r="V146" s="82" t="s">
        <v>592</v>
      </c>
      <c r="W146" s="81">
        <v>43770.44746527778</v>
      </c>
      <c r="X146" s="85">
        <v>43770</v>
      </c>
      <c r="Y146" s="87" t="s">
        <v>692</v>
      </c>
      <c r="Z146" s="82" t="s">
        <v>858</v>
      </c>
      <c r="AA146" s="79"/>
      <c r="AB146" s="79"/>
      <c r="AC146" s="87" t="s">
        <v>1023</v>
      </c>
      <c r="AD146" s="79"/>
      <c r="AE146" s="79" t="b">
        <v>0</v>
      </c>
      <c r="AF146" s="79">
        <v>0</v>
      </c>
      <c r="AG146" s="87" t="s">
        <v>1144</v>
      </c>
      <c r="AH146" s="79" t="b">
        <v>0</v>
      </c>
      <c r="AI146" s="79" t="s">
        <v>1155</v>
      </c>
      <c r="AJ146" s="79"/>
      <c r="AK146" s="87" t="s">
        <v>1144</v>
      </c>
      <c r="AL146" s="79" t="b">
        <v>0</v>
      </c>
      <c r="AM146" s="79">
        <v>6</v>
      </c>
      <c r="AN146" s="87" t="s">
        <v>1039</v>
      </c>
      <c r="AO146" s="79" t="s">
        <v>1182</v>
      </c>
      <c r="AP146" s="79" t="b">
        <v>0</v>
      </c>
      <c r="AQ146" s="87" t="s">
        <v>1039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264</v>
      </c>
      <c r="B147" s="64" t="s">
        <v>369</v>
      </c>
      <c r="C147" s="65" t="s">
        <v>3214</v>
      </c>
      <c r="D147" s="66">
        <v>3</v>
      </c>
      <c r="E147" s="67" t="s">
        <v>132</v>
      </c>
      <c r="F147" s="68">
        <v>32</v>
      </c>
      <c r="G147" s="65"/>
      <c r="H147" s="69"/>
      <c r="I147" s="70"/>
      <c r="J147" s="70"/>
      <c r="K147" s="34" t="s">
        <v>65</v>
      </c>
      <c r="L147" s="77">
        <v>147</v>
      </c>
      <c r="M147" s="77"/>
      <c r="N147" s="72"/>
      <c r="O147" s="79" t="s">
        <v>379</v>
      </c>
      <c r="P147" s="81">
        <v>43770.44746527778</v>
      </c>
      <c r="Q147" s="79" t="s">
        <v>408</v>
      </c>
      <c r="R147" s="79"/>
      <c r="S147" s="79"/>
      <c r="T147" s="79" t="s">
        <v>497</v>
      </c>
      <c r="U147" s="79"/>
      <c r="V147" s="82" t="s">
        <v>592</v>
      </c>
      <c r="W147" s="81">
        <v>43770.44746527778</v>
      </c>
      <c r="X147" s="85">
        <v>43770</v>
      </c>
      <c r="Y147" s="87" t="s">
        <v>692</v>
      </c>
      <c r="Z147" s="82" t="s">
        <v>858</v>
      </c>
      <c r="AA147" s="79"/>
      <c r="AB147" s="79"/>
      <c r="AC147" s="87" t="s">
        <v>1023</v>
      </c>
      <c r="AD147" s="79"/>
      <c r="AE147" s="79" t="b">
        <v>0</v>
      </c>
      <c r="AF147" s="79">
        <v>0</v>
      </c>
      <c r="AG147" s="87" t="s">
        <v>1144</v>
      </c>
      <c r="AH147" s="79" t="b">
        <v>0</v>
      </c>
      <c r="AI147" s="79" t="s">
        <v>1155</v>
      </c>
      <c r="AJ147" s="79"/>
      <c r="AK147" s="87" t="s">
        <v>1144</v>
      </c>
      <c r="AL147" s="79" t="b">
        <v>0</v>
      </c>
      <c r="AM147" s="79">
        <v>6</v>
      </c>
      <c r="AN147" s="87" t="s">
        <v>1039</v>
      </c>
      <c r="AO147" s="79" t="s">
        <v>1182</v>
      </c>
      <c r="AP147" s="79" t="b">
        <v>0</v>
      </c>
      <c r="AQ147" s="87" t="s">
        <v>1039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8">
        <v>0</v>
      </c>
      <c r="BG147" s="49">
        <v>0</v>
      </c>
      <c r="BH147" s="48">
        <v>1</v>
      </c>
      <c r="BI147" s="49">
        <v>7.6923076923076925</v>
      </c>
      <c r="BJ147" s="48">
        <v>0</v>
      </c>
      <c r="BK147" s="49">
        <v>0</v>
      </c>
      <c r="BL147" s="48">
        <v>12</v>
      </c>
      <c r="BM147" s="49">
        <v>92.3076923076923</v>
      </c>
      <c r="BN147" s="48">
        <v>13</v>
      </c>
    </row>
    <row r="148" spans="1:66" ht="15">
      <c r="A148" s="64" t="s">
        <v>265</v>
      </c>
      <c r="B148" s="64" t="s">
        <v>308</v>
      </c>
      <c r="C148" s="65" t="s">
        <v>3214</v>
      </c>
      <c r="D148" s="66">
        <v>3</v>
      </c>
      <c r="E148" s="67" t="s">
        <v>132</v>
      </c>
      <c r="F148" s="68">
        <v>32</v>
      </c>
      <c r="G148" s="65"/>
      <c r="H148" s="69"/>
      <c r="I148" s="70"/>
      <c r="J148" s="70"/>
      <c r="K148" s="34" t="s">
        <v>65</v>
      </c>
      <c r="L148" s="77">
        <v>148</v>
      </c>
      <c r="M148" s="77"/>
      <c r="N148" s="72"/>
      <c r="O148" s="79" t="s">
        <v>378</v>
      </c>
      <c r="P148" s="81">
        <v>43766.904502314814</v>
      </c>
      <c r="Q148" s="79" t="s">
        <v>388</v>
      </c>
      <c r="R148" s="79"/>
      <c r="S148" s="79"/>
      <c r="T148" s="79"/>
      <c r="U148" s="79"/>
      <c r="V148" s="82" t="s">
        <v>593</v>
      </c>
      <c r="W148" s="81">
        <v>43766.904502314814</v>
      </c>
      <c r="X148" s="85">
        <v>43766</v>
      </c>
      <c r="Y148" s="87" t="s">
        <v>693</v>
      </c>
      <c r="Z148" s="82" t="s">
        <v>859</v>
      </c>
      <c r="AA148" s="79"/>
      <c r="AB148" s="79"/>
      <c r="AC148" s="87" t="s">
        <v>1024</v>
      </c>
      <c r="AD148" s="79"/>
      <c r="AE148" s="79" t="b">
        <v>0</v>
      </c>
      <c r="AF148" s="79">
        <v>0</v>
      </c>
      <c r="AG148" s="87" t="s">
        <v>1144</v>
      </c>
      <c r="AH148" s="79" t="b">
        <v>1</v>
      </c>
      <c r="AI148" s="79" t="s">
        <v>1153</v>
      </c>
      <c r="AJ148" s="79"/>
      <c r="AK148" s="87" t="s">
        <v>1157</v>
      </c>
      <c r="AL148" s="79" t="b">
        <v>0</v>
      </c>
      <c r="AM148" s="79">
        <v>22</v>
      </c>
      <c r="AN148" s="87" t="s">
        <v>1105</v>
      </c>
      <c r="AO148" s="79" t="s">
        <v>1181</v>
      </c>
      <c r="AP148" s="79" t="b">
        <v>0</v>
      </c>
      <c r="AQ148" s="87" t="s">
        <v>1105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3</v>
      </c>
      <c r="BF148" s="48">
        <v>0</v>
      </c>
      <c r="BG148" s="49">
        <v>0</v>
      </c>
      <c r="BH148" s="48">
        <v>0</v>
      </c>
      <c r="BI148" s="49">
        <v>0</v>
      </c>
      <c r="BJ148" s="48">
        <v>0</v>
      </c>
      <c r="BK148" s="49">
        <v>0</v>
      </c>
      <c r="BL148" s="48">
        <v>17</v>
      </c>
      <c r="BM148" s="49">
        <v>100</v>
      </c>
      <c r="BN148" s="48">
        <v>17</v>
      </c>
    </row>
    <row r="149" spans="1:66" ht="15">
      <c r="A149" s="64" t="s">
        <v>265</v>
      </c>
      <c r="B149" s="64" t="s">
        <v>295</v>
      </c>
      <c r="C149" s="65" t="s">
        <v>3214</v>
      </c>
      <c r="D149" s="66">
        <v>3</v>
      </c>
      <c r="E149" s="67" t="s">
        <v>132</v>
      </c>
      <c r="F149" s="68">
        <v>32</v>
      </c>
      <c r="G149" s="65"/>
      <c r="H149" s="69"/>
      <c r="I149" s="70"/>
      <c r="J149" s="70"/>
      <c r="K149" s="34" t="s">
        <v>65</v>
      </c>
      <c r="L149" s="77">
        <v>149</v>
      </c>
      <c r="M149" s="77"/>
      <c r="N149" s="72"/>
      <c r="O149" s="79" t="s">
        <v>378</v>
      </c>
      <c r="P149" s="81">
        <v>43770.42171296296</v>
      </c>
      <c r="Q149" s="79" t="s">
        <v>404</v>
      </c>
      <c r="R149" s="79"/>
      <c r="S149" s="79"/>
      <c r="T149" s="79" t="s">
        <v>494</v>
      </c>
      <c r="U149" s="79"/>
      <c r="V149" s="82" t="s">
        <v>593</v>
      </c>
      <c r="W149" s="81">
        <v>43770.42171296296</v>
      </c>
      <c r="X149" s="85">
        <v>43770</v>
      </c>
      <c r="Y149" s="87" t="s">
        <v>694</v>
      </c>
      <c r="Z149" s="82" t="s">
        <v>860</v>
      </c>
      <c r="AA149" s="79"/>
      <c r="AB149" s="79"/>
      <c r="AC149" s="87" t="s">
        <v>1025</v>
      </c>
      <c r="AD149" s="79"/>
      <c r="AE149" s="79" t="b">
        <v>0</v>
      </c>
      <c r="AF149" s="79">
        <v>0</v>
      </c>
      <c r="AG149" s="87" t="s">
        <v>1144</v>
      </c>
      <c r="AH149" s="79" t="b">
        <v>1</v>
      </c>
      <c r="AI149" s="79" t="s">
        <v>1153</v>
      </c>
      <c r="AJ149" s="79"/>
      <c r="AK149" s="87" t="s">
        <v>1162</v>
      </c>
      <c r="AL149" s="79" t="b">
        <v>0</v>
      </c>
      <c r="AM149" s="79">
        <v>5</v>
      </c>
      <c r="AN149" s="87" t="s">
        <v>1074</v>
      </c>
      <c r="AO149" s="79" t="s">
        <v>1181</v>
      </c>
      <c r="AP149" s="79" t="b">
        <v>0</v>
      </c>
      <c r="AQ149" s="87" t="s">
        <v>1074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8">
        <v>0</v>
      </c>
      <c r="BG149" s="49">
        <v>0</v>
      </c>
      <c r="BH149" s="48">
        <v>0</v>
      </c>
      <c r="BI149" s="49">
        <v>0</v>
      </c>
      <c r="BJ149" s="48">
        <v>0</v>
      </c>
      <c r="BK149" s="49">
        <v>0</v>
      </c>
      <c r="BL149" s="48">
        <v>28</v>
      </c>
      <c r="BM149" s="49">
        <v>100</v>
      </c>
      <c r="BN149" s="48">
        <v>28</v>
      </c>
    </row>
    <row r="150" spans="1:66" ht="15">
      <c r="A150" s="64" t="s">
        <v>265</v>
      </c>
      <c r="B150" s="64" t="s">
        <v>310</v>
      </c>
      <c r="C150" s="65" t="s">
        <v>3214</v>
      </c>
      <c r="D150" s="66">
        <v>3</v>
      </c>
      <c r="E150" s="67" t="s">
        <v>132</v>
      </c>
      <c r="F150" s="68">
        <v>32</v>
      </c>
      <c r="G150" s="65"/>
      <c r="H150" s="69"/>
      <c r="I150" s="70"/>
      <c r="J150" s="70"/>
      <c r="K150" s="34" t="s">
        <v>65</v>
      </c>
      <c r="L150" s="77">
        <v>150</v>
      </c>
      <c r="M150" s="77"/>
      <c r="N150" s="72"/>
      <c r="O150" s="79" t="s">
        <v>378</v>
      </c>
      <c r="P150" s="81">
        <v>43770.45648148148</v>
      </c>
      <c r="Q150" s="79" t="s">
        <v>409</v>
      </c>
      <c r="R150" s="79"/>
      <c r="S150" s="79"/>
      <c r="T150" s="79"/>
      <c r="U150" s="79"/>
      <c r="V150" s="82" t="s">
        <v>593</v>
      </c>
      <c r="W150" s="81">
        <v>43770.45648148148</v>
      </c>
      <c r="X150" s="85">
        <v>43770</v>
      </c>
      <c r="Y150" s="87" t="s">
        <v>695</v>
      </c>
      <c r="Z150" s="82" t="s">
        <v>861</v>
      </c>
      <c r="AA150" s="79"/>
      <c r="AB150" s="79"/>
      <c r="AC150" s="87" t="s">
        <v>1026</v>
      </c>
      <c r="AD150" s="79"/>
      <c r="AE150" s="79" t="b">
        <v>0</v>
      </c>
      <c r="AF150" s="79">
        <v>0</v>
      </c>
      <c r="AG150" s="87" t="s">
        <v>1144</v>
      </c>
      <c r="AH150" s="79" t="b">
        <v>1</v>
      </c>
      <c r="AI150" s="79" t="s">
        <v>1153</v>
      </c>
      <c r="AJ150" s="79"/>
      <c r="AK150" s="87" t="s">
        <v>1163</v>
      </c>
      <c r="AL150" s="79" t="b">
        <v>0</v>
      </c>
      <c r="AM150" s="79">
        <v>3</v>
      </c>
      <c r="AN150" s="87" t="s">
        <v>1108</v>
      </c>
      <c r="AO150" s="79" t="s">
        <v>1181</v>
      </c>
      <c r="AP150" s="79" t="b">
        <v>0</v>
      </c>
      <c r="AQ150" s="87" t="s">
        <v>1108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3</v>
      </c>
      <c r="BF150" s="48"/>
      <c r="BG150" s="49"/>
      <c r="BH150" s="48"/>
      <c r="BI150" s="49"/>
      <c r="BJ150" s="48"/>
      <c r="BK150" s="49"/>
      <c r="BL150" s="48"/>
      <c r="BM150" s="49"/>
      <c r="BN150" s="48"/>
    </row>
    <row r="151" spans="1:66" ht="15">
      <c r="A151" s="64" t="s">
        <v>265</v>
      </c>
      <c r="B151" s="64" t="s">
        <v>315</v>
      </c>
      <c r="C151" s="65" t="s">
        <v>3214</v>
      </c>
      <c r="D151" s="66">
        <v>3</v>
      </c>
      <c r="E151" s="67" t="s">
        <v>132</v>
      </c>
      <c r="F151" s="68">
        <v>32</v>
      </c>
      <c r="G151" s="65"/>
      <c r="H151" s="69"/>
      <c r="I151" s="70"/>
      <c r="J151" s="70"/>
      <c r="K151" s="34" t="s">
        <v>65</v>
      </c>
      <c r="L151" s="77">
        <v>151</v>
      </c>
      <c r="M151" s="77"/>
      <c r="N151" s="72"/>
      <c r="O151" s="79" t="s">
        <v>379</v>
      </c>
      <c r="P151" s="81">
        <v>43770.45648148148</v>
      </c>
      <c r="Q151" s="79" t="s">
        <v>409</v>
      </c>
      <c r="R151" s="79"/>
      <c r="S151" s="79"/>
      <c r="T151" s="79"/>
      <c r="U151" s="79"/>
      <c r="V151" s="82" t="s">
        <v>593</v>
      </c>
      <c r="W151" s="81">
        <v>43770.45648148148</v>
      </c>
      <c r="X151" s="85">
        <v>43770</v>
      </c>
      <c r="Y151" s="87" t="s">
        <v>695</v>
      </c>
      <c r="Z151" s="82" t="s">
        <v>861</v>
      </c>
      <c r="AA151" s="79"/>
      <c r="AB151" s="79"/>
      <c r="AC151" s="87" t="s">
        <v>1026</v>
      </c>
      <c r="AD151" s="79"/>
      <c r="AE151" s="79" t="b">
        <v>0</v>
      </c>
      <c r="AF151" s="79">
        <v>0</v>
      </c>
      <c r="AG151" s="87" t="s">
        <v>1144</v>
      </c>
      <c r="AH151" s="79" t="b">
        <v>1</v>
      </c>
      <c r="AI151" s="79" t="s">
        <v>1153</v>
      </c>
      <c r="AJ151" s="79"/>
      <c r="AK151" s="87" t="s">
        <v>1163</v>
      </c>
      <c r="AL151" s="79" t="b">
        <v>0</v>
      </c>
      <c r="AM151" s="79">
        <v>3</v>
      </c>
      <c r="AN151" s="87" t="s">
        <v>1108</v>
      </c>
      <c r="AO151" s="79" t="s">
        <v>1181</v>
      </c>
      <c r="AP151" s="79" t="b">
        <v>0</v>
      </c>
      <c r="AQ151" s="87" t="s">
        <v>1108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4</v>
      </c>
      <c r="BF151" s="48">
        <v>0</v>
      </c>
      <c r="BG151" s="49">
        <v>0</v>
      </c>
      <c r="BH151" s="48">
        <v>0</v>
      </c>
      <c r="BI151" s="49">
        <v>0</v>
      </c>
      <c r="BJ151" s="48">
        <v>0</v>
      </c>
      <c r="BK151" s="49">
        <v>0</v>
      </c>
      <c r="BL151" s="48">
        <v>32</v>
      </c>
      <c r="BM151" s="49">
        <v>100</v>
      </c>
      <c r="BN151" s="48">
        <v>32</v>
      </c>
    </row>
    <row r="152" spans="1:66" ht="15">
      <c r="A152" s="64" t="s">
        <v>266</v>
      </c>
      <c r="B152" s="64" t="s">
        <v>277</v>
      </c>
      <c r="C152" s="65" t="s">
        <v>3214</v>
      </c>
      <c r="D152" s="66">
        <v>3</v>
      </c>
      <c r="E152" s="67" t="s">
        <v>132</v>
      </c>
      <c r="F152" s="68">
        <v>32</v>
      </c>
      <c r="G152" s="65"/>
      <c r="H152" s="69"/>
      <c r="I152" s="70"/>
      <c r="J152" s="70"/>
      <c r="K152" s="34" t="s">
        <v>65</v>
      </c>
      <c r="L152" s="77">
        <v>152</v>
      </c>
      <c r="M152" s="77"/>
      <c r="N152" s="72"/>
      <c r="O152" s="79" t="s">
        <v>378</v>
      </c>
      <c r="P152" s="81">
        <v>43770.47494212963</v>
      </c>
      <c r="Q152" s="79" t="s">
        <v>408</v>
      </c>
      <c r="R152" s="79"/>
      <c r="S152" s="79"/>
      <c r="T152" s="79" t="s">
        <v>497</v>
      </c>
      <c r="U152" s="79"/>
      <c r="V152" s="82" t="s">
        <v>594</v>
      </c>
      <c r="W152" s="81">
        <v>43770.47494212963</v>
      </c>
      <c r="X152" s="85">
        <v>43770</v>
      </c>
      <c r="Y152" s="87" t="s">
        <v>696</v>
      </c>
      <c r="Z152" s="82" t="s">
        <v>862</v>
      </c>
      <c r="AA152" s="79"/>
      <c r="AB152" s="79"/>
      <c r="AC152" s="87" t="s">
        <v>1027</v>
      </c>
      <c r="AD152" s="79"/>
      <c r="AE152" s="79" t="b">
        <v>0</v>
      </c>
      <c r="AF152" s="79">
        <v>0</v>
      </c>
      <c r="AG152" s="87" t="s">
        <v>1144</v>
      </c>
      <c r="AH152" s="79" t="b">
        <v>0</v>
      </c>
      <c r="AI152" s="79" t="s">
        <v>1155</v>
      </c>
      <c r="AJ152" s="79"/>
      <c r="AK152" s="87" t="s">
        <v>1144</v>
      </c>
      <c r="AL152" s="79" t="b">
        <v>0</v>
      </c>
      <c r="AM152" s="79">
        <v>6</v>
      </c>
      <c r="AN152" s="87" t="s">
        <v>1039</v>
      </c>
      <c r="AO152" s="79" t="s">
        <v>1181</v>
      </c>
      <c r="AP152" s="79" t="b">
        <v>0</v>
      </c>
      <c r="AQ152" s="87" t="s">
        <v>1039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c r="BG152" s="49"/>
      <c r="BH152" s="48"/>
      <c r="BI152" s="49"/>
      <c r="BJ152" s="48"/>
      <c r="BK152" s="49"/>
      <c r="BL152" s="48"/>
      <c r="BM152" s="49"/>
      <c r="BN152" s="48"/>
    </row>
    <row r="153" spans="1:66" ht="15">
      <c r="A153" s="64" t="s">
        <v>266</v>
      </c>
      <c r="B153" s="64" t="s">
        <v>369</v>
      </c>
      <c r="C153" s="65" t="s">
        <v>3214</v>
      </c>
      <c r="D153" s="66">
        <v>3</v>
      </c>
      <c r="E153" s="67" t="s">
        <v>132</v>
      </c>
      <c r="F153" s="68">
        <v>32</v>
      </c>
      <c r="G153" s="65"/>
      <c r="H153" s="69"/>
      <c r="I153" s="70"/>
      <c r="J153" s="70"/>
      <c r="K153" s="34" t="s">
        <v>65</v>
      </c>
      <c r="L153" s="77">
        <v>153</v>
      </c>
      <c r="M153" s="77"/>
      <c r="N153" s="72"/>
      <c r="O153" s="79" t="s">
        <v>379</v>
      </c>
      <c r="P153" s="81">
        <v>43770.47494212963</v>
      </c>
      <c r="Q153" s="79" t="s">
        <v>408</v>
      </c>
      <c r="R153" s="79"/>
      <c r="S153" s="79"/>
      <c r="T153" s="79" t="s">
        <v>497</v>
      </c>
      <c r="U153" s="79"/>
      <c r="V153" s="82" t="s">
        <v>594</v>
      </c>
      <c r="W153" s="81">
        <v>43770.47494212963</v>
      </c>
      <c r="X153" s="85">
        <v>43770</v>
      </c>
      <c r="Y153" s="87" t="s">
        <v>696</v>
      </c>
      <c r="Z153" s="82" t="s">
        <v>862</v>
      </c>
      <c r="AA153" s="79"/>
      <c r="AB153" s="79"/>
      <c r="AC153" s="87" t="s">
        <v>1027</v>
      </c>
      <c r="AD153" s="79"/>
      <c r="AE153" s="79" t="b">
        <v>0</v>
      </c>
      <c r="AF153" s="79">
        <v>0</v>
      </c>
      <c r="AG153" s="87" t="s">
        <v>1144</v>
      </c>
      <c r="AH153" s="79" t="b">
        <v>0</v>
      </c>
      <c r="AI153" s="79" t="s">
        <v>1155</v>
      </c>
      <c r="AJ153" s="79"/>
      <c r="AK153" s="87" t="s">
        <v>1144</v>
      </c>
      <c r="AL153" s="79" t="b">
        <v>0</v>
      </c>
      <c r="AM153" s="79">
        <v>6</v>
      </c>
      <c r="AN153" s="87" t="s">
        <v>1039</v>
      </c>
      <c r="AO153" s="79" t="s">
        <v>1181</v>
      </c>
      <c r="AP153" s="79" t="b">
        <v>0</v>
      </c>
      <c r="AQ153" s="87" t="s">
        <v>1039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v>0</v>
      </c>
      <c r="BG153" s="49">
        <v>0</v>
      </c>
      <c r="BH153" s="48">
        <v>1</v>
      </c>
      <c r="BI153" s="49">
        <v>7.6923076923076925</v>
      </c>
      <c r="BJ153" s="48">
        <v>0</v>
      </c>
      <c r="BK153" s="49">
        <v>0</v>
      </c>
      <c r="BL153" s="48">
        <v>12</v>
      </c>
      <c r="BM153" s="49">
        <v>92.3076923076923</v>
      </c>
      <c r="BN153" s="48">
        <v>13</v>
      </c>
    </row>
    <row r="154" spans="1:66" ht="15">
      <c r="A154" s="64" t="s">
        <v>267</v>
      </c>
      <c r="B154" s="64" t="s">
        <v>267</v>
      </c>
      <c r="C154" s="65" t="s">
        <v>3214</v>
      </c>
      <c r="D154" s="66">
        <v>3</v>
      </c>
      <c r="E154" s="67" t="s">
        <v>132</v>
      </c>
      <c r="F154" s="68">
        <v>32</v>
      </c>
      <c r="G154" s="65"/>
      <c r="H154" s="69"/>
      <c r="I154" s="70"/>
      <c r="J154" s="70"/>
      <c r="K154" s="34" t="s">
        <v>65</v>
      </c>
      <c r="L154" s="77">
        <v>154</v>
      </c>
      <c r="M154" s="77"/>
      <c r="N154" s="72"/>
      <c r="O154" s="79" t="s">
        <v>176</v>
      </c>
      <c r="P154" s="81">
        <v>43770.56921296296</v>
      </c>
      <c r="Q154" s="79" t="s">
        <v>410</v>
      </c>
      <c r="R154" s="82" t="s">
        <v>442</v>
      </c>
      <c r="S154" s="79" t="s">
        <v>474</v>
      </c>
      <c r="T154" s="79" t="s">
        <v>492</v>
      </c>
      <c r="U154" s="79"/>
      <c r="V154" s="82" t="s">
        <v>595</v>
      </c>
      <c r="W154" s="81">
        <v>43770.56921296296</v>
      </c>
      <c r="X154" s="85">
        <v>43770</v>
      </c>
      <c r="Y154" s="87" t="s">
        <v>697</v>
      </c>
      <c r="Z154" s="82" t="s">
        <v>863</v>
      </c>
      <c r="AA154" s="79"/>
      <c r="AB154" s="79"/>
      <c r="AC154" s="87" t="s">
        <v>1028</v>
      </c>
      <c r="AD154" s="79"/>
      <c r="AE154" s="79" t="b">
        <v>0</v>
      </c>
      <c r="AF154" s="79">
        <v>11</v>
      </c>
      <c r="AG154" s="87" t="s">
        <v>1144</v>
      </c>
      <c r="AH154" s="79" t="b">
        <v>1</v>
      </c>
      <c r="AI154" s="79" t="s">
        <v>1153</v>
      </c>
      <c r="AJ154" s="79"/>
      <c r="AK154" s="87" t="s">
        <v>1164</v>
      </c>
      <c r="AL154" s="79" t="b">
        <v>0</v>
      </c>
      <c r="AM154" s="79">
        <v>1</v>
      </c>
      <c r="AN154" s="87" t="s">
        <v>1144</v>
      </c>
      <c r="AO154" s="79" t="s">
        <v>1179</v>
      </c>
      <c r="AP154" s="79" t="b">
        <v>0</v>
      </c>
      <c r="AQ154" s="87" t="s">
        <v>1028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8">
        <v>0</v>
      </c>
      <c r="BG154" s="49">
        <v>0</v>
      </c>
      <c r="BH154" s="48">
        <v>0</v>
      </c>
      <c r="BI154" s="49">
        <v>0</v>
      </c>
      <c r="BJ154" s="48">
        <v>0</v>
      </c>
      <c r="BK154" s="49">
        <v>0</v>
      </c>
      <c r="BL154" s="48">
        <v>7</v>
      </c>
      <c r="BM154" s="49">
        <v>100</v>
      </c>
      <c r="BN154" s="48">
        <v>7</v>
      </c>
    </row>
    <row r="155" spans="1:66" ht="15">
      <c r="A155" s="64" t="s">
        <v>268</v>
      </c>
      <c r="B155" s="64" t="s">
        <v>310</v>
      </c>
      <c r="C155" s="65" t="s">
        <v>3214</v>
      </c>
      <c r="D155" s="66">
        <v>3</v>
      </c>
      <c r="E155" s="67" t="s">
        <v>132</v>
      </c>
      <c r="F155" s="68">
        <v>32</v>
      </c>
      <c r="G155" s="65"/>
      <c r="H155" s="69"/>
      <c r="I155" s="70"/>
      <c r="J155" s="70"/>
      <c r="K155" s="34" t="s">
        <v>65</v>
      </c>
      <c r="L155" s="77">
        <v>155</v>
      </c>
      <c r="M155" s="77"/>
      <c r="N155" s="72"/>
      <c r="O155" s="79" t="s">
        <v>378</v>
      </c>
      <c r="P155" s="81">
        <v>43770.638333333336</v>
      </c>
      <c r="Q155" s="79" t="s">
        <v>409</v>
      </c>
      <c r="R155" s="79"/>
      <c r="S155" s="79"/>
      <c r="T155" s="79"/>
      <c r="U155" s="79"/>
      <c r="V155" s="82" t="s">
        <v>596</v>
      </c>
      <c r="W155" s="81">
        <v>43770.638333333336</v>
      </c>
      <c r="X155" s="85">
        <v>43770</v>
      </c>
      <c r="Y155" s="87" t="s">
        <v>698</v>
      </c>
      <c r="Z155" s="82" t="s">
        <v>864</v>
      </c>
      <c r="AA155" s="79"/>
      <c r="AB155" s="79"/>
      <c r="AC155" s="87" t="s">
        <v>1029</v>
      </c>
      <c r="AD155" s="79"/>
      <c r="AE155" s="79" t="b">
        <v>0</v>
      </c>
      <c r="AF155" s="79">
        <v>0</v>
      </c>
      <c r="AG155" s="87" t="s">
        <v>1144</v>
      </c>
      <c r="AH155" s="79" t="b">
        <v>1</v>
      </c>
      <c r="AI155" s="79" t="s">
        <v>1153</v>
      </c>
      <c r="AJ155" s="79"/>
      <c r="AK155" s="87" t="s">
        <v>1163</v>
      </c>
      <c r="AL155" s="79" t="b">
        <v>0</v>
      </c>
      <c r="AM155" s="79">
        <v>3</v>
      </c>
      <c r="AN155" s="87" t="s">
        <v>1108</v>
      </c>
      <c r="AO155" s="79" t="s">
        <v>1181</v>
      </c>
      <c r="AP155" s="79" t="b">
        <v>0</v>
      </c>
      <c r="AQ155" s="87" t="s">
        <v>1108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268</v>
      </c>
      <c r="B156" s="64" t="s">
        <v>315</v>
      </c>
      <c r="C156" s="65" t="s">
        <v>3214</v>
      </c>
      <c r="D156" s="66">
        <v>3</v>
      </c>
      <c r="E156" s="67" t="s">
        <v>132</v>
      </c>
      <c r="F156" s="68">
        <v>32</v>
      </c>
      <c r="G156" s="65"/>
      <c r="H156" s="69"/>
      <c r="I156" s="70"/>
      <c r="J156" s="70"/>
      <c r="K156" s="34" t="s">
        <v>65</v>
      </c>
      <c r="L156" s="77">
        <v>156</v>
      </c>
      <c r="M156" s="77"/>
      <c r="N156" s="72"/>
      <c r="O156" s="79" t="s">
        <v>379</v>
      </c>
      <c r="P156" s="81">
        <v>43770.638333333336</v>
      </c>
      <c r="Q156" s="79" t="s">
        <v>409</v>
      </c>
      <c r="R156" s="79"/>
      <c r="S156" s="79"/>
      <c r="T156" s="79"/>
      <c r="U156" s="79"/>
      <c r="V156" s="82" t="s">
        <v>596</v>
      </c>
      <c r="W156" s="81">
        <v>43770.638333333336</v>
      </c>
      <c r="X156" s="85">
        <v>43770</v>
      </c>
      <c r="Y156" s="87" t="s">
        <v>698</v>
      </c>
      <c r="Z156" s="82" t="s">
        <v>864</v>
      </c>
      <c r="AA156" s="79"/>
      <c r="AB156" s="79"/>
      <c r="AC156" s="87" t="s">
        <v>1029</v>
      </c>
      <c r="AD156" s="79"/>
      <c r="AE156" s="79" t="b">
        <v>0</v>
      </c>
      <c r="AF156" s="79">
        <v>0</v>
      </c>
      <c r="AG156" s="87" t="s">
        <v>1144</v>
      </c>
      <c r="AH156" s="79" t="b">
        <v>1</v>
      </c>
      <c r="AI156" s="79" t="s">
        <v>1153</v>
      </c>
      <c r="AJ156" s="79"/>
      <c r="AK156" s="87" t="s">
        <v>1163</v>
      </c>
      <c r="AL156" s="79" t="b">
        <v>0</v>
      </c>
      <c r="AM156" s="79">
        <v>3</v>
      </c>
      <c r="AN156" s="87" t="s">
        <v>1108</v>
      </c>
      <c r="AO156" s="79" t="s">
        <v>1181</v>
      </c>
      <c r="AP156" s="79" t="b">
        <v>0</v>
      </c>
      <c r="AQ156" s="87" t="s">
        <v>1108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4</v>
      </c>
      <c r="BF156" s="48">
        <v>0</v>
      </c>
      <c r="BG156" s="49">
        <v>0</v>
      </c>
      <c r="BH156" s="48">
        <v>0</v>
      </c>
      <c r="BI156" s="49">
        <v>0</v>
      </c>
      <c r="BJ156" s="48">
        <v>0</v>
      </c>
      <c r="BK156" s="49">
        <v>0</v>
      </c>
      <c r="BL156" s="48">
        <v>32</v>
      </c>
      <c r="BM156" s="49">
        <v>100</v>
      </c>
      <c r="BN156" s="48">
        <v>32</v>
      </c>
    </row>
    <row r="157" spans="1:66" ht="15">
      <c r="A157" s="64" t="s">
        <v>269</v>
      </c>
      <c r="B157" s="64" t="s">
        <v>321</v>
      </c>
      <c r="C157" s="65" t="s">
        <v>3214</v>
      </c>
      <c r="D157" s="66">
        <v>3</v>
      </c>
      <c r="E157" s="67" t="s">
        <v>132</v>
      </c>
      <c r="F157" s="68">
        <v>32</v>
      </c>
      <c r="G157" s="65"/>
      <c r="H157" s="69"/>
      <c r="I157" s="70"/>
      <c r="J157" s="70"/>
      <c r="K157" s="34" t="s">
        <v>65</v>
      </c>
      <c r="L157" s="77">
        <v>157</v>
      </c>
      <c r="M157" s="77"/>
      <c r="N157" s="72"/>
      <c r="O157" s="79" t="s">
        <v>379</v>
      </c>
      <c r="P157" s="81">
        <v>43766.59921296296</v>
      </c>
      <c r="Q157" s="79" t="s">
        <v>387</v>
      </c>
      <c r="R157" s="82" t="s">
        <v>443</v>
      </c>
      <c r="S157" s="79" t="s">
        <v>474</v>
      </c>
      <c r="T157" s="79" t="s">
        <v>498</v>
      </c>
      <c r="U157" s="79"/>
      <c r="V157" s="82" t="s">
        <v>597</v>
      </c>
      <c r="W157" s="81">
        <v>43766.59921296296</v>
      </c>
      <c r="X157" s="85">
        <v>43766</v>
      </c>
      <c r="Y157" s="87" t="s">
        <v>699</v>
      </c>
      <c r="Z157" s="82" t="s">
        <v>865</v>
      </c>
      <c r="AA157" s="79"/>
      <c r="AB157" s="79"/>
      <c r="AC157" s="87" t="s">
        <v>1030</v>
      </c>
      <c r="AD157" s="79"/>
      <c r="AE157" s="79" t="b">
        <v>0</v>
      </c>
      <c r="AF157" s="79">
        <v>3</v>
      </c>
      <c r="AG157" s="87" t="s">
        <v>1144</v>
      </c>
      <c r="AH157" s="79" t="b">
        <v>1</v>
      </c>
      <c r="AI157" s="79" t="s">
        <v>1155</v>
      </c>
      <c r="AJ157" s="79"/>
      <c r="AK157" s="87" t="s">
        <v>1156</v>
      </c>
      <c r="AL157" s="79" t="b">
        <v>0</v>
      </c>
      <c r="AM157" s="79">
        <v>1</v>
      </c>
      <c r="AN157" s="87" t="s">
        <v>1144</v>
      </c>
      <c r="AO157" s="79" t="s">
        <v>1181</v>
      </c>
      <c r="AP157" s="79" t="b">
        <v>0</v>
      </c>
      <c r="AQ157" s="87" t="s">
        <v>1030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8"/>
      <c r="BG157" s="49"/>
      <c r="BH157" s="48"/>
      <c r="BI157" s="49"/>
      <c r="BJ157" s="48"/>
      <c r="BK157" s="49"/>
      <c r="BL157" s="48"/>
      <c r="BM157" s="49"/>
      <c r="BN157" s="48"/>
    </row>
    <row r="158" spans="1:66" ht="15">
      <c r="A158" s="64" t="s">
        <v>269</v>
      </c>
      <c r="B158" s="64" t="s">
        <v>322</v>
      </c>
      <c r="C158" s="65" t="s">
        <v>3214</v>
      </c>
      <c r="D158" s="66">
        <v>3</v>
      </c>
      <c r="E158" s="67" t="s">
        <v>132</v>
      </c>
      <c r="F158" s="68">
        <v>32</v>
      </c>
      <c r="G158" s="65"/>
      <c r="H158" s="69"/>
      <c r="I158" s="70"/>
      <c r="J158" s="70"/>
      <c r="K158" s="34" t="s">
        <v>65</v>
      </c>
      <c r="L158" s="77">
        <v>158</v>
      </c>
      <c r="M158" s="77"/>
      <c r="N158" s="72"/>
      <c r="O158" s="79" t="s">
        <v>379</v>
      </c>
      <c r="P158" s="81">
        <v>43766.59921296296</v>
      </c>
      <c r="Q158" s="79" t="s">
        <v>387</v>
      </c>
      <c r="R158" s="82" t="s">
        <v>443</v>
      </c>
      <c r="S158" s="79" t="s">
        <v>474</v>
      </c>
      <c r="T158" s="79" t="s">
        <v>498</v>
      </c>
      <c r="U158" s="79"/>
      <c r="V158" s="82" t="s">
        <v>597</v>
      </c>
      <c r="W158" s="81">
        <v>43766.59921296296</v>
      </c>
      <c r="X158" s="85">
        <v>43766</v>
      </c>
      <c r="Y158" s="87" t="s">
        <v>699</v>
      </c>
      <c r="Z158" s="82" t="s">
        <v>865</v>
      </c>
      <c r="AA158" s="79"/>
      <c r="AB158" s="79"/>
      <c r="AC158" s="87" t="s">
        <v>1030</v>
      </c>
      <c r="AD158" s="79"/>
      <c r="AE158" s="79" t="b">
        <v>0</v>
      </c>
      <c r="AF158" s="79">
        <v>3</v>
      </c>
      <c r="AG158" s="87" t="s">
        <v>1144</v>
      </c>
      <c r="AH158" s="79" t="b">
        <v>1</v>
      </c>
      <c r="AI158" s="79" t="s">
        <v>1155</v>
      </c>
      <c r="AJ158" s="79"/>
      <c r="AK158" s="87" t="s">
        <v>1156</v>
      </c>
      <c r="AL158" s="79" t="b">
        <v>0</v>
      </c>
      <c r="AM158" s="79">
        <v>1</v>
      </c>
      <c r="AN158" s="87" t="s">
        <v>1144</v>
      </c>
      <c r="AO158" s="79" t="s">
        <v>1181</v>
      </c>
      <c r="AP158" s="79" t="b">
        <v>0</v>
      </c>
      <c r="AQ158" s="87" t="s">
        <v>1030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8">
        <v>1</v>
      </c>
      <c r="BG158" s="49">
        <v>6.25</v>
      </c>
      <c r="BH158" s="48">
        <v>0</v>
      </c>
      <c r="BI158" s="49">
        <v>0</v>
      </c>
      <c r="BJ158" s="48">
        <v>0</v>
      </c>
      <c r="BK158" s="49">
        <v>0</v>
      </c>
      <c r="BL158" s="48">
        <v>15</v>
      </c>
      <c r="BM158" s="49">
        <v>93.75</v>
      </c>
      <c r="BN158" s="48">
        <v>16</v>
      </c>
    </row>
    <row r="159" spans="1:66" ht="15">
      <c r="A159" s="64" t="s">
        <v>270</v>
      </c>
      <c r="B159" s="64" t="s">
        <v>277</v>
      </c>
      <c r="C159" s="65" t="s">
        <v>3214</v>
      </c>
      <c r="D159" s="66">
        <v>3</v>
      </c>
      <c r="E159" s="67" t="s">
        <v>132</v>
      </c>
      <c r="F159" s="68">
        <v>32</v>
      </c>
      <c r="G159" s="65"/>
      <c r="H159" s="69"/>
      <c r="I159" s="70"/>
      <c r="J159" s="70"/>
      <c r="K159" s="34" t="s">
        <v>65</v>
      </c>
      <c r="L159" s="77">
        <v>159</v>
      </c>
      <c r="M159" s="77"/>
      <c r="N159" s="72"/>
      <c r="O159" s="79" t="s">
        <v>378</v>
      </c>
      <c r="P159" s="81">
        <v>43770.847766203704</v>
      </c>
      <c r="Q159" s="79" t="s">
        <v>408</v>
      </c>
      <c r="R159" s="79"/>
      <c r="S159" s="79"/>
      <c r="T159" s="79" t="s">
        <v>497</v>
      </c>
      <c r="U159" s="79"/>
      <c r="V159" s="82" t="s">
        <v>598</v>
      </c>
      <c r="W159" s="81">
        <v>43770.847766203704</v>
      </c>
      <c r="X159" s="85">
        <v>43770</v>
      </c>
      <c r="Y159" s="87" t="s">
        <v>700</v>
      </c>
      <c r="Z159" s="82" t="s">
        <v>866</v>
      </c>
      <c r="AA159" s="79"/>
      <c r="AB159" s="79"/>
      <c r="AC159" s="87" t="s">
        <v>1031</v>
      </c>
      <c r="AD159" s="79"/>
      <c r="AE159" s="79" t="b">
        <v>0</v>
      </c>
      <c r="AF159" s="79">
        <v>0</v>
      </c>
      <c r="AG159" s="87" t="s">
        <v>1144</v>
      </c>
      <c r="AH159" s="79" t="b">
        <v>0</v>
      </c>
      <c r="AI159" s="79" t="s">
        <v>1155</v>
      </c>
      <c r="AJ159" s="79"/>
      <c r="AK159" s="87" t="s">
        <v>1144</v>
      </c>
      <c r="AL159" s="79" t="b">
        <v>0</v>
      </c>
      <c r="AM159" s="79">
        <v>6</v>
      </c>
      <c r="AN159" s="87" t="s">
        <v>1039</v>
      </c>
      <c r="AO159" s="79" t="s">
        <v>1179</v>
      </c>
      <c r="AP159" s="79" t="b">
        <v>0</v>
      </c>
      <c r="AQ159" s="87" t="s">
        <v>1039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270</v>
      </c>
      <c r="B160" s="64" t="s">
        <v>369</v>
      </c>
      <c r="C160" s="65" t="s">
        <v>3214</v>
      </c>
      <c r="D160" s="66">
        <v>3</v>
      </c>
      <c r="E160" s="67" t="s">
        <v>132</v>
      </c>
      <c r="F160" s="68">
        <v>32</v>
      </c>
      <c r="G160" s="65"/>
      <c r="H160" s="69"/>
      <c r="I160" s="70"/>
      <c r="J160" s="70"/>
      <c r="K160" s="34" t="s">
        <v>65</v>
      </c>
      <c r="L160" s="77">
        <v>160</v>
      </c>
      <c r="M160" s="77"/>
      <c r="N160" s="72"/>
      <c r="O160" s="79" t="s">
        <v>379</v>
      </c>
      <c r="P160" s="81">
        <v>43770.847766203704</v>
      </c>
      <c r="Q160" s="79" t="s">
        <v>408</v>
      </c>
      <c r="R160" s="79"/>
      <c r="S160" s="79"/>
      <c r="T160" s="79" t="s">
        <v>497</v>
      </c>
      <c r="U160" s="79"/>
      <c r="V160" s="82" t="s">
        <v>598</v>
      </c>
      <c r="W160" s="81">
        <v>43770.847766203704</v>
      </c>
      <c r="X160" s="85">
        <v>43770</v>
      </c>
      <c r="Y160" s="87" t="s">
        <v>700</v>
      </c>
      <c r="Z160" s="82" t="s">
        <v>866</v>
      </c>
      <c r="AA160" s="79"/>
      <c r="AB160" s="79"/>
      <c r="AC160" s="87" t="s">
        <v>1031</v>
      </c>
      <c r="AD160" s="79"/>
      <c r="AE160" s="79" t="b">
        <v>0</v>
      </c>
      <c r="AF160" s="79">
        <v>0</v>
      </c>
      <c r="AG160" s="87" t="s">
        <v>1144</v>
      </c>
      <c r="AH160" s="79" t="b">
        <v>0</v>
      </c>
      <c r="AI160" s="79" t="s">
        <v>1155</v>
      </c>
      <c r="AJ160" s="79"/>
      <c r="AK160" s="87" t="s">
        <v>1144</v>
      </c>
      <c r="AL160" s="79" t="b">
        <v>0</v>
      </c>
      <c r="AM160" s="79">
        <v>6</v>
      </c>
      <c r="AN160" s="87" t="s">
        <v>1039</v>
      </c>
      <c r="AO160" s="79" t="s">
        <v>1179</v>
      </c>
      <c r="AP160" s="79" t="b">
        <v>0</v>
      </c>
      <c r="AQ160" s="87" t="s">
        <v>1039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v>0</v>
      </c>
      <c r="BG160" s="49">
        <v>0</v>
      </c>
      <c r="BH160" s="48">
        <v>1</v>
      </c>
      <c r="BI160" s="49">
        <v>7.6923076923076925</v>
      </c>
      <c r="BJ160" s="48">
        <v>0</v>
      </c>
      <c r="BK160" s="49">
        <v>0</v>
      </c>
      <c r="BL160" s="48">
        <v>12</v>
      </c>
      <c r="BM160" s="49">
        <v>92.3076923076923</v>
      </c>
      <c r="BN160" s="48">
        <v>13</v>
      </c>
    </row>
    <row r="161" spans="1:66" ht="15">
      <c r="A161" s="64" t="s">
        <v>271</v>
      </c>
      <c r="B161" s="64" t="s">
        <v>370</v>
      </c>
      <c r="C161" s="65" t="s">
        <v>3214</v>
      </c>
      <c r="D161" s="66">
        <v>3</v>
      </c>
      <c r="E161" s="67" t="s">
        <v>132</v>
      </c>
      <c r="F161" s="68">
        <v>32</v>
      </c>
      <c r="G161" s="65"/>
      <c r="H161" s="69"/>
      <c r="I161" s="70"/>
      <c r="J161" s="70"/>
      <c r="K161" s="34" t="s">
        <v>65</v>
      </c>
      <c r="L161" s="77">
        <v>161</v>
      </c>
      <c r="M161" s="77"/>
      <c r="N161" s="72"/>
      <c r="O161" s="79" t="s">
        <v>380</v>
      </c>
      <c r="P161" s="81">
        <v>43770.857777777775</v>
      </c>
      <c r="Q161" s="79" t="s">
        <v>411</v>
      </c>
      <c r="R161" s="79"/>
      <c r="S161" s="79"/>
      <c r="T161" s="79" t="s">
        <v>488</v>
      </c>
      <c r="U161" s="79"/>
      <c r="V161" s="82" t="s">
        <v>599</v>
      </c>
      <c r="W161" s="81">
        <v>43770.857777777775</v>
      </c>
      <c r="X161" s="85">
        <v>43770</v>
      </c>
      <c r="Y161" s="87" t="s">
        <v>701</v>
      </c>
      <c r="Z161" s="82" t="s">
        <v>867</v>
      </c>
      <c r="AA161" s="79"/>
      <c r="AB161" s="79"/>
      <c r="AC161" s="87" t="s">
        <v>1032</v>
      </c>
      <c r="AD161" s="87" t="s">
        <v>1138</v>
      </c>
      <c r="AE161" s="79" t="b">
        <v>0</v>
      </c>
      <c r="AF161" s="79">
        <v>0</v>
      </c>
      <c r="AG161" s="87" t="s">
        <v>1147</v>
      </c>
      <c r="AH161" s="79" t="b">
        <v>0</v>
      </c>
      <c r="AI161" s="79" t="s">
        <v>1153</v>
      </c>
      <c r="AJ161" s="79"/>
      <c r="AK161" s="87" t="s">
        <v>1144</v>
      </c>
      <c r="AL161" s="79" t="b">
        <v>0</v>
      </c>
      <c r="AM161" s="79">
        <v>0</v>
      </c>
      <c r="AN161" s="87" t="s">
        <v>1144</v>
      </c>
      <c r="AO161" s="79" t="s">
        <v>1181</v>
      </c>
      <c r="AP161" s="79" t="b">
        <v>0</v>
      </c>
      <c r="AQ161" s="87" t="s">
        <v>1138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14</v>
      </c>
      <c r="BE161" s="78" t="str">
        <f>REPLACE(INDEX(GroupVertices[Group],MATCH(Edges[[#This Row],[Vertex 2]],GroupVertices[Vertex],0)),1,1,"")</f>
        <v>14</v>
      </c>
      <c r="BF161" s="48">
        <v>0</v>
      </c>
      <c r="BG161" s="49">
        <v>0</v>
      </c>
      <c r="BH161" s="48">
        <v>0</v>
      </c>
      <c r="BI161" s="49">
        <v>0</v>
      </c>
      <c r="BJ161" s="48">
        <v>0</v>
      </c>
      <c r="BK161" s="49">
        <v>0</v>
      </c>
      <c r="BL161" s="48">
        <v>11</v>
      </c>
      <c r="BM161" s="49">
        <v>100</v>
      </c>
      <c r="BN161" s="48">
        <v>11</v>
      </c>
    </row>
    <row r="162" spans="1:66" ht="15">
      <c r="A162" s="64" t="s">
        <v>272</v>
      </c>
      <c r="B162" s="64" t="s">
        <v>277</v>
      </c>
      <c r="C162" s="65" t="s">
        <v>3214</v>
      </c>
      <c r="D162" s="66">
        <v>3</v>
      </c>
      <c r="E162" s="67" t="s">
        <v>132</v>
      </c>
      <c r="F162" s="68">
        <v>32</v>
      </c>
      <c r="G162" s="65"/>
      <c r="H162" s="69"/>
      <c r="I162" s="70"/>
      <c r="J162" s="70"/>
      <c r="K162" s="34" t="s">
        <v>65</v>
      </c>
      <c r="L162" s="77">
        <v>162</v>
      </c>
      <c r="M162" s="77"/>
      <c r="N162" s="72"/>
      <c r="O162" s="79" t="s">
        <v>378</v>
      </c>
      <c r="P162" s="81">
        <v>43770.85965277778</v>
      </c>
      <c r="Q162" s="79" t="s">
        <v>408</v>
      </c>
      <c r="R162" s="79"/>
      <c r="S162" s="79"/>
      <c r="T162" s="79" t="s">
        <v>497</v>
      </c>
      <c r="U162" s="79"/>
      <c r="V162" s="82" t="s">
        <v>588</v>
      </c>
      <c r="W162" s="81">
        <v>43770.85965277778</v>
      </c>
      <c r="X162" s="85">
        <v>43770</v>
      </c>
      <c r="Y162" s="87" t="s">
        <v>702</v>
      </c>
      <c r="Z162" s="82" t="s">
        <v>868</v>
      </c>
      <c r="AA162" s="79"/>
      <c r="AB162" s="79"/>
      <c r="AC162" s="87" t="s">
        <v>1033</v>
      </c>
      <c r="AD162" s="79"/>
      <c r="AE162" s="79" t="b">
        <v>0</v>
      </c>
      <c r="AF162" s="79">
        <v>0</v>
      </c>
      <c r="AG162" s="87" t="s">
        <v>1144</v>
      </c>
      <c r="AH162" s="79" t="b">
        <v>0</v>
      </c>
      <c r="AI162" s="79" t="s">
        <v>1155</v>
      </c>
      <c r="AJ162" s="79"/>
      <c r="AK162" s="87" t="s">
        <v>1144</v>
      </c>
      <c r="AL162" s="79" t="b">
        <v>0</v>
      </c>
      <c r="AM162" s="79">
        <v>6</v>
      </c>
      <c r="AN162" s="87" t="s">
        <v>1039</v>
      </c>
      <c r="AO162" s="79" t="s">
        <v>1179</v>
      </c>
      <c r="AP162" s="79" t="b">
        <v>0</v>
      </c>
      <c r="AQ162" s="87" t="s">
        <v>1039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272</v>
      </c>
      <c r="B163" s="64" t="s">
        <v>369</v>
      </c>
      <c r="C163" s="65" t="s">
        <v>3214</v>
      </c>
      <c r="D163" s="66">
        <v>3</v>
      </c>
      <c r="E163" s="67" t="s">
        <v>132</v>
      </c>
      <c r="F163" s="68">
        <v>32</v>
      </c>
      <c r="G163" s="65"/>
      <c r="H163" s="69"/>
      <c r="I163" s="70"/>
      <c r="J163" s="70"/>
      <c r="K163" s="34" t="s">
        <v>65</v>
      </c>
      <c r="L163" s="77">
        <v>163</v>
      </c>
      <c r="M163" s="77"/>
      <c r="N163" s="72"/>
      <c r="O163" s="79" t="s">
        <v>379</v>
      </c>
      <c r="P163" s="81">
        <v>43770.85965277778</v>
      </c>
      <c r="Q163" s="79" t="s">
        <v>408</v>
      </c>
      <c r="R163" s="79"/>
      <c r="S163" s="79"/>
      <c r="T163" s="79" t="s">
        <v>497</v>
      </c>
      <c r="U163" s="79"/>
      <c r="V163" s="82" t="s">
        <v>588</v>
      </c>
      <c r="W163" s="81">
        <v>43770.85965277778</v>
      </c>
      <c r="X163" s="85">
        <v>43770</v>
      </c>
      <c r="Y163" s="87" t="s">
        <v>702</v>
      </c>
      <c r="Z163" s="82" t="s">
        <v>868</v>
      </c>
      <c r="AA163" s="79"/>
      <c r="AB163" s="79"/>
      <c r="AC163" s="87" t="s">
        <v>1033</v>
      </c>
      <c r="AD163" s="79"/>
      <c r="AE163" s="79" t="b">
        <v>0</v>
      </c>
      <c r="AF163" s="79">
        <v>0</v>
      </c>
      <c r="AG163" s="87" t="s">
        <v>1144</v>
      </c>
      <c r="AH163" s="79" t="b">
        <v>0</v>
      </c>
      <c r="AI163" s="79" t="s">
        <v>1155</v>
      </c>
      <c r="AJ163" s="79"/>
      <c r="AK163" s="87" t="s">
        <v>1144</v>
      </c>
      <c r="AL163" s="79" t="b">
        <v>0</v>
      </c>
      <c r="AM163" s="79">
        <v>6</v>
      </c>
      <c r="AN163" s="87" t="s">
        <v>1039</v>
      </c>
      <c r="AO163" s="79" t="s">
        <v>1179</v>
      </c>
      <c r="AP163" s="79" t="b">
        <v>0</v>
      </c>
      <c r="AQ163" s="87" t="s">
        <v>1039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v>0</v>
      </c>
      <c r="BG163" s="49">
        <v>0</v>
      </c>
      <c r="BH163" s="48">
        <v>1</v>
      </c>
      <c r="BI163" s="49">
        <v>7.6923076923076925</v>
      </c>
      <c r="BJ163" s="48">
        <v>0</v>
      </c>
      <c r="BK163" s="49">
        <v>0</v>
      </c>
      <c r="BL163" s="48">
        <v>12</v>
      </c>
      <c r="BM163" s="49">
        <v>92.3076923076923</v>
      </c>
      <c r="BN163" s="48">
        <v>13</v>
      </c>
    </row>
    <row r="164" spans="1:66" ht="15">
      <c r="A164" s="64" t="s">
        <v>269</v>
      </c>
      <c r="B164" s="64" t="s">
        <v>269</v>
      </c>
      <c r="C164" s="65" t="s">
        <v>3214</v>
      </c>
      <c r="D164" s="66">
        <v>3</v>
      </c>
      <c r="E164" s="67" t="s">
        <v>132</v>
      </c>
      <c r="F164" s="68">
        <v>32</v>
      </c>
      <c r="G164" s="65"/>
      <c r="H164" s="69"/>
      <c r="I164" s="70"/>
      <c r="J164" s="70"/>
      <c r="K164" s="34" t="s">
        <v>65</v>
      </c>
      <c r="L164" s="77">
        <v>164</v>
      </c>
      <c r="M164" s="77"/>
      <c r="N164" s="72"/>
      <c r="O164" s="79" t="s">
        <v>176</v>
      </c>
      <c r="P164" s="81">
        <v>43770.838055555556</v>
      </c>
      <c r="Q164" s="79" t="s">
        <v>412</v>
      </c>
      <c r="R164" s="82" t="s">
        <v>444</v>
      </c>
      <c r="S164" s="79" t="s">
        <v>474</v>
      </c>
      <c r="T164" s="79" t="s">
        <v>491</v>
      </c>
      <c r="U164" s="79"/>
      <c r="V164" s="82" t="s">
        <v>597</v>
      </c>
      <c r="W164" s="81">
        <v>43770.838055555556</v>
      </c>
      <c r="X164" s="85">
        <v>43770</v>
      </c>
      <c r="Y164" s="87" t="s">
        <v>703</v>
      </c>
      <c r="Z164" s="82" t="s">
        <v>869</v>
      </c>
      <c r="AA164" s="79"/>
      <c r="AB164" s="79"/>
      <c r="AC164" s="87" t="s">
        <v>1034</v>
      </c>
      <c r="AD164" s="79"/>
      <c r="AE164" s="79" t="b">
        <v>0</v>
      </c>
      <c r="AF164" s="79">
        <v>6</v>
      </c>
      <c r="AG164" s="87" t="s">
        <v>1144</v>
      </c>
      <c r="AH164" s="79" t="b">
        <v>1</v>
      </c>
      <c r="AI164" s="79" t="s">
        <v>1153</v>
      </c>
      <c r="AJ164" s="79"/>
      <c r="AK164" s="87" t="s">
        <v>1165</v>
      </c>
      <c r="AL164" s="79" t="b">
        <v>0</v>
      </c>
      <c r="AM164" s="79">
        <v>1</v>
      </c>
      <c r="AN164" s="87" t="s">
        <v>1144</v>
      </c>
      <c r="AO164" s="79" t="s">
        <v>1181</v>
      </c>
      <c r="AP164" s="79" t="b">
        <v>0</v>
      </c>
      <c r="AQ164" s="87" t="s">
        <v>1034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8">
        <v>0</v>
      </c>
      <c r="BG164" s="49">
        <v>0</v>
      </c>
      <c r="BH164" s="48">
        <v>0</v>
      </c>
      <c r="BI164" s="49">
        <v>0</v>
      </c>
      <c r="BJ164" s="48">
        <v>0</v>
      </c>
      <c r="BK164" s="49">
        <v>0</v>
      </c>
      <c r="BL164" s="48">
        <v>3</v>
      </c>
      <c r="BM164" s="49">
        <v>100</v>
      </c>
      <c r="BN164" s="48">
        <v>3</v>
      </c>
    </row>
    <row r="165" spans="1:66" ht="15">
      <c r="A165" s="64" t="s">
        <v>273</v>
      </c>
      <c r="B165" s="64" t="s">
        <v>269</v>
      </c>
      <c r="C165" s="65" t="s">
        <v>3214</v>
      </c>
      <c r="D165" s="66">
        <v>3</v>
      </c>
      <c r="E165" s="67" t="s">
        <v>132</v>
      </c>
      <c r="F165" s="68">
        <v>32</v>
      </c>
      <c r="G165" s="65"/>
      <c r="H165" s="69"/>
      <c r="I165" s="70"/>
      <c r="J165" s="70"/>
      <c r="K165" s="34" t="s">
        <v>65</v>
      </c>
      <c r="L165" s="77">
        <v>165</v>
      </c>
      <c r="M165" s="77"/>
      <c r="N165" s="72"/>
      <c r="O165" s="79" t="s">
        <v>378</v>
      </c>
      <c r="P165" s="81">
        <v>43770.92797453704</v>
      </c>
      <c r="Q165" s="79" t="s">
        <v>412</v>
      </c>
      <c r="R165" s="82" t="s">
        <v>444</v>
      </c>
      <c r="S165" s="79" t="s">
        <v>474</v>
      </c>
      <c r="T165" s="79" t="s">
        <v>491</v>
      </c>
      <c r="U165" s="79"/>
      <c r="V165" s="82" t="s">
        <v>600</v>
      </c>
      <c r="W165" s="81">
        <v>43770.92797453704</v>
      </c>
      <c r="X165" s="85">
        <v>43770</v>
      </c>
      <c r="Y165" s="87" t="s">
        <v>704</v>
      </c>
      <c r="Z165" s="82" t="s">
        <v>870</v>
      </c>
      <c r="AA165" s="79"/>
      <c r="AB165" s="79"/>
      <c r="AC165" s="87" t="s">
        <v>1035</v>
      </c>
      <c r="AD165" s="79"/>
      <c r="AE165" s="79" t="b">
        <v>0</v>
      </c>
      <c r="AF165" s="79">
        <v>0</v>
      </c>
      <c r="AG165" s="87" t="s">
        <v>1144</v>
      </c>
      <c r="AH165" s="79" t="b">
        <v>1</v>
      </c>
      <c r="AI165" s="79" t="s">
        <v>1153</v>
      </c>
      <c r="AJ165" s="79"/>
      <c r="AK165" s="87" t="s">
        <v>1165</v>
      </c>
      <c r="AL165" s="79" t="b">
        <v>0</v>
      </c>
      <c r="AM165" s="79">
        <v>1</v>
      </c>
      <c r="AN165" s="87" t="s">
        <v>1034</v>
      </c>
      <c r="AO165" s="79" t="s">
        <v>1183</v>
      </c>
      <c r="AP165" s="79" t="b">
        <v>0</v>
      </c>
      <c r="AQ165" s="87" t="s">
        <v>1034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8">
        <v>0</v>
      </c>
      <c r="BG165" s="49">
        <v>0</v>
      </c>
      <c r="BH165" s="48">
        <v>0</v>
      </c>
      <c r="BI165" s="49">
        <v>0</v>
      </c>
      <c r="BJ165" s="48">
        <v>0</v>
      </c>
      <c r="BK165" s="49">
        <v>0</v>
      </c>
      <c r="BL165" s="48">
        <v>3</v>
      </c>
      <c r="BM165" s="49">
        <v>100</v>
      </c>
      <c r="BN165" s="48">
        <v>3</v>
      </c>
    </row>
    <row r="166" spans="1:66" ht="15">
      <c r="A166" s="64" t="s">
        <v>274</v>
      </c>
      <c r="B166" s="64" t="s">
        <v>303</v>
      </c>
      <c r="C166" s="65" t="s">
        <v>3214</v>
      </c>
      <c r="D166" s="66">
        <v>3</v>
      </c>
      <c r="E166" s="67" t="s">
        <v>132</v>
      </c>
      <c r="F166" s="68">
        <v>32</v>
      </c>
      <c r="G166" s="65"/>
      <c r="H166" s="69"/>
      <c r="I166" s="70"/>
      <c r="J166" s="70"/>
      <c r="K166" s="34" t="s">
        <v>65</v>
      </c>
      <c r="L166" s="77">
        <v>166</v>
      </c>
      <c r="M166" s="77"/>
      <c r="N166" s="72"/>
      <c r="O166" s="79" t="s">
        <v>378</v>
      </c>
      <c r="P166" s="81">
        <v>43771.2969212963</v>
      </c>
      <c r="Q166" s="79" t="s">
        <v>413</v>
      </c>
      <c r="R166" s="79"/>
      <c r="S166" s="79"/>
      <c r="T166" s="79" t="s">
        <v>499</v>
      </c>
      <c r="U166" s="79"/>
      <c r="V166" s="82" t="s">
        <v>601</v>
      </c>
      <c r="W166" s="81">
        <v>43771.2969212963</v>
      </c>
      <c r="X166" s="85">
        <v>43771</v>
      </c>
      <c r="Y166" s="87" t="s">
        <v>705</v>
      </c>
      <c r="Z166" s="82" t="s">
        <v>871</v>
      </c>
      <c r="AA166" s="79"/>
      <c r="AB166" s="79"/>
      <c r="AC166" s="87" t="s">
        <v>1036</v>
      </c>
      <c r="AD166" s="79"/>
      <c r="AE166" s="79" t="b">
        <v>0</v>
      </c>
      <c r="AF166" s="79">
        <v>0</v>
      </c>
      <c r="AG166" s="87" t="s">
        <v>1144</v>
      </c>
      <c r="AH166" s="79" t="b">
        <v>1</v>
      </c>
      <c r="AI166" s="79" t="s">
        <v>1153</v>
      </c>
      <c r="AJ166" s="79"/>
      <c r="AK166" s="87" t="s">
        <v>1166</v>
      </c>
      <c r="AL166" s="79" t="b">
        <v>0</v>
      </c>
      <c r="AM166" s="79">
        <v>2</v>
      </c>
      <c r="AN166" s="87" t="s">
        <v>1092</v>
      </c>
      <c r="AO166" s="79" t="s">
        <v>1181</v>
      </c>
      <c r="AP166" s="79" t="b">
        <v>0</v>
      </c>
      <c r="AQ166" s="87" t="s">
        <v>1092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274</v>
      </c>
      <c r="B167" s="64" t="s">
        <v>371</v>
      </c>
      <c r="C167" s="65" t="s">
        <v>3214</v>
      </c>
      <c r="D167" s="66">
        <v>3</v>
      </c>
      <c r="E167" s="67" t="s">
        <v>132</v>
      </c>
      <c r="F167" s="68">
        <v>32</v>
      </c>
      <c r="G167" s="65"/>
      <c r="H167" s="69"/>
      <c r="I167" s="70"/>
      <c r="J167" s="70"/>
      <c r="K167" s="34" t="s">
        <v>65</v>
      </c>
      <c r="L167" s="77">
        <v>167</v>
      </c>
      <c r="M167" s="77"/>
      <c r="N167" s="72"/>
      <c r="O167" s="79" t="s">
        <v>379</v>
      </c>
      <c r="P167" s="81">
        <v>43771.2969212963</v>
      </c>
      <c r="Q167" s="79" t="s">
        <v>413</v>
      </c>
      <c r="R167" s="79"/>
      <c r="S167" s="79"/>
      <c r="T167" s="79" t="s">
        <v>499</v>
      </c>
      <c r="U167" s="79"/>
      <c r="V167" s="82" t="s">
        <v>601</v>
      </c>
      <c r="W167" s="81">
        <v>43771.2969212963</v>
      </c>
      <c r="X167" s="85">
        <v>43771</v>
      </c>
      <c r="Y167" s="87" t="s">
        <v>705</v>
      </c>
      <c r="Z167" s="82" t="s">
        <v>871</v>
      </c>
      <c r="AA167" s="79"/>
      <c r="AB167" s="79"/>
      <c r="AC167" s="87" t="s">
        <v>1036</v>
      </c>
      <c r="AD167" s="79"/>
      <c r="AE167" s="79" t="b">
        <v>0</v>
      </c>
      <c r="AF167" s="79">
        <v>0</v>
      </c>
      <c r="AG167" s="87" t="s">
        <v>1144</v>
      </c>
      <c r="AH167" s="79" t="b">
        <v>1</v>
      </c>
      <c r="AI167" s="79" t="s">
        <v>1153</v>
      </c>
      <c r="AJ167" s="79"/>
      <c r="AK167" s="87" t="s">
        <v>1166</v>
      </c>
      <c r="AL167" s="79" t="b">
        <v>0</v>
      </c>
      <c r="AM167" s="79">
        <v>2</v>
      </c>
      <c r="AN167" s="87" t="s">
        <v>1092</v>
      </c>
      <c r="AO167" s="79" t="s">
        <v>1181</v>
      </c>
      <c r="AP167" s="79" t="b">
        <v>0</v>
      </c>
      <c r="AQ167" s="87" t="s">
        <v>1092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12</v>
      </c>
      <c r="BM167" s="49">
        <v>100</v>
      </c>
      <c r="BN167" s="48">
        <v>12</v>
      </c>
    </row>
    <row r="168" spans="1:66" ht="15">
      <c r="A168" s="64" t="s">
        <v>275</v>
      </c>
      <c r="B168" s="64" t="s">
        <v>279</v>
      </c>
      <c r="C168" s="65" t="s">
        <v>3214</v>
      </c>
      <c r="D168" s="66">
        <v>3</v>
      </c>
      <c r="E168" s="67" t="s">
        <v>132</v>
      </c>
      <c r="F168" s="68">
        <v>32</v>
      </c>
      <c r="G168" s="65"/>
      <c r="H168" s="69"/>
      <c r="I168" s="70"/>
      <c r="J168" s="70"/>
      <c r="K168" s="34" t="s">
        <v>65</v>
      </c>
      <c r="L168" s="77">
        <v>168</v>
      </c>
      <c r="M168" s="77"/>
      <c r="N168" s="72"/>
      <c r="O168" s="79" t="s">
        <v>378</v>
      </c>
      <c r="P168" s="81">
        <v>43771.77858796297</v>
      </c>
      <c r="Q168" s="79" t="s">
        <v>414</v>
      </c>
      <c r="R168" s="79"/>
      <c r="S168" s="79"/>
      <c r="T168" s="79" t="s">
        <v>500</v>
      </c>
      <c r="U168" s="79"/>
      <c r="V168" s="82" t="s">
        <v>588</v>
      </c>
      <c r="W168" s="81">
        <v>43771.77858796297</v>
      </c>
      <c r="X168" s="85">
        <v>43771</v>
      </c>
      <c r="Y168" s="87" t="s">
        <v>706</v>
      </c>
      <c r="Z168" s="82" t="s">
        <v>872</v>
      </c>
      <c r="AA168" s="79"/>
      <c r="AB168" s="79"/>
      <c r="AC168" s="87" t="s">
        <v>1037</v>
      </c>
      <c r="AD168" s="79"/>
      <c r="AE168" s="79" t="b">
        <v>0</v>
      </c>
      <c r="AF168" s="79">
        <v>0</v>
      </c>
      <c r="AG168" s="87" t="s">
        <v>1144</v>
      </c>
      <c r="AH168" s="79" t="b">
        <v>1</v>
      </c>
      <c r="AI168" s="79" t="s">
        <v>1153</v>
      </c>
      <c r="AJ168" s="79"/>
      <c r="AK168" s="87" t="s">
        <v>1167</v>
      </c>
      <c r="AL168" s="79" t="b">
        <v>0</v>
      </c>
      <c r="AM168" s="79">
        <v>1</v>
      </c>
      <c r="AN168" s="87" t="s">
        <v>1071</v>
      </c>
      <c r="AO168" s="79" t="s">
        <v>1178</v>
      </c>
      <c r="AP168" s="79" t="b">
        <v>0</v>
      </c>
      <c r="AQ168" s="87" t="s">
        <v>1071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0</v>
      </c>
      <c r="BG168" s="49">
        <v>0</v>
      </c>
      <c r="BH168" s="48">
        <v>0</v>
      </c>
      <c r="BI168" s="49">
        <v>0</v>
      </c>
      <c r="BJ168" s="48">
        <v>0</v>
      </c>
      <c r="BK168" s="49">
        <v>0</v>
      </c>
      <c r="BL168" s="48">
        <v>12</v>
      </c>
      <c r="BM168" s="49">
        <v>100</v>
      </c>
      <c r="BN168" s="48">
        <v>12</v>
      </c>
    </row>
    <row r="169" spans="1:66" ht="15">
      <c r="A169" s="64" t="s">
        <v>276</v>
      </c>
      <c r="B169" s="64" t="s">
        <v>277</v>
      </c>
      <c r="C169" s="65" t="s">
        <v>3214</v>
      </c>
      <c r="D169" s="66">
        <v>3</v>
      </c>
      <c r="E169" s="67" t="s">
        <v>132</v>
      </c>
      <c r="F169" s="68">
        <v>32</v>
      </c>
      <c r="G169" s="65"/>
      <c r="H169" s="69"/>
      <c r="I169" s="70"/>
      <c r="J169" s="70"/>
      <c r="K169" s="34" t="s">
        <v>65</v>
      </c>
      <c r="L169" s="77">
        <v>169</v>
      </c>
      <c r="M169" s="77"/>
      <c r="N169" s="72"/>
      <c r="O169" s="79" t="s">
        <v>378</v>
      </c>
      <c r="P169" s="81">
        <v>43771.834652777776</v>
      </c>
      <c r="Q169" s="79" t="s">
        <v>408</v>
      </c>
      <c r="R169" s="79"/>
      <c r="S169" s="79"/>
      <c r="T169" s="79" t="s">
        <v>497</v>
      </c>
      <c r="U169" s="79"/>
      <c r="V169" s="82" t="s">
        <v>602</v>
      </c>
      <c r="W169" s="81">
        <v>43771.834652777776</v>
      </c>
      <c r="X169" s="85">
        <v>43771</v>
      </c>
      <c r="Y169" s="87" t="s">
        <v>707</v>
      </c>
      <c r="Z169" s="82" t="s">
        <v>873</v>
      </c>
      <c r="AA169" s="79"/>
      <c r="AB169" s="79"/>
      <c r="AC169" s="87" t="s">
        <v>1038</v>
      </c>
      <c r="AD169" s="79"/>
      <c r="AE169" s="79" t="b">
        <v>0</v>
      </c>
      <c r="AF169" s="79">
        <v>0</v>
      </c>
      <c r="AG169" s="87" t="s">
        <v>1144</v>
      </c>
      <c r="AH169" s="79" t="b">
        <v>0</v>
      </c>
      <c r="AI169" s="79" t="s">
        <v>1155</v>
      </c>
      <c r="AJ169" s="79"/>
      <c r="AK169" s="87" t="s">
        <v>1144</v>
      </c>
      <c r="AL169" s="79" t="b">
        <v>0</v>
      </c>
      <c r="AM169" s="79">
        <v>6</v>
      </c>
      <c r="AN169" s="87" t="s">
        <v>1039</v>
      </c>
      <c r="AO169" s="79" t="s">
        <v>1181</v>
      </c>
      <c r="AP169" s="79" t="b">
        <v>0</v>
      </c>
      <c r="AQ169" s="87" t="s">
        <v>1039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276</v>
      </c>
      <c r="B170" s="64" t="s">
        <v>369</v>
      </c>
      <c r="C170" s="65" t="s">
        <v>3214</v>
      </c>
      <c r="D170" s="66">
        <v>3</v>
      </c>
      <c r="E170" s="67" t="s">
        <v>132</v>
      </c>
      <c r="F170" s="68">
        <v>32</v>
      </c>
      <c r="G170" s="65"/>
      <c r="H170" s="69"/>
      <c r="I170" s="70"/>
      <c r="J170" s="70"/>
      <c r="K170" s="34" t="s">
        <v>65</v>
      </c>
      <c r="L170" s="77">
        <v>170</v>
      </c>
      <c r="M170" s="77"/>
      <c r="N170" s="72"/>
      <c r="O170" s="79" t="s">
        <v>379</v>
      </c>
      <c r="P170" s="81">
        <v>43771.834652777776</v>
      </c>
      <c r="Q170" s="79" t="s">
        <v>408</v>
      </c>
      <c r="R170" s="79"/>
      <c r="S170" s="79"/>
      <c r="T170" s="79" t="s">
        <v>497</v>
      </c>
      <c r="U170" s="79"/>
      <c r="V170" s="82" t="s">
        <v>602</v>
      </c>
      <c r="W170" s="81">
        <v>43771.834652777776</v>
      </c>
      <c r="X170" s="85">
        <v>43771</v>
      </c>
      <c r="Y170" s="87" t="s">
        <v>707</v>
      </c>
      <c r="Z170" s="82" t="s">
        <v>873</v>
      </c>
      <c r="AA170" s="79"/>
      <c r="AB170" s="79"/>
      <c r="AC170" s="87" t="s">
        <v>1038</v>
      </c>
      <c r="AD170" s="79"/>
      <c r="AE170" s="79" t="b">
        <v>0</v>
      </c>
      <c r="AF170" s="79">
        <v>0</v>
      </c>
      <c r="AG170" s="87" t="s">
        <v>1144</v>
      </c>
      <c r="AH170" s="79" t="b">
        <v>0</v>
      </c>
      <c r="AI170" s="79" t="s">
        <v>1155</v>
      </c>
      <c r="AJ170" s="79"/>
      <c r="AK170" s="87" t="s">
        <v>1144</v>
      </c>
      <c r="AL170" s="79" t="b">
        <v>0</v>
      </c>
      <c r="AM170" s="79">
        <v>6</v>
      </c>
      <c r="AN170" s="87" t="s">
        <v>1039</v>
      </c>
      <c r="AO170" s="79" t="s">
        <v>1181</v>
      </c>
      <c r="AP170" s="79" t="b">
        <v>0</v>
      </c>
      <c r="AQ170" s="87" t="s">
        <v>1039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8">
        <v>0</v>
      </c>
      <c r="BG170" s="49">
        <v>0</v>
      </c>
      <c r="BH170" s="48">
        <v>1</v>
      </c>
      <c r="BI170" s="49">
        <v>7.6923076923076925</v>
      </c>
      <c r="BJ170" s="48">
        <v>0</v>
      </c>
      <c r="BK170" s="49">
        <v>0</v>
      </c>
      <c r="BL170" s="48">
        <v>12</v>
      </c>
      <c r="BM170" s="49">
        <v>92.3076923076923</v>
      </c>
      <c r="BN170" s="48">
        <v>13</v>
      </c>
    </row>
    <row r="171" spans="1:66" ht="15">
      <c r="A171" s="64" t="s">
        <v>277</v>
      </c>
      <c r="B171" s="64" t="s">
        <v>369</v>
      </c>
      <c r="C171" s="65" t="s">
        <v>3214</v>
      </c>
      <c r="D171" s="66">
        <v>3</v>
      </c>
      <c r="E171" s="67" t="s">
        <v>132</v>
      </c>
      <c r="F171" s="68">
        <v>32</v>
      </c>
      <c r="G171" s="65"/>
      <c r="H171" s="69"/>
      <c r="I171" s="70"/>
      <c r="J171" s="70"/>
      <c r="K171" s="34" t="s">
        <v>65</v>
      </c>
      <c r="L171" s="77">
        <v>171</v>
      </c>
      <c r="M171" s="77"/>
      <c r="N171" s="72"/>
      <c r="O171" s="79" t="s">
        <v>379</v>
      </c>
      <c r="P171" s="81">
        <v>43770.34868055556</v>
      </c>
      <c r="Q171" s="79" t="s">
        <v>408</v>
      </c>
      <c r="R171" s="79"/>
      <c r="S171" s="79"/>
      <c r="T171" s="79" t="s">
        <v>501</v>
      </c>
      <c r="U171" s="82" t="s">
        <v>537</v>
      </c>
      <c r="V171" s="82" t="s">
        <v>537</v>
      </c>
      <c r="W171" s="81">
        <v>43770.34868055556</v>
      </c>
      <c r="X171" s="85">
        <v>43770</v>
      </c>
      <c r="Y171" s="87" t="s">
        <v>708</v>
      </c>
      <c r="Z171" s="82" t="s">
        <v>874</v>
      </c>
      <c r="AA171" s="79"/>
      <c r="AB171" s="79"/>
      <c r="AC171" s="87" t="s">
        <v>1039</v>
      </c>
      <c r="AD171" s="79"/>
      <c r="AE171" s="79" t="b">
        <v>0</v>
      </c>
      <c r="AF171" s="79">
        <v>27</v>
      </c>
      <c r="AG171" s="87" t="s">
        <v>1144</v>
      </c>
      <c r="AH171" s="79" t="b">
        <v>0</v>
      </c>
      <c r="AI171" s="79" t="s">
        <v>1155</v>
      </c>
      <c r="AJ171" s="79"/>
      <c r="AK171" s="87" t="s">
        <v>1144</v>
      </c>
      <c r="AL171" s="79" t="b">
        <v>0</v>
      </c>
      <c r="AM171" s="79">
        <v>6</v>
      </c>
      <c r="AN171" s="87" t="s">
        <v>1144</v>
      </c>
      <c r="AO171" s="79" t="s">
        <v>1178</v>
      </c>
      <c r="AP171" s="79" t="b">
        <v>0</v>
      </c>
      <c r="AQ171" s="87" t="s">
        <v>1039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v>0</v>
      </c>
      <c r="BG171" s="49">
        <v>0</v>
      </c>
      <c r="BH171" s="48">
        <v>1</v>
      </c>
      <c r="BI171" s="49">
        <v>7.6923076923076925</v>
      </c>
      <c r="BJ171" s="48">
        <v>0</v>
      </c>
      <c r="BK171" s="49">
        <v>0</v>
      </c>
      <c r="BL171" s="48">
        <v>12</v>
      </c>
      <c r="BM171" s="49">
        <v>92.3076923076923</v>
      </c>
      <c r="BN171" s="48">
        <v>13</v>
      </c>
    </row>
    <row r="172" spans="1:66" ht="15">
      <c r="A172" s="64" t="s">
        <v>278</v>
      </c>
      <c r="B172" s="64" t="s">
        <v>277</v>
      </c>
      <c r="C172" s="65" t="s">
        <v>3214</v>
      </c>
      <c r="D172" s="66">
        <v>3</v>
      </c>
      <c r="E172" s="67" t="s">
        <v>132</v>
      </c>
      <c r="F172" s="68">
        <v>32</v>
      </c>
      <c r="G172" s="65"/>
      <c r="H172" s="69"/>
      <c r="I172" s="70"/>
      <c r="J172" s="70"/>
      <c r="K172" s="34" t="s">
        <v>65</v>
      </c>
      <c r="L172" s="77">
        <v>172</v>
      </c>
      <c r="M172" s="77"/>
      <c r="N172" s="72"/>
      <c r="O172" s="79" t="s">
        <v>378</v>
      </c>
      <c r="P172" s="81">
        <v>43771.99579861111</v>
      </c>
      <c r="Q172" s="79" t="s">
        <v>408</v>
      </c>
      <c r="R172" s="79"/>
      <c r="S172" s="79"/>
      <c r="T172" s="79" t="s">
        <v>497</v>
      </c>
      <c r="U172" s="79"/>
      <c r="V172" s="82" t="s">
        <v>603</v>
      </c>
      <c r="W172" s="81">
        <v>43771.99579861111</v>
      </c>
      <c r="X172" s="85">
        <v>43771</v>
      </c>
      <c r="Y172" s="87" t="s">
        <v>709</v>
      </c>
      <c r="Z172" s="82" t="s">
        <v>875</v>
      </c>
      <c r="AA172" s="79"/>
      <c r="AB172" s="79"/>
      <c r="AC172" s="87" t="s">
        <v>1040</v>
      </c>
      <c r="AD172" s="79"/>
      <c r="AE172" s="79" t="b">
        <v>0</v>
      </c>
      <c r="AF172" s="79">
        <v>0</v>
      </c>
      <c r="AG172" s="87" t="s">
        <v>1144</v>
      </c>
      <c r="AH172" s="79" t="b">
        <v>0</v>
      </c>
      <c r="AI172" s="79" t="s">
        <v>1155</v>
      </c>
      <c r="AJ172" s="79"/>
      <c r="AK172" s="87" t="s">
        <v>1144</v>
      </c>
      <c r="AL172" s="79" t="b">
        <v>0</v>
      </c>
      <c r="AM172" s="79">
        <v>6</v>
      </c>
      <c r="AN172" s="87" t="s">
        <v>1039</v>
      </c>
      <c r="AO172" s="79" t="s">
        <v>1179</v>
      </c>
      <c r="AP172" s="79" t="b">
        <v>0</v>
      </c>
      <c r="AQ172" s="87" t="s">
        <v>1039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278</v>
      </c>
      <c r="B173" s="64" t="s">
        <v>369</v>
      </c>
      <c r="C173" s="65" t="s">
        <v>3214</v>
      </c>
      <c r="D173" s="66">
        <v>3</v>
      </c>
      <c r="E173" s="67" t="s">
        <v>132</v>
      </c>
      <c r="F173" s="68">
        <v>32</v>
      </c>
      <c r="G173" s="65"/>
      <c r="H173" s="69"/>
      <c r="I173" s="70"/>
      <c r="J173" s="70"/>
      <c r="K173" s="34" t="s">
        <v>65</v>
      </c>
      <c r="L173" s="77">
        <v>173</v>
      </c>
      <c r="M173" s="77"/>
      <c r="N173" s="72"/>
      <c r="O173" s="79" t="s">
        <v>379</v>
      </c>
      <c r="P173" s="81">
        <v>43771.99579861111</v>
      </c>
      <c r="Q173" s="79" t="s">
        <v>408</v>
      </c>
      <c r="R173" s="79"/>
      <c r="S173" s="79"/>
      <c r="T173" s="79" t="s">
        <v>497</v>
      </c>
      <c r="U173" s="79"/>
      <c r="V173" s="82" t="s">
        <v>603</v>
      </c>
      <c r="W173" s="81">
        <v>43771.99579861111</v>
      </c>
      <c r="X173" s="85">
        <v>43771</v>
      </c>
      <c r="Y173" s="87" t="s">
        <v>709</v>
      </c>
      <c r="Z173" s="82" t="s">
        <v>875</v>
      </c>
      <c r="AA173" s="79"/>
      <c r="AB173" s="79"/>
      <c r="AC173" s="87" t="s">
        <v>1040</v>
      </c>
      <c r="AD173" s="79"/>
      <c r="AE173" s="79" t="b">
        <v>0</v>
      </c>
      <c r="AF173" s="79">
        <v>0</v>
      </c>
      <c r="AG173" s="87" t="s">
        <v>1144</v>
      </c>
      <c r="AH173" s="79" t="b">
        <v>0</v>
      </c>
      <c r="AI173" s="79" t="s">
        <v>1155</v>
      </c>
      <c r="AJ173" s="79"/>
      <c r="AK173" s="87" t="s">
        <v>1144</v>
      </c>
      <c r="AL173" s="79" t="b">
        <v>0</v>
      </c>
      <c r="AM173" s="79">
        <v>6</v>
      </c>
      <c r="AN173" s="87" t="s">
        <v>1039</v>
      </c>
      <c r="AO173" s="79" t="s">
        <v>1179</v>
      </c>
      <c r="AP173" s="79" t="b">
        <v>0</v>
      </c>
      <c r="AQ173" s="87" t="s">
        <v>1039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8">
        <v>0</v>
      </c>
      <c r="BG173" s="49">
        <v>0</v>
      </c>
      <c r="BH173" s="48">
        <v>1</v>
      </c>
      <c r="BI173" s="49">
        <v>7.6923076923076925</v>
      </c>
      <c r="BJ173" s="48">
        <v>0</v>
      </c>
      <c r="BK173" s="49">
        <v>0</v>
      </c>
      <c r="BL173" s="48">
        <v>12</v>
      </c>
      <c r="BM173" s="49">
        <v>92.3076923076923</v>
      </c>
      <c r="BN173" s="48">
        <v>13</v>
      </c>
    </row>
    <row r="174" spans="1:66" ht="15">
      <c r="A174" s="64" t="s">
        <v>279</v>
      </c>
      <c r="B174" s="64" t="s">
        <v>317</v>
      </c>
      <c r="C174" s="65" t="s">
        <v>3214</v>
      </c>
      <c r="D174" s="66">
        <v>3</v>
      </c>
      <c r="E174" s="67" t="s">
        <v>132</v>
      </c>
      <c r="F174" s="68">
        <v>32</v>
      </c>
      <c r="G174" s="65"/>
      <c r="H174" s="69"/>
      <c r="I174" s="70"/>
      <c r="J174" s="70"/>
      <c r="K174" s="34" t="s">
        <v>65</v>
      </c>
      <c r="L174" s="77">
        <v>174</v>
      </c>
      <c r="M174" s="77"/>
      <c r="N174" s="72"/>
      <c r="O174" s="79" t="s">
        <v>379</v>
      </c>
      <c r="P174" s="81">
        <v>43766.458715277775</v>
      </c>
      <c r="Q174" s="79" t="s">
        <v>386</v>
      </c>
      <c r="R174" s="79"/>
      <c r="S174" s="79"/>
      <c r="T174" s="79" t="s">
        <v>502</v>
      </c>
      <c r="U174" s="82" t="s">
        <v>538</v>
      </c>
      <c r="V174" s="82" t="s">
        <v>538</v>
      </c>
      <c r="W174" s="81">
        <v>43766.458715277775</v>
      </c>
      <c r="X174" s="85">
        <v>43766</v>
      </c>
      <c r="Y174" s="87" t="s">
        <v>710</v>
      </c>
      <c r="Z174" s="82" t="s">
        <v>876</v>
      </c>
      <c r="AA174" s="79"/>
      <c r="AB174" s="79"/>
      <c r="AC174" s="87" t="s">
        <v>1041</v>
      </c>
      <c r="AD174" s="87" t="s">
        <v>1139</v>
      </c>
      <c r="AE174" s="79" t="b">
        <v>0</v>
      </c>
      <c r="AF174" s="79">
        <v>2</v>
      </c>
      <c r="AG174" s="87" t="s">
        <v>1148</v>
      </c>
      <c r="AH174" s="79" t="b">
        <v>0</v>
      </c>
      <c r="AI174" s="79" t="s">
        <v>1153</v>
      </c>
      <c r="AJ174" s="79"/>
      <c r="AK174" s="87" t="s">
        <v>1144</v>
      </c>
      <c r="AL174" s="79" t="b">
        <v>0</v>
      </c>
      <c r="AM174" s="79">
        <v>1</v>
      </c>
      <c r="AN174" s="87" t="s">
        <v>1144</v>
      </c>
      <c r="AO174" s="79" t="s">
        <v>1178</v>
      </c>
      <c r="AP174" s="79" t="b">
        <v>0</v>
      </c>
      <c r="AQ174" s="87" t="s">
        <v>1139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279</v>
      </c>
      <c r="B175" s="64" t="s">
        <v>318</v>
      </c>
      <c r="C175" s="65" t="s">
        <v>3214</v>
      </c>
      <c r="D175" s="66">
        <v>3</v>
      </c>
      <c r="E175" s="67" t="s">
        <v>132</v>
      </c>
      <c r="F175" s="68">
        <v>32</v>
      </c>
      <c r="G175" s="65"/>
      <c r="H175" s="69"/>
      <c r="I175" s="70"/>
      <c r="J175" s="70"/>
      <c r="K175" s="34" t="s">
        <v>65</v>
      </c>
      <c r="L175" s="77">
        <v>175</v>
      </c>
      <c r="M175" s="77"/>
      <c r="N175" s="72"/>
      <c r="O175" s="79" t="s">
        <v>379</v>
      </c>
      <c r="P175" s="81">
        <v>43766.458715277775</v>
      </c>
      <c r="Q175" s="79" t="s">
        <v>386</v>
      </c>
      <c r="R175" s="79"/>
      <c r="S175" s="79"/>
      <c r="T175" s="79" t="s">
        <v>502</v>
      </c>
      <c r="U175" s="82" t="s">
        <v>538</v>
      </c>
      <c r="V175" s="82" t="s">
        <v>538</v>
      </c>
      <c r="W175" s="81">
        <v>43766.458715277775</v>
      </c>
      <c r="X175" s="85">
        <v>43766</v>
      </c>
      <c r="Y175" s="87" t="s">
        <v>710</v>
      </c>
      <c r="Z175" s="82" t="s">
        <v>876</v>
      </c>
      <c r="AA175" s="79"/>
      <c r="AB175" s="79"/>
      <c r="AC175" s="87" t="s">
        <v>1041</v>
      </c>
      <c r="AD175" s="87" t="s">
        <v>1139</v>
      </c>
      <c r="AE175" s="79" t="b">
        <v>0</v>
      </c>
      <c r="AF175" s="79">
        <v>2</v>
      </c>
      <c r="AG175" s="87" t="s">
        <v>1148</v>
      </c>
      <c r="AH175" s="79" t="b">
        <v>0</v>
      </c>
      <c r="AI175" s="79" t="s">
        <v>1153</v>
      </c>
      <c r="AJ175" s="79"/>
      <c r="AK175" s="87" t="s">
        <v>1144</v>
      </c>
      <c r="AL175" s="79" t="b">
        <v>0</v>
      </c>
      <c r="AM175" s="79">
        <v>1</v>
      </c>
      <c r="AN175" s="87" t="s">
        <v>1144</v>
      </c>
      <c r="AO175" s="79" t="s">
        <v>1178</v>
      </c>
      <c r="AP175" s="79" t="b">
        <v>0</v>
      </c>
      <c r="AQ175" s="87" t="s">
        <v>1139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279</v>
      </c>
      <c r="B176" s="64" t="s">
        <v>319</v>
      </c>
      <c r="C176" s="65" t="s">
        <v>3214</v>
      </c>
      <c r="D176" s="66">
        <v>3</v>
      </c>
      <c r="E176" s="67" t="s">
        <v>132</v>
      </c>
      <c r="F176" s="68">
        <v>32</v>
      </c>
      <c r="G176" s="65"/>
      <c r="H176" s="69"/>
      <c r="I176" s="70"/>
      <c r="J176" s="70"/>
      <c r="K176" s="34" t="s">
        <v>65</v>
      </c>
      <c r="L176" s="77">
        <v>176</v>
      </c>
      <c r="M176" s="77"/>
      <c r="N176" s="72"/>
      <c r="O176" s="79" t="s">
        <v>379</v>
      </c>
      <c r="P176" s="81">
        <v>43766.458715277775</v>
      </c>
      <c r="Q176" s="79" t="s">
        <v>386</v>
      </c>
      <c r="R176" s="79"/>
      <c r="S176" s="79"/>
      <c r="T176" s="79" t="s">
        <v>502</v>
      </c>
      <c r="U176" s="82" t="s">
        <v>538</v>
      </c>
      <c r="V176" s="82" t="s">
        <v>538</v>
      </c>
      <c r="W176" s="81">
        <v>43766.458715277775</v>
      </c>
      <c r="X176" s="85">
        <v>43766</v>
      </c>
      <c r="Y176" s="87" t="s">
        <v>710</v>
      </c>
      <c r="Z176" s="82" t="s">
        <v>876</v>
      </c>
      <c r="AA176" s="79"/>
      <c r="AB176" s="79"/>
      <c r="AC176" s="87" t="s">
        <v>1041</v>
      </c>
      <c r="AD176" s="87" t="s">
        <v>1139</v>
      </c>
      <c r="AE176" s="79" t="b">
        <v>0</v>
      </c>
      <c r="AF176" s="79">
        <v>2</v>
      </c>
      <c r="AG176" s="87" t="s">
        <v>1148</v>
      </c>
      <c r="AH176" s="79" t="b">
        <v>0</v>
      </c>
      <c r="AI176" s="79" t="s">
        <v>1153</v>
      </c>
      <c r="AJ176" s="79"/>
      <c r="AK176" s="87" t="s">
        <v>1144</v>
      </c>
      <c r="AL176" s="79" t="b">
        <v>0</v>
      </c>
      <c r="AM176" s="79">
        <v>1</v>
      </c>
      <c r="AN176" s="87" t="s">
        <v>1144</v>
      </c>
      <c r="AO176" s="79" t="s">
        <v>1178</v>
      </c>
      <c r="AP176" s="79" t="b">
        <v>0</v>
      </c>
      <c r="AQ176" s="87" t="s">
        <v>1139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280</v>
      </c>
      <c r="B177" s="64" t="s">
        <v>316</v>
      </c>
      <c r="C177" s="65" t="s">
        <v>3214</v>
      </c>
      <c r="D177" s="66">
        <v>3</v>
      </c>
      <c r="E177" s="67" t="s">
        <v>132</v>
      </c>
      <c r="F177" s="68">
        <v>32</v>
      </c>
      <c r="G177" s="65"/>
      <c r="H177" s="69"/>
      <c r="I177" s="70"/>
      <c r="J177" s="70"/>
      <c r="K177" s="34" t="s">
        <v>65</v>
      </c>
      <c r="L177" s="77">
        <v>177</v>
      </c>
      <c r="M177" s="77"/>
      <c r="N177" s="72"/>
      <c r="O177" s="79" t="s">
        <v>379</v>
      </c>
      <c r="P177" s="81">
        <v>43766.485127314816</v>
      </c>
      <c r="Q177" s="79" t="s">
        <v>385</v>
      </c>
      <c r="R177" s="79"/>
      <c r="S177" s="79"/>
      <c r="T177" s="79"/>
      <c r="U177" s="79"/>
      <c r="V177" s="82" t="s">
        <v>604</v>
      </c>
      <c r="W177" s="81">
        <v>43766.485127314816</v>
      </c>
      <c r="X177" s="85">
        <v>43766</v>
      </c>
      <c r="Y177" s="87" t="s">
        <v>711</v>
      </c>
      <c r="Z177" s="82" t="s">
        <v>877</v>
      </c>
      <c r="AA177" s="79"/>
      <c r="AB177" s="79"/>
      <c r="AC177" s="87" t="s">
        <v>1042</v>
      </c>
      <c r="AD177" s="79"/>
      <c r="AE177" s="79" t="b">
        <v>0</v>
      </c>
      <c r="AF177" s="79">
        <v>0</v>
      </c>
      <c r="AG177" s="87" t="s">
        <v>1144</v>
      </c>
      <c r="AH177" s="79" t="b">
        <v>0</v>
      </c>
      <c r="AI177" s="79" t="s">
        <v>1153</v>
      </c>
      <c r="AJ177" s="79"/>
      <c r="AK177" s="87" t="s">
        <v>1144</v>
      </c>
      <c r="AL177" s="79" t="b">
        <v>0</v>
      </c>
      <c r="AM177" s="79">
        <v>2</v>
      </c>
      <c r="AN177" s="87" t="s">
        <v>1043</v>
      </c>
      <c r="AO177" s="79" t="s">
        <v>1178</v>
      </c>
      <c r="AP177" s="79" t="b">
        <v>0</v>
      </c>
      <c r="AQ177" s="87" t="s">
        <v>1043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279</v>
      </c>
      <c r="B178" s="64" t="s">
        <v>316</v>
      </c>
      <c r="C178" s="65" t="s">
        <v>3214</v>
      </c>
      <c r="D178" s="66">
        <v>3</v>
      </c>
      <c r="E178" s="67" t="s">
        <v>132</v>
      </c>
      <c r="F178" s="68">
        <v>32</v>
      </c>
      <c r="G178" s="65"/>
      <c r="H178" s="69"/>
      <c r="I178" s="70"/>
      <c r="J178" s="70"/>
      <c r="K178" s="34" t="s">
        <v>65</v>
      </c>
      <c r="L178" s="77">
        <v>178</v>
      </c>
      <c r="M178" s="77"/>
      <c r="N178" s="72"/>
      <c r="O178" s="79" t="s">
        <v>379</v>
      </c>
      <c r="P178" s="81">
        <v>43766.46357638889</v>
      </c>
      <c r="Q178" s="79" t="s">
        <v>385</v>
      </c>
      <c r="R178" s="79"/>
      <c r="S178" s="79"/>
      <c r="T178" s="79" t="s">
        <v>503</v>
      </c>
      <c r="U178" s="82" t="s">
        <v>539</v>
      </c>
      <c r="V178" s="82" t="s">
        <v>539</v>
      </c>
      <c r="W178" s="81">
        <v>43766.46357638889</v>
      </c>
      <c r="X178" s="85">
        <v>43766</v>
      </c>
      <c r="Y178" s="87" t="s">
        <v>712</v>
      </c>
      <c r="Z178" s="82" t="s">
        <v>878</v>
      </c>
      <c r="AA178" s="79"/>
      <c r="AB178" s="79"/>
      <c r="AC178" s="87" t="s">
        <v>1043</v>
      </c>
      <c r="AD178" s="87" t="s">
        <v>1140</v>
      </c>
      <c r="AE178" s="79" t="b">
        <v>0</v>
      </c>
      <c r="AF178" s="79">
        <v>8</v>
      </c>
      <c r="AG178" s="87" t="s">
        <v>1149</v>
      </c>
      <c r="AH178" s="79" t="b">
        <v>0</v>
      </c>
      <c r="AI178" s="79" t="s">
        <v>1153</v>
      </c>
      <c r="AJ178" s="79"/>
      <c r="AK178" s="87" t="s">
        <v>1144</v>
      </c>
      <c r="AL178" s="79" t="b">
        <v>0</v>
      </c>
      <c r="AM178" s="79">
        <v>2</v>
      </c>
      <c r="AN178" s="87" t="s">
        <v>1144</v>
      </c>
      <c r="AO178" s="79" t="s">
        <v>1178</v>
      </c>
      <c r="AP178" s="79" t="b">
        <v>0</v>
      </c>
      <c r="AQ178" s="87" t="s">
        <v>1140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280</v>
      </c>
      <c r="B179" s="64" t="s">
        <v>248</v>
      </c>
      <c r="C179" s="65" t="s">
        <v>3214</v>
      </c>
      <c r="D179" s="66">
        <v>3</v>
      </c>
      <c r="E179" s="67" t="s">
        <v>132</v>
      </c>
      <c r="F179" s="68">
        <v>32</v>
      </c>
      <c r="G179" s="65"/>
      <c r="H179" s="69"/>
      <c r="I179" s="70"/>
      <c r="J179" s="70"/>
      <c r="K179" s="34" t="s">
        <v>65</v>
      </c>
      <c r="L179" s="77">
        <v>179</v>
      </c>
      <c r="M179" s="77"/>
      <c r="N179" s="72"/>
      <c r="O179" s="79" t="s">
        <v>379</v>
      </c>
      <c r="P179" s="81">
        <v>43766.485127314816</v>
      </c>
      <c r="Q179" s="79" t="s">
        <v>385</v>
      </c>
      <c r="R179" s="79"/>
      <c r="S179" s="79"/>
      <c r="T179" s="79"/>
      <c r="U179" s="79"/>
      <c r="V179" s="82" t="s">
        <v>604</v>
      </c>
      <c r="W179" s="81">
        <v>43766.485127314816</v>
      </c>
      <c r="X179" s="85">
        <v>43766</v>
      </c>
      <c r="Y179" s="87" t="s">
        <v>711</v>
      </c>
      <c r="Z179" s="82" t="s">
        <v>877</v>
      </c>
      <c r="AA179" s="79"/>
      <c r="AB179" s="79"/>
      <c r="AC179" s="87" t="s">
        <v>1042</v>
      </c>
      <c r="AD179" s="79"/>
      <c r="AE179" s="79" t="b">
        <v>0</v>
      </c>
      <c r="AF179" s="79">
        <v>0</v>
      </c>
      <c r="AG179" s="87" t="s">
        <v>1144</v>
      </c>
      <c r="AH179" s="79" t="b">
        <v>0</v>
      </c>
      <c r="AI179" s="79" t="s">
        <v>1153</v>
      </c>
      <c r="AJ179" s="79"/>
      <c r="AK179" s="87" t="s">
        <v>1144</v>
      </c>
      <c r="AL179" s="79" t="b">
        <v>0</v>
      </c>
      <c r="AM179" s="79">
        <v>2</v>
      </c>
      <c r="AN179" s="87" t="s">
        <v>1043</v>
      </c>
      <c r="AO179" s="79" t="s">
        <v>1178</v>
      </c>
      <c r="AP179" s="79" t="b">
        <v>0</v>
      </c>
      <c r="AQ179" s="87" t="s">
        <v>1043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8"/>
      <c r="BG179" s="49"/>
      <c r="BH179" s="48"/>
      <c r="BI179" s="49"/>
      <c r="BJ179" s="48"/>
      <c r="BK179" s="49"/>
      <c r="BL179" s="48"/>
      <c r="BM179" s="49"/>
      <c r="BN179" s="48"/>
    </row>
    <row r="180" spans="1:66" ht="15">
      <c r="A180" s="64" t="s">
        <v>248</v>
      </c>
      <c r="B180" s="64" t="s">
        <v>294</v>
      </c>
      <c r="C180" s="65" t="s">
        <v>3214</v>
      </c>
      <c r="D180" s="66">
        <v>3</v>
      </c>
      <c r="E180" s="67" t="s">
        <v>132</v>
      </c>
      <c r="F180" s="68">
        <v>32</v>
      </c>
      <c r="G180" s="65"/>
      <c r="H180" s="69"/>
      <c r="I180" s="70"/>
      <c r="J180" s="70"/>
      <c r="K180" s="34" t="s">
        <v>65</v>
      </c>
      <c r="L180" s="77">
        <v>180</v>
      </c>
      <c r="M180" s="77"/>
      <c r="N180" s="72"/>
      <c r="O180" s="79" t="s">
        <v>379</v>
      </c>
      <c r="P180" s="81">
        <v>43768.88136574074</v>
      </c>
      <c r="Q180" s="79" t="s">
        <v>400</v>
      </c>
      <c r="R180" s="79"/>
      <c r="S180" s="79"/>
      <c r="T180" s="79" t="s">
        <v>491</v>
      </c>
      <c r="U180" s="79"/>
      <c r="V180" s="82" t="s">
        <v>578</v>
      </c>
      <c r="W180" s="81">
        <v>43768.88136574074</v>
      </c>
      <c r="X180" s="85">
        <v>43768</v>
      </c>
      <c r="Y180" s="87" t="s">
        <v>674</v>
      </c>
      <c r="Z180" s="82" t="s">
        <v>840</v>
      </c>
      <c r="AA180" s="79"/>
      <c r="AB180" s="79"/>
      <c r="AC180" s="87" t="s">
        <v>1005</v>
      </c>
      <c r="AD180" s="87" t="s">
        <v>1135</v>
      </c>
      <c r="AE180" s="79" t="b">
        <v>0</v>
      </c>
      <c r="AF180" s="79">
        <v>15</v>
      </c>
      <c r="AG180" s="87" t="s">
        <v>1146</v>
      </c>
      <c r="AH180" s="79" t="b">
        <v>0</v>
      </c>
      <c r="AI180" s="79" t="s">
        <v>1153</v>
      </c>
      <c r="AJ180" s="79"/>
      <c r="AK180" s="87" t="s">
        <v>1144</v>
      </c>
      <c r="AL180" s="79" t="b">
        <v>0</v>
      </c>
      <c r="AM180" s="79">
        <v>0</v>
      </c>
      <c r="AN180" s="87" t="s">
        <v>1144</v>
      </c>
      <c r="AO180" s="79" t="s">
        <v>1178</v>
      </c>
      <c r="AP180" s="79" t="b">
        <v>0</v>
      </c>
      <c r="AQ180" s="87" t="s">
        <v>1135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4</v>
      </c>
      <c r="BF180" s="48"/>
      <c r="BG180" s="49"/>
      <c r="BH180" s="48"/>
      <c r="BI180" s="49"/>
      <c r="BJ180" s="48"/>
      <c r="BK180" s="49"/>
      <c r="BL180" s="48"/>
      <c r="BM180" s="49"/>
      <c r="BN180" s="48"/>
    </row>
    <row r="181" spans="1:66" ht="15">
      <c r="A181" s="64" t="s">
        <v>248</v>
      </c>
      <c r="B181" s="64" t="s">
        <v>287</v>
      </c>
      <c r="C181" s="65" t="s">
        <v>3214</v>
      </c>
      <c r="D181" s="66">
        <v>3</v>
      </c>
      <c r="E181" s="67" t="s">
        <v>132</v>
      </c>
      <c r="F181" s="68">
        <v>32</v>
      </c>
      <c r="G181" s="65"/>
      <c r="H181" s="69"/>
      <c r="I181" s="70"/>
      <c r="J181" s="70"/>
      <c r="K181" s="34" t="s">
        <v>65</v>
      </c>
      <c r="L181" s="77">
        <v>181</v>
      </c>
      <c r="M181" s="77"/>
      <c r="N181" s="72"/>
      <c r="O181" s="79" t="s">
        <v>379</v>
      </c>
      <c r="P181" s="81">
        <v>43768.88136574074</v>
      </c>
      <c r="Q181" s="79" t="s">
        <v>400</v>
      </c>
      <c r="R181" s="79"/>
      <c r="S181" s="79"/>
      <c r="T181" s="79" t="s">
        <v>491</v>
      </c>
      <c r="U181" s="79"/>
      <c r="V181" s="82" t="s">
        <v>578</v>
      </c>
      <c r="W181" s="81">
        <v>43768.88136574074</v>
      </c>
      <c r="X181" s="85">
        <v>43768</v>
      </c>
      <c r="Y181" s="87" t="s">
        <v>674</v>
      </c>
      <c r="Z181" s="82" t="s">
        <v>840</v>
      </c>
      <c r="AA181" s="79"/>
      <c r="AB181" s="79"/>
      <c r="AC181" s="87" t="s">
        <v>1005</v>
      </c>
      <c r="AD181" s="87" t="s">
        <v>1135</v>
      </c>
      <c r="AE181" s="79" t="b">
        <v>0</v>
      </c>
      <c r="AF181" s="79">
        <v>15</v>
      </c>
      <c r="AG181" s="87" t="s">
        <v>1146</v>
      </c>
      <c r="AH181" s="79" t="b">
        <v>0</v>
      </c>
      <c r="AI181" s="79" t="s">
        <v>1153</v>
      </c>
      <c r="AJ181" s="79"/>
      <c r="AK181" s="87" t="s">
        <v>1144</v>
      </c>
      <c r="AL181" s="79" t="b">
        <v>0</v>
      </c>
      <c r="AM181" s="79">
        <v>0</v>
      </c>
      <c r="AN181" s="87" t="s">
        <v>1144</v>
      </c>
      <c r="AO181" s="79" t="s">
        <v>1178</v>
      </c>
      <c r="AP181" s="79" t="b">
        <v>0</v>
      </c>
      <c r="AQ181" s="87" t="s">
        <v>1135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248</v>
      </c>
      <c r="B182" s="64" t="s">
        <v>297</v>
      </c>
      <c r="C182" s="65" t="s">
        <v>3214</v>
      </c>
      <c r="D182" s="66">
        <v>3</v>
      </c>
      <c r="E182" s="67" t="s">
        <v>132</v>
      </c>
      <c r="F182" s="68">
        <v>32</v>
      </c>
      <c r="G182" s="65"/>
      <c r="H182" s="69"/>
      <c r="I182" s="70"/>
      <c r="J182" s="70"/>
      <c r="K182" s="34" t="s">
        <v>65</v>
      </c>
      <c r="L182" s="77">
        <v>182</v>
      </c>
      <c r="M182" s="77"/>
      <c r="N182" s="72"/>
      <c r="O182" s="79" t="s">
        <v>379</v>
      </c>
      <c r="P182" s="81">
        <v>43768.88136574074</v>
      </c>
      <c r="Q182" s="79" t="s">
        <v>400</v>
      </c>
      <c r="R182" s="79"/>
      <c r="S182" s="79"/>
      <c r="T182" s="79" t="s">
        <v>491</v>
      </c>
      <c r="U182" s="79"/>
      <c r="V182" s="82" t="s">
        <v>578</v>
      </c>
      <c r="W182" s="81">
        <v>43768.88136574074</v>
      </c>
      <c r="X182" s="85">
        <v>43768</v>
      </c>
      <c r="Y182" s="87" t="s">
        <v>674</v>
      </c>
      <c r="Z182" s="82" t="s">
        <v>840</v>
      </c>
      <c r="AA182" s="79"/>
      <c r="AB182" s="79"/>
      <c r="AC182" s="87" t="s">
        <v>1005</v>
      </c>
      <c r="AD182" s="87" t="s">
        <v>1135</v>
      </c>
      <c r="AE182" s="79" t="b">
        <v>0</v>
      </c>
      <c r="AF182" s="79">
        <v>15</v>
      </c>
      <c r="AG182" s="87" t="s">
        <v>1146</v>
      </c>
      <c r="AH182" s="79" t="b">
        <v>0</v>
      </c>
      <c r="AI182" s="79" t="s">
        <v>1153</v>
      </c>
      <c r="AJ182" s="79"/>
      <c r="AK182" s="87" t="s">
        <v>1144</v>
      </c>
      <c r="AL182" s="79" t="b">
        <v>0</v>
      </c>
      <c r="AM182" s="79">
        <v>0</v>
      </c>
      <c r="AN182" s="87" t="s">
        <v>1144</v>
      </c>
      <c r="AO182" s="79" t="s">
        <v>1178</v>
      </c>
      <c r="AP182" s="79" t="b">
        <v>0</v>
      </c>
      <c r="AQ182" s="87" t="s">
        <v>1135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8">
        <v>0</v>
      </c>
      <c r="BG182" s="49">
        <v>0</v>
      </c>
      <c r="BH182" s="48">
        <v>0</v>
      </c>
      <c r="BI182" s="49">
        <v>0</v>
      </c>
      <c r="BJ182" s="48">
        <v>0</v>
      </c>
      <c r="BK182" s="49">
        <v>0</v>
      </c>
      <c r="BL182" s="48">
        <v>72</v>
      </c>
      <c r="BM182" s="49">
        <v>100</v>
      </c>
      <c r="BN182" s="48">
        <v>72</v>
      </c>
    </row>
    <row r="183" spans="1:66" ht="15">
      <c r="A183" s="64" t="s">
        <v>248</v>
      </c>
      <c r="B183" s="64" t="s">
        <v>305</v>
      </c>
      <c r="C183" s="65" t="s">
        <v>3214</v>
      </c>
      <c r="D183" s="66">
        <v>3</v>
      </c>
      <c r="E183" s="67" t="s">
        <v>132</v>
      </c>
      <c r="F183" s="68">
        <v>32</v>
      </c>
      <c r="G183" s="65"/>
      <c r="H183" s="69"/>
      <c r="I183" s="70"/>
      <c r="J183" s="70"/>
      <c r="K183" s="34" t="s">
        <v>65</v>
      </c>
      <c r="L183" s="77">
        <v>183</v>
      </c>
      <c r="M183" s="77"/>
      <c r="N183" s="72"/>
      <c r="O183" s="79" t="s">
        <v>379</v>
      </c>
      <c r="P183" s="81">
        <v>43768.88136574074</v>
      </c>
      <c r="Q183" s="79" t="s">
        <v>400</v>
      </c>
      <c r="R183" s="79"/>
      <c r="S183" s="79"/>
      <c r="T183" s="79" t="s">
        <v>491</v>
      </c>
      <c r="U183" s="79"/>
      <c r="V183" s="82" t="s">
        <v>578</v>
      </c>
      <c r="W183" s="81">
        <v>43768.88136574074</v>
      </c>
      <c r="X183" s="85">
        <v>43768</v>
      </c>
      <c r="Y183" s="87" t="s">
        <v>674</v>
      </c>
      <c r="Z183" s="82" t="s">
        <v>840</v>
      </c>
      <c r="AA183" s="79"/>
      <c r="AB183" s="79"/>
      <c r="AC183" s="87" t="s">
        <v>1005</v>
      </c>
      <c r="AD183" s="87" t="s">
        <v>1135</v>
      </c>
      <c r="AE183" s="79" t="b">
        <v>0</v>
      </c>
      <c r="AF183" s="79">
        <v>15</v>
      </c>
      <c r="AG183" s="87" t="s">
        <v>1146</v>
      </c>
      <c r="AH183" s="79" t="b">
        <v>0</v>
      </c>
      <c r="AI183" s="79" t="s">
        <v>1153</v>
      </c>
      <c r="AJ183" s="79"/>
      <c r="AK183" s="87" t="s">
        <v>1144</v>
      </c>
      <c r="AL183" s="79" t="b">
        <v>0</v>
      </c>
      <c r="AM183" s="79">
        <v>0</v>
      </c>
      <c r="AN183" s="87" t="s">
        <v>1144</v>
      </c>
      <c r="AO183" s="79" t="s">
        <v>1178</v>
      </c>
      <c r="AP183" s="79" t="b">
        <v>0</v>
      </c>
      <c r="AQ183" s="87" t="s">
        <v>1135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279</v>
      </c>
      <c r="B184" s="64" t="s">
        <v>248</v>
      </c>
      <c r="C184" s="65" t="s">
        <v>3214</v>
      </c>
      <c r="D184" s="66">
        <v>3</v>
      </c>
      <c r="E184" s="67" t="s">
        <v>132</v>
      </c>
      <c r="F184" s="68">
        <v>32</v>
      </c>
      <c r="G184" s="65"/>
      <c r="H184" s="69"/>
      <c r="I184" s="70"/>
      <c r="J184" s="70"/>
      <c r="K184" s="34" t="s">
        <v>65</v>
      </c>
      <c r="L184" s="77">
        <v>184</v>
      </c>
      <c r="M184" s="77"/>
      <c r="N184" s="72"/>
      <c r="O184" s="79" t="s">
        <v>379</v>
      </c>
      <c r="P184" s="81">
        <v>43766.46357638889</v>
      </c>
      <c r="Q184" s="79" t="s">
        <v>385</v>
      </c>
      <c r="R184" s="79"/>
      <c r="S184" s="79"/>
      <c r="T184" s="79" t="s">
        <v>503</v>
      </c>
      <c r="U184" s="82" t="s">
        <v>539</v>
      </c>
      <c r="V184" s="82" t="s">
        <v>539</v>
      </c>
      <c r="W184" s="81">
        <v>43766.46357638889</v>
      </c>
      <c r="X184" s="85">
        <v>43766</v>
      </c>
      <c r="Y184" s="87" t="s">
        <v>712</v>
      </c>
      <c r="Z184" s="82" t="s">
        <v>878</v>
      </c>
      <c r="AA184" s="79"/>
      <c r="AB184" s="79"/>
      <c r="AC184" s="87" t="s">
        <v>1043</v>
      </c>
      <c r="AD184" s="87" t="s">
        <v>1140</v>
      </c>
      <c r="AE184" s="79" t="b">
        <v>0</v>
      </c>
      <c r="AF184" s="79">
        <v>8</v>
      </c>
      <c r="AG184" s="87" t="s">
        <v>1149</v>
      </c>
      <c r="AH184" s="79" t="b">
        <v>0</v>
      </c>
      <c r="AI184" s="79" t="s">
        <v>1153</v>
      </c>
      <c r="AJ184" s="79"/>
      <c r="AK184" s="87" t="s">
        <v>1144</v>
      </c>
      <c r="AL184" s="79" t="b">
        <v>0</v>
      </c>
      <c r="AM184" s="79">
        <v>2</v>
      </c>
      <c r="AN184" s="87" t="s">
        <v>1144</v>
      </c>
      <c r="AO184" s="79" t="s">
        <v>1178</v>
      </c>
      <c r="AP184" s="79" t="b">
        <v>0</v>
      </c>
      <c r="AQ184" s="87" t="s">
        <v>1140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8"/>
      <c r="BG184" s="49"/>
      <c r="BH184" s="48"/>
      <c r="BI184" s="49"/>
      <c r="BJ184" s="48"/>
      <c r="BK184" s="49"/>
      <c r="BL184" s="48"/>
      <c r="BM184" s="49"/>
      <c r="BN184" s="48"/>
    </row>
    <row r="185" spans="1:66" ht="15">
      <c r="A185" s="64" t="s">
        <v>281</v>
      </c>
      <c r="B185" s="64" t="s">
        <v>308</v>
      </c>
      <c r="C185" s="65" t="s">
        <v>3214</v>
      </c>
      <c r="D185" s="66">
        <v>3</v>
      </c>
      <c r="E185" s="67" t="s">
        <v>132</v>
      </c>
      <c r="F185" s="68">
        <v>32</v>
      </c>
      <c r="G185" s="65"/>
      <c r="H185" s="69"/>
      <c r="I185" s="70"/>
      <c r="J185" s="70"/>
      <c r="K185" s="34" t="s">
        <v>65</v>
      </c>
      <c r="L185" s="77">
        <v>185</v>
      </c>
      <c r="M185" s="77"/>
      <c r="N185" s="72"/>
      <c r="O185" s="79" t="s">
        <v>378</v>
      </c>
      <c r="P185" s="81">
        <v>43767.48106481481</v>
      </c>
      <c r="Q185" s="79" t="s">
        <v>388</v>
      </c>
      <c r="R185" s="79"/>
      <c r="S185" s="79"/>
      <c r="T185" s="79"/>
      <c r="U185" s="79"/>
      <c r="V185" s="82" t="s">
        <v>605</v>
      </c>
      <c r="W185" s="81">
        <v>43767.48106481481</v>
      </c>
      <c r="X185" s="85">
        <v>43767</v>
      </c>
      <c r="Y185" s="87" t="s">
        <v>713</v>
      </c>
      <c r="Z185" s="82" t="s">
        <v>879</v>
      </c>
      <c r="AA185" s="79"/>
      <c r="AB185" s="79"/>
      <c r="AC185" s="87" t="s">
        <v>1044</v>
      </c>
      <c r="AD185" s="79"/>
      <c r="AE185" s="79" t="b">
        <v>0</v>
      </c>
      <c r="AF185" s="79">
        <v>0</v>
      </c>
      <c r="AG185" s="87" t="s">
        <v>1144</v>
      </c>
      <c r="AH185" s="79" t="b">
        <v>1</v>
      </c>
      <c r="AI185" s="79" t="s">
        <v>1153</v>
      </c>
      <c r="AJ185" s="79"/>
      <c r="AK185" s="87" t="s">
        <v>1157</v>
      </c>
      <c r="AL185" s="79" t="b">
        <v>0</v>
      </c>
      <c r="AM185" s="79">
        <v>22</v>
      </c>
      <c r="AN185" s="87" t="s">
        <v>1105</v>
      </c>
      <c r="AO185" s="79" t="s">
        <v>1181</v>
      </c>
      <c r="AP185" s="79" t="b">
        <v>0</v>
      </c>
      <c r="AQ185" s="87" t="s">
        <v>1105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17</v>
      </c>
      <c r="BM185" s="49">
        <v>100</v>
      </c>
      <c r="BN185" s="48">
        <v>17</v>
      </c>
    </row>
    <row r="186" spans="1:66" ht="15">
      <c r="A186" s="64" t="s">
        <v>279</v>
      </c>
      <c r="B186" s="64" t="s">
        <v>281</v>
      </c>
      <c r="C186" s="65" t="s">
        <v>3214</v>
      </c>
      <c r="D186" s="66">
        <v>3</v>
      </c>
      <c r="E186" s="67" t="s">
        <v>132</v>
      </c>
      <c r="F186" s="68">
        <v>32</v>
      </c>
      <c r="G186" s="65"/>
      <c r="H186" s="69"/>
      <c r="I186" s="70"/>
      <c r="J186" s="70"/>
      <c r="K186" s="34" t="s">
        <v>65</v>
      </c>
      <c r="L186" s="77">
        <v>186</v>
      </c>
      <c r="M186" s="77"/>
      <c r="N186" s="72"/>
      <c r="O186" s="79" t="s">
        <v>379</v>
      </c>
      <c r="P186" s="81">
        <v>43766.9718287037</v>
      </c>
      <c r="Q186" s="79" t="s">
        <v>415</v>
      </c>
      <c r="R186" s="79"/>
      <c r="S186" s="79"/>
      <c r="T186" s="79" t="s">
        <v>504</v>
      </c>
      <c r="U186" s="79"/>
      <c r="V186" s="82" t="s">
        <v>606</v>
      </c>
      <c r="W186" s="81">
        <v>43766.9718287037</v>
      </c>
      <c r="X186" s="85">
        <v>43766</v>
      </c>
      <c r="Y186" s="87" t="s">
        <v>714</v>
      </c>
      <c r="Z186" s="82" t="s">
        <v>880</v>
      </c>
      <c r="AA186" s="79"/>
      <c r="AB186" s="79"/>
      <c r="AC186" s="87" t="s">
        <v>1045</v>
      </c>
      <c r="AD186" s="87" t="s">
        <v>1141</v>
      </c>
      <c r="AE186" s="79" t="b">
        <v>0</v>
      </c>
      <c r="AF186" s="79">
        <v>2</v>
      </c>
      <c r="AG186" s="87" t="s">
        <v>1149</v>
      </c>
      <c r="AH186" s="79" t="b">
        <v>0</v>
      </c>
      <c r="AI186" s="79" t="s">
        <v>1153</v>
      </c>
      <c r="AJ186" s="79"/>
      <c r="AK186" s="87" t="s">
        <v>1144</v>
      </c>
      <c r="AL186" s="79" t="b">
        <v>0</v>
      </c>
      <c r="AM186" s="79">
        <v>0</v>
      </c>
      <c r="AN186" s="87" t="s">
        <v>1144</v>
      </c>
      <c r="AO186" s="79" t="s">
        <v>1181</v>
      </c>
      <c r="AP186" s="79" t="b">
        <v>0</v>
      </c>
      <c r="AQ186" s="87" t="s">
        <v>1141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8">
        <v>0</v>
      </c>
      <c r="BG186" s="49">
        <v>0</v>
      </c>
      <c r="BH186" s="48">
        <v>0</v>
      </c>
      <c r="BI186" s="49">
        <v>0</v>
      </c>
      <c r="BJ186" s="48">
        <v>0</v>
      </c>
      <c r="BK186" s="49">
        <v>0</v>
      </c>
      <c r="BL186" s="48">
        <v>30</v>
      </c>
      <c r="BM186" s="49">
        <v>100</v>
      </c>
      <c r="BN186" s="48">
        <v>30</v>
      </c>
    </row>
    <row r="187" spans="1:66" ht="15">
      <c r="A187" s="64" t="s">
        <v>280</v>
      </c>
      <c r="B187" s="64" t="s">
        <v>279</v>
      </c>
      <c r="C187" s="65" t="s">
        <v>3214</v>
      </c>
      <c r="D187" s="66">
        <v>3</v>
      </c>
      <c r="E187" s="67" t="s">
        <v>132</v>
      </c>
      <c r="F187" s="68">
        <v>32</v>
      </c>
      <c r="G187" s="65"/>
      <c r="H187" s="69"/>
      <c r="I187" s="70"/>
      <c r="J187" s="70"/>
      <c r="K187" s="34" t="s">
        <v>66</v>
      </c>
      <c r="L187" s="77">
        <v>187</v>
      </c>
      <c r="M187" s="77"/>
      <c r="N187" s="72"/>
      <c r="O187" s="79" t="s">
        <v>378</v>
      </c>
      <c r="P187" s="81">
        <v>43766.485127314816</v>
      </c>
      <c r="Q187" s="79" t="s">
        <v>385</v>
      </c>
      <c r="R187" s="79"/>
      <c r="S187" s="79"/>
      <c r="T187" s="79"/>
      <c r="U187" s="79"/>
      <c r="V187" s="82" t="s">
        <v>604</v>
      </c>
      <c r="W187" s="81">
        <v>43766.485127314816</v>
      </c>
      <c r="X187" s="85">
        <v>43766</v>
      </c>
      <c r="Y187" s="87" t="s">
        <v>711</v>
      </c>
      <c r="Z187" s="82" t="s">
        <v>877</v>
      </c>
      <c r="AA187" s="79"/>
      <c r="AB187" s="79"/>
      <c r="AC187" s="87" t="s">
        <v>1042</v>
      </c>
      <c r="AD187" s="79"/>
      <c r="AE187" s="79" t="b">
        <v>0</v>
      </c>
      <c r="AF187" s="79">
        <v>0</v>
      </c>
      <c r="AG187" s="87" t="s">
        <v>1144</v>
      </c>
      <c r="AH187" s="79" t="b">
        <v>0</v>
      </c>
      <c r="AI187" s="79" t="s">
        <v>1153</v>
      </c>
      <c r="AJ187" s="79"/>
      <c r="AK187" s="87" t="s">
        <v>1144</v>
      </c>
      <c r="AL187" s="79" t="b">
        <v>0</v>
      </c>
      <c r="AM187" s="79">
        <v>2</v>
      </c>
      <c r="AN187" s="87" t="s">
        <v>1043</v>
      </c>
      <c r="AO187" s="79" t="s">
        <v>1178</v>
      </c>
      <c r="AP187" s="79" t="b">
        <v>0</v>
      </c>
      <c r="AQ187" s="87" t="s">
        <v>1043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280</v>
      </c>
      <c r="B188" s="64" t="s">
        <v>315</v>
      </c>
      <c r="C188" s="65" t="s">
        <v>3214</v>
      </c>
      <c r="D188" s="66">
        <v>3</v>
      </c>
      <c r="E188" s="67" t="s">
        <v>132</v>
      </c>
      <c r="F188" s="68">
        <v>32</v>
      </c>
      <c r="G188" s="65"/>
      <c r="H188" s="69"/>
      <c r="I188" s="70"/>
      <c r="J188" s="70"/>
      <c r="K188" s="34" t="s">
        <v>65</v>
      </c>
      <c r="L188" s="77">
        <v>188</v>
      </c>
      <c r="M188" s="77"/>
      <c r="N188" s="72"/>
      <c r="O188" s="79" t="s">
        <v>379</v>
      </c>
      <c r="P188" s="81">
        <v>43766.485127314816</v>
      </c>
      <c r="Q188" s="79" t="s">
        <v>385</v>
      </c>
      <c r="R188" s="79"/>
      <c r="S188" s="79"/>
      <c r="T188" s="79"/>
      <c r="U188" s="79"/>
      <c r="V188" s="82" t="s">
        <v>604</v>
      </c>
      <c r="W188" s="81">
        <v>43766.485127314816</v>
      </c>
      <c r="X188" s="85">
        <v>43766</v>
      </c>
      <c r="Y188" s="87" t="s">
        <v>711</v>
      </c>
      <c r="Z188" s="82" t="s">
        <v>877</v>
      </c>
      <c r="AA188" s="79"/>
      <c r="AB188" s="79"/>
      <c r="AC188" s="87" t="s">
        <v>1042</v>
      </c>
      <c r="AD188" s="79"/>
      <c r="AE188" s="79" t="b">
        <v>0</v>
      </c>
      <c r="AF188" s="79">
        <v>0</v>
      </c>
      <c r="AG188" s="87" t="s">
        <v>1144</v>
      </c>
      <c r="AH188" s="79" t="b">
        <v>0</v>
      </c>
      <c r="AI188" s="79" t="s">
        <v>1153</v>
      </c>
      <c r="AJ188" s="79"/>
      <c r="AK188" s="87" t="s">
        <v>1144</v>
      </c>
      <c r="AL188" s="79" t="b">
        <v>0</v>
      </c>
      <c r="AM188" s="79">
        <v>2</v>
      </c>
      <c r="AN188" s="87" t="s">
        <v>1043</v>
      </c>
      <c r="AO188" s="79" t="s">
        <v>1178</v>
      </c>
      <c r="AP188" s="79" t="b">
        <v>0</v>
      </c>
      <c r="AQ188" s="87" t="s">
        <v>1043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v>0</v>
      </c>
      <c r="BG188" s="49">
        <v>0</v>
      </c>
      <c r="BH188" s="48">
        <v>0</v>
      </c>
      <c r="BI188" s="49">
        <v>0</v>
      </c>
      <c r="BJ188" s="48">
        <v>0</v>
      </c>
      <c r="BK188" s="49">
        <v>0</v>
      </c>
      <c r="BL188" s="48">
        <v>33</v>
      </c>
      <c r="BM188" s="49">
        <v>100</v>
      </c>
      <c r="BN188" s="48">
        <v>33</v>
      </c>
    </row>
    <row r="189" spans="1:66" ht="15">
      <c r="A189" s="64" t="s">
        <v>279</v>
      </c>
      <c r="B189" s="64" t="s">
        <v>280</v>
      </c>
      <c r="C189" s="65" t="s">
        <v>3215</v>
      </c>
      <c r="D189" s="66">
        <v>10</v>
      </c>
      <c r="E189" s="67" t="s">
        <v>136</v>
      </c>
      <c r="F189" s="68">
        <v>25.5</v>
      </c>
      <c r="G189" s="65"/>
      <c r="H189" s="69"/>
      <c r="I189" s="70"/>
      <c r="J189" s="70"/>
      <c r="K189" s="34" t="s">
        <v>66</v>
      </c>
      <c r="L189" s="77">
        <v>189</v>
      </c>
      <c r="M189" s="77"/>
      <c r="N189" s="72"/>
      <c r="O189" s="79" t="s">
        <v>380</v>
      </c>
      <c r="P189" s="81">
        <v>43766.46357638889</v>
      </c>
      <c r="Q189" s="79" t="s">
        <v>385</v>
      </c>
      <c r="R189" s="79"/>
      <c r="S189" s="79"/>
      <c r="T189" s="79" t="s">
        <v>503</v>
      </c>
      <c r="U189" s="82" t="s">
        <v>539</v>
      </c>
      <c r="V189" s="82" t="s">
        <v>539</v>
      </c>
      <c r="W189" s="81">
        <v>43766.46357638889</v>
      </c>
      <c r="X189" s="85">
        <v>43766</v>
      </c>
      <c r="Y189" s="87" t="s">
        <v>712</v>
      </c>
      <c r="Z189" s="82" t="s">
        <v>878</v>
      </c>
      <c r="AA189" s="79"/>
      <c r="AB189" s="79"/>
      <c r="AC189" s="87" t="s">
        <v>1043</v>
      </c>
      <c r="AD189" s="87" t="s">
        <v>1140</v>
      </c>
      <c r="AE189" s="79" t="b">
        <v>0</v>
      </c>
      <c r="AF189" s="79">
        <v>8</v>
      </c>
      <c r="AG189" s="87" t="s">
        <v>1149</v>
      </c>
      <c r="AH189" s="79" t="b">
        <v>0</v>
      </c>
      <c r="AI189" s="79" t="s">
        <v>1153</v>
      </c>
      <c r="AJ189" s="79"/>
      <c r="AK189" s="87" t="s">
        <v>1144</v>
      </c>
      <c r="AL189" s="79" t="b">
        <v>0</v>
      </c>
      <c r="AM189" s="79">
        <v>2</v>
      </c>
      <c r="AN189" s="87" t="s">
        <v>1144</v>
      </c>
      <c r="AO189" s="79" t="s">
        <v>1178</v>
      </c>
      <c r="AP189" s="79" t="b">
        <v>0</v>
      </c>
      <c r="AQ189" s="87" t="s">
        <v>1140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8">
        <v>0</v>
      </c>
      <c r="BG189" s="49">
        <v>0</v>
      </c>
      <c r="BH189" s="48">
        <v>0</v>
      </c>
      <c r="BI189" s="49">
        <v>0</v>
      </c>
      <c r="BJ189" s="48">
        <v>0</v>
      </c>
      <c r="BK189" s="49">
        <v>0</v>
      </c>
      <c r="BL189" s="48">
        <v>33</v>
      </c>
      <c r="BM189" s="49">
        <v>100</v>
      </c>
      <c r="BN189" s="48">
        <v>33</v>
      </c>
    </row>
    <row r="190" spans="1:66" ht="15">
      <c r="A190" s="64" t="s">
        <v>279</v>
      </c>
      <c r="B190" s="64" t="s">
        <v>280</v>
      </c>
      <c r="C190" s="65" t="s">
        <v>3215</v>
      </c>
      <c r="D190" s="66">
        <v>10</v>
      </c>
      <c r="E190" s="67" t="s">
        <v>136</v>
      </c>
      <c r="F190" s="68">
        <v>25.5</v>
      </c>
      <c r="G190" s="65"/>
      <c r="H190" s="69"/>
      <c r="I190" s="70"/>
      <c r="J190" s="70"/>
      <c r="K190" s="34" t="s">
        <v>66</v>
      </c>
      <c r="L190" s="77">
        <v>190</v>
      </c>
      <c r="M190" s="77"/>
      <c r="N190" s="72"/>
      <c r="O190" s="79" t="s">
        <v>380</v>
      </c>
      <c r="P190" s="81">
        <v>43766.9718287037</v>
      </c>
      <c r="Q190" s="79" t="s">
        <v>415</v>
      </c>
      <c r="R190" s="79"/>
      <c r="S190" s="79"/>
      <c r="T190" s="79" t="s">
        <v>504</v>
      </c>
      <c r="U190" s="79"/>
      <c r="V190" s="82" t="s">
        <v>606</v>
      </c>
      <c r="W190" s="81">
        <v>43766.9718287037</v>
      </c>
      <c r="X190" s="85">
        <v>43766</v>
      </c>
      <c r="Y190" s="87" t="s">
        <v>714</v>
      </c>
      <c r="Z190" s="82" t="s">
        <v>880</v>
      </c>
      <c r="AA190" s="79"/>
      <c r="AB190" s="79"/>
      <c r="AC190" s="87" t="s">
        <v>1045</v>
      </c>
      <c r="AD190" s="87" t="s">
        <v>1141</v>
      </c>
      <c r="AE190" s="79" t="b">
        <v>0</v>
      </c>
      <c r="AF190" s="79">
        <v>2</v>
      </c>
      <c r="AG190" s="87" t="s">
        <v>1149</v>
      </c>
      <c r="AH190" s="79" t="b">
        <v>0</v>
      </c>
      <c r="AI190" s="79" t="s">
        <v>1153</v>
      </c>
      <c r="AJ190" s="79"/>
      <c r="AK190" s="87" t="s">
        <v>1144</v>
      </c>
      <c r="AL190" s="79" t="b">
        <v>0</v>
      </c>
      <c r="AM190" s="79">
        <v>0</v>
      </c>
      <c r="AN190" s="87" t="s">
        <v>1144</v>
      </c>
      <c r="AO190" s="79" t="s">
        <v>1181</v>
      </c>
      <c r="AP190" s="79" t="b">
        <v>0</v>
      </c>
      <c r="AQ190" s="87" t="s">
        <v>1141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279</v>
      </c>
      <c r="B191" s="64" t="s">
        <v>372</v>
      </c>
      <c r="C191" s="65" t="s">
        <v>3214</v>
      </c>
      <c r="D191" s="66">
        <v>3</v>
      </c>
      <c r="E191" s="67" t="s">
        <v>132</v>
      </c>
      <c r="F191" s="68">
        <v>32</v>
      </c>
      <c r="G191" s="65"/>
      <c r="H191" s="69"/>
      <c r="I191" s="70"/>
      <c r="J191" s="70"/>
      <c r="K191" s="34" t="s">
        <v>65</v>
      </c>
      <c r="L191" s="77">
        <v>191</v>
      </c>
      <c r="M191" s="77"/>
      <c r="N191" s="72"/>
      <c r="O191" s="79" t="s">
        <v>380</v>
      </c>
      <c r="P191" s="81">
        <v>43767.33037037037</v>
      </c>
      <c r="Q191" s="79" t="s">
        <v>416</v>
      </c>
      <c r="R191" s="82" t="s">
        <v>445</v>
      </c>
      <c r="S191" s="79" t="s">
        <v>474</v>
      </c>
      <c r="T191" s="79" t="s">
        <v>505</v>
      </c>
      <c r="U191" s="79"/>
      <c r="V191" s="82" t="s">
        <v>606</v>
      </c>
      <c r="W191" s="81">
        <v>43767.33037037037</v>
      </c>
      <c r="X191" s="85">
        <v>43767</v>
      </c>
      <c r="Y191" s="87" t="s">
        <v>715</v>
      </c>
      <c r="Z191" s="82" t="s">
        <v>881</v>
      </c>
      <c r="AA191" s="79"/>
      <c r="AB191" s="79"/>
      <c r="AC191" s="87" t="s">
        <v>1046</v>
      </c>
      <c r="AD191" s="79"/>
      <c r="AE191" s="79" t="b">
        <v>0</v>
      </c>
      <c r="AF191" s="79">
        <v>0</v>
      </c>
      <c r="AG191" s="87" t="s">
        <v>1150</v>
      </c>
      <c r="AH191" s="79" t="b">
        <v>1</v>
      </c>
      <c r="AI191" s="79" t="s">
        <v>1155</v>
      </c>
      <c r="AJ191" s="79"/>
      <c r="AK191" s="87" t="s">
        <v>1168</v>
      </c>
      <c r="AL191" s="79" t="b">
        <v>0</v>
      </c>
      <c r="AM191" s="79">
        <v>0</v>
      </c>
      <c r="AN191" s="87" t="s">
        <v>1144</v>
      </c>
      <c r="AO191" s="79" t="s">
        <v>1181</v>
      </c>
      <c r="AP191" s="79" t="b">
        <v>0</v>
      </c>
      <c r="AQ191" s="87" t="s">
        <v>1046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8">
        <v>0</v>
      </c>
      <c r="BG191" s="49">
        <v>0</v>
      </c>
      <c r="BH191" s="48">
        <v>0</v>
      </c>
      <c r="BI191" s="49">
        <v>0</v>
      </c>
      <c r="BJ191" s="48">
        <v>0</v>
      </c>
      <c r="BK191" s="49">
        <v>0</v>
      </c>
      <c r="BL191" s="48">
        <v>9</v>
      </c>
      <c r="BM191" s="49">
        <v>100</v>
      </c>
      <c r="BN191" s="48">
        <v>9</v>
      </c>
    </row>
    <row r="192" spans="1:66" ht="15">
      <c r="A192" s="64" t="s">
        <v>279</v>
      </c>
      <c r="B192" s="64" t="s">
        <v>282</v>
      </c>
      <c r="C192" s="65" t="s">
        <v>3214</v>
      </c>
      <c r="D192" s="66">
        <v>3</v>
      </c>
      <c r="E192" s="67" t="s">
        <v>132</v>
      </c>
      <c r="F192" s="68">
        <v>32</v>
      </c>
      <c r="G192" s="65"/>
      <c r="H192" s="69"/>
      <c r="I192" s="70"/>
      <c r="J192" s="70"/>
      <c r="K192" s="34" t="s">
        <v>66</v>
      </c>
      <c r="L192" s="77">
        <v>192</v>
      </c>
      <c r="M192" s="77"/>
      <c r="N192" s="72"/>
      <c r="O192" s="79" t="s">
        <v>379</v>
      </c>
      <c r="P192" s="81">
        <v>43766.458715277775</v>
      </c>
      <c r="Q192" s="79" t="s">
        <v>386</v>
      </c>
      <c r="R192" s="79"/>
      <c r="S192" s="79"/>
      <c r="T192" s="79" t="s">
        <v>502</v>
      </c>
      <c r="U192" s="82" t="s">
        <v>538</v>
      </c>
      <c r="V192" s="82" t="s">
        <v>538</v>
      </c>
      <c r="W192" s="81">
        <v>43766.458715277775</v>
      </c>
      <c r="X192" s="85">
        <v>43766</v>
      </c>
      <c r="Y192" s="87" t="s">
        <v>710</v>
      </c>
      <c r="Z192" s="82" t="s">
        <v>876</v>
      </c>
      <c r="AA192" s="79"/>
      <c r="AB192" s="79"/>
      <c r="AC192" s="87" t="s">
        <v>1041</v>
      </c>
      <c r="AD192" s="87" t="s">
        <v>1139</v>
      </c>
      <c r="AE192" s="79" t="b">
        <v>0</v>
      </c>
      <c r="AF192" s="79">
        <v>2</v>
      </c>
      <c r="AG192" s="87" t="s">
        <v>1148</v>
      </c>
      <c r="AH192" s="79" t="b">
        <v>0</v>
      </c>
      <c r="AI192" s="79" t="s">
        <v>1153</v>
      </c>
      <c r="AJ192" s="79"/>
      <c r="AK192" s="87" t="s">
        <v>1144</v>
      </c>
      <c r="AL192" s="79" t="b">
        <v>0</v>
      </c>
      <c r="AM192" s="79">
        <v>1</v>
      </c>
      <c r="AN192" s="87" t="s">
        <v>1144</v>
      </c>
      <c r="AO192" s="79" t="s">
        <v>1178</v>
      </c>
      <c r="AP192" s="79" t="b">
        <v>0</v>
      </c>
      <c r="AQ192" s="87" t="s">
        <v>1139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282</v>
      </c>
      <c r="B193" s="64" t="s">
        <v>279</v>
      </c>
      <c r="C193" s="65" t="s">
        <v>3214</v>
      </c>
      <c r="D193" s="66">
        <v>3</v>
      </c>
      <c r="E193" s="67" t="s">
        <v>132</v>
      </c>
      <c r="F193" s="68">
        <v>32</v>
      </c>
      <c r="G193" s="65"/>
      <c r="H193" s="69"/>
      <c r="I193" s="70"/>
      <c r="J193" s="70"/>
      <c r="K193" s="34" t="s">
        <v>66</v>
      </c>
      <c r="L193" s="77">
        <v>193</v>
      </c>
      <c r="M193" s="77"/>
      <c r="N193" s="72"/>
      <c r="O193" s="79" t="s">
        <v>378</v>
      </c>
      <c r="P193" s="81">
        <v>43772.817395833335</v>
      </c>
      <c r="Q193" s="79" t="s">
        <v>417</v>
      </c>
      <c r="R193" s="82" t="s">
        <v>446</v>
      </c>
      <c r="S193" s="79" t="s">
        <v>474</v>
      </c>
      <c r="T193" s="79" t="s">
        <v>506</v>
      </c>
      <c r="U193" s="79"/>
      <c r="V193" s="82" t="s">
        <v>607</v>
      </c>
      <c r="W193" s="81">
        <v>43772.817395833335</v>
      </c>
      <c r="X193" s="85">
        <v>43772</v>
      </c>
      <c r="Y193" s="87" t="s">
        <v>716</v>
      </c>
      <c r="Z193" s="82" t="s">
        <v>882</v>
      </c>
      <c r="AA193" s="79"/>
      <c r="AB193" s="79"/>
      <c r="AC193" s="87" t="s">
        <v>1047</v>
      </c>
      <c r="AD193" s="79"/>
      <c r="AE193" s="79" t="b">
        <v>0</v>
      </c>
      <c r="AF193" s="79">
        <v>0</v>
      </c>
      <c r="AG193" s="87" t="s">
        <v>1144</v>
      </c>
      <c r="AH193" s="79" t="b">
        <v>1</v>
      </c>
      <c r="AI193" s="79" t="s">
        <v>1153</v>
      </c>
      <c r="AJ193" s="79"/>
      <c r="AK193" s="87" t="s">
        <v>1169</v>
      </c>
      <c r="AL193" s="79" t="b">
        <v>0</v>
      </c>
      <c r="AM193" s="79">
        <v>1</v>
      </c>
      <c r="AN193" s="87" t="s">
        <v>1072</v>
      </c>
      <c r="AO193" s="79" t="s">
        <v>1181</v>
      </c>
      <c r="AP193" s="79" t="b">
        <v>0</v>
      </c>
      <c r="AQ193" s="87" t="s">
        <v>1072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6</v>
      </c>
      <c r="BM193" s="49">
        <v>100</v>
      </c>
      <c r="BN193" s="48">
        <v>6</v>
      </c>
    </row>
    <row r="194" spans="1:66" ht="15">
      <c r="A194" s="64" t="s">
        <v>283</v>
      </c>
      <c r="B194" s="64" t="s">
        <v>313</v>
      </c>
      <c r="C194" s="65" t="s">
        <v>3214</v>
      </c>
      <c r="D194" s="66">
        <v>3</v>
      </c>
      <c r="E194" s="67" t="s">
        <v>132</v>
      </c>
      <c r="F194" s="68">
        <v>32</v>
      </c>
      <c r="G194" s="65"/>
      <c r="H194" s="69"/>
      <c r="I194" s="70"/>
      <c r="J194" s="70"/>
      <c r="K194" s="34" t="s">
        <v>65</v>
      </c>
      <c r="L194" s="77">
        <v>194</v>
      </c>
      <c r="M194" s="77"/>
      <c r="N194" s="72"/>
      <c r="O194" s="79" t="s">
        <v>379</v>
      </c>
      <c r="P194" s="81">
        <v>43763.268159722225</v>
      </c>
      <c r="Q194" s="79" t="s">
        <v>381</v>
      </c>
      <c r="R194" s="82" t="s">
        <v>447</v>
      </c>
      <c r="S194" s="79" t="s">
        <v>478</v>
      </c>
      <c r="T194" s="79" t="s">
        <v>502</v>
      </c>
      <c r="U194" s="79"/>
      <c r="V194" s="82" t="s">
        <v>608</v>
      </c>
      <c r="W194" s="81">
        <v>43763.268159722225</v>
      </c>
      <c r="X194" s="85">
        <v>43763</v>
      </c>
      <c r="Y194" s="87" t="s">
        <v>717</v>
      </c>
      <c r="Z194" s="82" t="s">
        <v>883</v>
      </c>
      <c r="AA194" s="79"/>
      <c r="AB194" s="79"/>
      <c r="AC194" s="87" t="s">
        <v>1048</v>
      </c>
      <c r="AD194" s="79"/>
      <c r="AE194" s="79" t="b">
        <v>0</v>
      </c>
      <c r="AF194" s="79">
        <v>90</v>
      </c>
      <c r="AG194" s="87" t="s">
        <v>1144</v>
      </c>
      <c r="AH194" s="79" t="b">
        <v>0</v>
      </c>
      <c r="AI194" s="79" t="s">
        <v>1153</v>
      </c>
      <c r="AJ194" s="79"/>
      <c r="AK194" s="87" t="s">
        <v>1144</v>
      </c>
      <c r="AL194" s="79" t="b">
        <v>0</v>
      </c>
      <c r="AM194" s="79">
        <v>11</v>
      </c>
      <c r="AN194" s="87" t="s">
        <v>1144</v>
      </c>
      <c r="AO194" s="79" t="s">
        <v>1178</v>
      </c>
      <c r="AP194" s="79" t="b">
        <v>0</v>
      </c>
      <c r="AQ194" s="87" t="s">
        <v>1048</v>
      </c>
      <c r="AR194" s="79" t="s">
        <v>378</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8">
        <v>0</v>
      </c>
      <c r="BG194" s="49">
        <v>0</v>
      </c>
      <c r="BH194" s="48">
        <v>0</v>
      </c>
      <c r="BI194" s="49">
        <v>0</v>
      </c>
      <c r="BJ194" s="48">
        <v>0</v>
      </c>
      <c r="BK194" s="49">
        <v>0</v>
      </c>
      <c r="BL194" s="48">
        <v>23</v>
      </c>
      <c r="BM194" s="49">
        <v>100</v>
      </c>
      <c r="BN194" s="48">
        <v>23</v>
      </c>
    </row>
    <row r="195" spans="1:66" ht="15">
      <c r="A195" s="64" t="s">
        <v>279</v>
      </c>
      <c r="B195" s="64" t="s">
        <v>284</v>
      </c>
      <c r="C195" s="65" t="s">
        <v>3214</v>
      </c>
      <c r="D195" s="66">
        <v>3</v>
      </c>
      <c r="E195" s="67" t="s">
        <v>132</v>
      </c>
      <c r="F195" s="68">
        <v>32</v>
      </c>
      <c r="G195" s="65"/>
      <c r="H195" s="69"/>
      <c r="I195" s="70"/>
      <c r="J195" s="70"/>
      <c r="K195" s="34" t="s">
        <v>65</v>
      </c>
      <c r="L195" s="77">
        <v>195</v>
      </c>
      <c r="M195" s="77"/>
      <c r="N195" s="72"/>
      <c r="O195" s="79" t="s">
        <v>380</v>
      </c>
      <c r="P195" s="81">
        <v>43766.458715277775</v>
      </c>
      <c r="Q195" s="79" t="s">
        <v>386</v>
      </c>
      <c r="R195" s="79"/>
      <c r="S195" s="79"/>
      <c r="T195" s="79" t="s">
        <v>502</v>
      </c>
      <c r="U195" s="82" t="s">
        <v>538</v>
      </c>
      <c r="V195" s="82" t="s">
        <v>538</v>
      </c>
      <c r="W195" s="81">
        <v>43766.458715277775</v>
      </c>
      <c r="X195" s="85">
        <v>43766</v>
      </c>
      <c r="Y195" s="87" t="s">
        <v>710</v>
      </c>
      <c r="Z195" s="82" t="s">
        <v>876</v>
      </c>
      <c r="AA195" s="79"/>
      <c r="AB195" s="79"/>
      <c r="AC195" s="87" t="s">
        <v>1041</v>
      </c>
      <c r="AD195" s="87" t="s">
        <v>1139</v>
      </c>
      <c r="AE195" s="79" t="b">
        <v>0</v>
      </c>
      <c r="AF195" s="79">
        <v>2</v>
      </c>
      <c r="AG195" s="87" t="s">
        <v>1148</v>
      </c>
      <c r="AH195" s="79" t="b">
        <v>0</v>
      </c>
      <c r="AI195" s="79" t="s">
        <v>1153</v>
      </c>
      <c r="AJ195" s="79"/>
      <c r="AK195" s="87" t="s">
        <v>1144</v>
      </c>
      <c r="AL195" s="79" t="b">
        <v>0</v>
      </c>
      <c r="AM195" s="79">
        <v>1</v>
      </c>
      <c r="AN195" s="87" t="s">
        <v>1144</v>
      </c>
      <c r="AO195" s="79" t="s">
        <v>1178</v>
      </c>
      <c r="AP195" s="79" t="b">
        <v>0</v>
      </c>
      <c r="AQ195" s="87" t="s">
        <v>1139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8">
        <v>0</v>
      </c>
      <c r="BG195" s="49">
        <v>0</v>
      </c>
      <c r="BH195" s="48">
        <v>0</v>
      </c>
      <c r="BI195" s="49">
        <v>0</v>
      </c>
      <c r="BJ195" s="48">
        <v>0</v>
      </c>
      <c r="BK195" s="49">
        <v>0</v>
      </c>
      <c r="BL195" s="48">
        <v>31</v>
      </c>
      <c r="BM195" s="49">
        <v>100</v>
      </c>
      <c r="BN195" s="48">
        <v>31</v>
      </c>
    </row>
    <row r="196" spans="1:66" ht="15">
      <c r="A196" s="64" t="s">
        <v>284</v>
      </c>
      <c r="B196" s="64" t="s">
        <v>303</v>
      </c>
      <c r="C196" s="65" t="s">
        <v>3215</v>
      </c>
      <c r="D196" s="66">
        <v>10</v>
      </c>
      <c r="E196" s="67" t="s">
        <v>136</v>
      </c>
      <c r="F196" s="68">
        <v>25.5</v>
      </c>
      <c r="G196" s="65"/>
      <c r="H196" s="69"/>
      <c r="I196" s="70"/>
      <c r="J196" s="70"/>
      <c r="K196" s="34" t="s">
        <v>65</v>
      </c>
      <c r="L196" s="77">
        <v>196</v>
      </c>
      <c r="M196" s="77"/>
      <c r="N196" s="72"/>
      <c r="O196" s="79" t="s">
        <v>378</v>
      </c>
      <c r="P196" s="81">
        <v>43768.50523148148</v>
      </c>
      <c r="Q196" s="79" t="s">
        <v>391</v>
      </c>
      <c r="R196" s="79"/>
      <c r="S196" s="79"/>
      <c r="T196" s="79"/>
      <c r="U196" s="79"/>
      <c r="V196" s="82" t="s">
        <v>609</v>
      </c>
      <c r="W196" s="81">
        <v>43768.50523148148</v>
      </c>
      <c r="X196" s="85">
        <v>43768</v>
      </c>
      <c r="Y196" s="87" t="s">
        <v>718</v>
      </c>
      <c r="Z196" s="82" t="s">
        <v>884</v>
      </c>
      <c r="AA196" s="79"/>
      <c r="AB196" s="79"/>
      <c r="AC196" s="87" t="s">
        <v>1049</v>
      </c>
      <c r="AD196" s="79"/>
      <c r="AE196" s="79" t="b">
        <v>0</v>
      </c>
      <c r="AF196" s="79">
        <v>0</v>
      </c>
      <c r="AG196" s="87" t="s">
        <v>1144</v>
      </c>
      <c r="AH196" s="79" t="b">
        <v>1</v>
      </c>
      <c r="AI196" s="79" t="s">
        <v>1153</v>
      </c>
      <c r="AJ196" s="79"/>
      <c r="AK196" s="87" t="s">
        <v>1160</v>
      </c>
      <c r="AL196" s="79" t="b">
        <v>0</v>
      </c>
      <c r="AM196" s="79">
        <v>9</v>
      </c>
      <c r="AN196" s="87" t="s">
        <v>1110</v>
      </c>
      <c r="AO196" s="79" t="s">
        <v>1178</v>
      </c>
      <c r="AP196" s="79" t="b">
        <v>0</v>
      </c>
      <c r="AQ196" s="87" t="s">
        <v>1110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2</v>
      </c>
      <c r="BF196" s="48"/>
      <c r="BG196" s="49"/>
      <c r="BH196" s="48"/>
      <c r="BI196" s="49"/>
      <c r="BJ196" s="48"/>
      <c r="BK196" s="49"/>
      <c r="BL196" s="48"/>
      <c r="BM196" s="49"/>
      <c r="BN196" s="48"/>
    </row>
    <row r="197" spans="1:66" ht="15">
      <c r="A197" s="64" t="s">
        <v>284</v>
      </c>
      <c r="B197" s="64" t="s">
        <v>320</v>
      </c>
      <c r="C197" s="65" t="s">
        <v>3215</v>
      </c>
      <c r="D197" s="66">
        <v>10</v>
      </c>
      <c r="E197" s="67" t="s">
        <v>136</v>
      </c>
      <c r="F197" s="68">
        <v>25.5</v>
      </c>
      <c r="G197" s="65"/>
      <c r="H197" s="69"/>
      <c r="I197" s="70"/>
      <c r="J197" s="70"/>
      <c r="K197" s="34" t="s">
        <v>65</v>
      </c>
      <c r="L197" s="77">
        <v>197</v>
      </c>
      <c r="M197" s="77"/>
      <c r="N197" s="72"/>
      <c r="O197" s="79" t="s">
        <v>379</v>
      </c>
      <c r="P197" s="81">
        <v>43768.50523148148</v>
      </c>
      <c r="Q197" s="79" t="s">
        <v>391</v>
      </c>
      <c r="R197" s="79"/>
      <c r="S197" s="79"/>
      <c r="T197" s="79"/>
      <c r="U197" s="79"/>
      <c r="V197" s="82" t="s">
        <v>609</v>
      </c>
      <c r="W197" s="81">
        <v>43768.50523148148</v>
      </c>
      <c r="X197" s="85">
        <v>43768</v>
      </c>
      <c r="Y197" s="87" t="s">
        <v>718</v>
      </c>
      <c r="Z197" s="82" t="s">
        <v>884</v>
      </c>
      <c r="AA197" s="79"/>
      <c r="AB197" s="79"/>
      <c r="AC197" s="87" t="s">
        <v>1049</v>
      </c>
      <c r="AD197" s="79"/>
      <c r="AE197" s="79" t="b">
        <v>0</v>
      </c>
      <c r="AF197" s="79">
        <v>0</v>
      </c>
      <c r="AG197" s="87" t="s">
        <v>1144</v>
      </c>
      <c r="AH197" s="79" t="b">
        <v>1</v>
      </c>
      <c r="AI197" s="79" t="s">
        <v>1153</v>
      </c>
      <c r="AJ197" s="79"/>
      <c r="AK197" s="87" t="s">
        <v>1160</v>
      </c>
      <c r="AL197" s="79" t="b">
        <v>0</v>
      </c>
      <c r="AM197" s="79">
        <v>9</v>
      </c>
      <c r="AN197" s="87" t="s">
        <v>1110</v>
      </c>
      <c r="AO197" s="79" t="s">
        <v>1178</v>
      </c>
      <c r="AP197" s="79" t="b">
        <v>0</v>
      </c>
      <c r="AQ197" s="87" t="s">
        <v>1110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8">
        <v>0</v>
      </c>
      <c r="BG197" s="49">
        <v>0</v>
      </c>
      <c r="BH197" s="48">
        <v>0</v>
      </c>
      <c r="BI197" s="49">
        <v>0</v>
      </c>
      <c r="BJ197" s="48">
        <v>0</v>
      </c>
      <c r="BK197" s="49">
        <v>0</v>
      </c>
      <c r="BL197" s="48">
        <v>29</v>
      </c>
      <c r="BM197" s="49">
        <v>100</v>
      </c>
      <c r="BN197" s="48">
        <v>29</v>
      </c>
    </row>
    <row r="198" spans="1:66" ht="15">
      <c r="A198" s="64" t="s">
        <v>284</v>
      </c>
      <c r="B198" s="64" t="s">
        <v>303</v>
      </c>
      <c r="C198" s="65" t="s">
        <v>3215</v>
      </c>
      <c r="D198" s="66">
        <v>10</v>
      </c>
      <c r="E198" s="67" t="s">
        <v>136</v>
      </c>
      <c r="F198" s="68">
        <v>25.5</v>
      </c>
      <c r="G198" s="65"/>
      <c r="H198" s="69"/>
      <c r="I198" s="70"/>
      <c r="J198" s="70"/>
      <c r="K198" s="34" t="s">
        <v>65</v>
      </c>
      <c r="L198" s="77">
        <v>198</v>
      </c>
      <c r="M198" s="77"/>
      <c r="N198" s="72"/>
      <c r="O198" s="79" t="s">
        <v>378</v>
      </c>
      <c r="P198" s="81">
        <v>43773.437997685185</v>
      </c>
      <c r="Q198" s="79" t="s">
        <v>418</v>
      </c>
      <c r="R198" s="79"/>
      <c r="S198" s="79"/>
      <c r="T198" s="79" t="s">
        <v>507</v>
      </c>
      <c r="U198" s="79"/>
      <c r="V198" s="82" t="s">
        <v>609</v>
      </c>
      <c r="W198" s="81">
        <v>43773.437997685185</v>
      </c>
      <c r="X198" s="85">
        <v>43773</v>
      </c>
      <c r="Y198" s="87" t="s">
        <v>719</v>
      </c>
      <c r="Z198" s="82" t="s">
        <v>885</v>
      </c>
      <c r="AA198" s="79"/>
      <c r="AB198" s="79"/>
      <c r="AC198" s="87" t="s">
        <v>1050</v>
      </c>
      <c r="AD198" s="79"/>
      <c r="AE198" s="79" t="b">
        <v>0</v>
      </c>
      <c r="AF198" s="79">
        <v>0</v>
      </c>
      <c r="AG198" s="87" t="s">
        <v>1144</v>
      </c>
      <c r="AH198" s="79" t="b">
        <v>1</v>
      </c>
      <c r="AI198" s="79" t="s">
        <v>1153</v>
      </c>
      <c r="AJ198" s="79"/>
      <c r="AK198" s="87" t="s">
        <v>1170</v>
      </c>
      <c r="AL198" s="79" t="b">
        <v>0</v>
      </c>
      <c r="AM198" s="79">
        <v>2</v>
      </c>
      <c r="AN198" s="87" t="s">
        <v>1111</v>
      </c>
      <c r="AO198" s="79" t="s">
        <v>1178</v>
      </c>
      <c r="AP198" s="79" t="b">
        <v>0</v>
      </c>
      <c r="AQ198" s="87" t="s">
        <v>1111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2</v>
      </c>
      <c r="BF198" s="48"/>
      <c r="BG198" s="49"/>
      <c r="BH198" s="48"/>
      <c r="BI198" s="49"/>
      <c r="BJ198" s="48"/>
      <c r="BK198" s="49"/>
      <c r="BL198" s="48"/>
      <c r="BM198" s="49"/>
      <c r="BN198" s="48"/>
    </row>
    <row r="199" spans="1:66" ht="15">
      <c r="A199" s="64" t="s">
        <v>284</v>
      </c>
      <c r="B199" s="64" t="s">
        <v>320</v>
      </c>
      <c r="C199" s="65" t="s">
        <v>3215</v>
      </c>
      <c r="D199" s="66">
        <v>10</v>
      </c>
      <c r="E199" s="67" t="s">
        <v>136</v>
      </c>
      <c r="F199" s="68">
        <v>25.5</v>
      </c>
      <c r="G199" s="65"/>
      <c r="H199" s="69"/>
      <c r="I199" s="70"/>
      <c r="J199" s="70"/>
      <c r="K199" s="34" t="s">
        <v>65</v>
      </c>
      <c r="L199" s="77">
        <v>199</v>
      </c>
      <c r="M199" s="77"/>
      <c r="N199" s="72"/>
      <c r="O199" s="79" t="s">
        <v>379</v>
      </c>
      <c r="P199" s="81">
        <v>43773.437997685185</v>
      </c>
      <c r="Q199" s="79" t="s">
        <v>418</v>
      </c>
      <c r="R199" s="79"/>
      <c r="S199" s="79"/>
      <c r="T199" s="79" t="s">
        <v>507</v>
      </c>
      <c r="U199" s="79"/>
      <c r="V199" s="82" t="s">
        <v>609</v>
      </c>
      <c r="W199" s="81">
        <v>43773.437997685185</v>
      </c>
      <c r="X199" s="85">
        <v>43773</v>
      </c>
      <c r="Y199" s="87" t="s">
        <v>719</v>
      </c>
      <c r="Z199" s="82" t="s">
        <v>885</v>
      </c>
      <c r="AA199" s="79"/>
      <c r="AB199" s="79"/>
      <c r="AC199" s="87" t="s">
        <v>1050</v>
      </c>
      <c r="AD199" s="79"/>
      <c r="AE199" s="79" t="b">
        <v>0</v>
      </c>
      <c r="AF199" s="79">
        <v>0</v>
      </c>
      <c r="AG199" s="87" t="s">
        <v>1144</v>
      </c>
      <c r="AH199" s="79" t="b">
        <v>1</v>
      </c>
      <c r="AI199" s="79" t="s">
        <v>1153</v>
      </c>
      <c r="AJ199" s="79"/>
      <c r="AK199" s="87" t="s">
        <v>1170</v>
      </c>
      <c r="AL199" s="79" t="b">
        <v>0</v>
      </c>
      <c r="AM199" s="79">
        <v>2</v>
      </c>
      <c r="AN199" s="87" t="s">
        <v>1111</v>
      </c>
      <c r="AO199" s="79" t="s">
        <v>1178</v>
      </c>
      <c r="AP199" s="79" t="b">
        <v>0</v>
      </c>
      <c r="AQ199" s="87" t="s">
        <v>1111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31</v>
      </c>
      <c r="BM199" s="49">
        <v>100</v>
      </c>
      <c r="BN199" s="48">
        <v>31</v>
      </c>
    </row>
    <row r="200" spans="1:66" ht="15">
      <c r="A200" s="64" t="s">
        <v>285</v>
      </c>
      <c r="B200" s="64" t="s">
        <v>310</v>
      </c>
      <c r="C200" s="65" t="s">
        <v>3214</v>
      </c>
      <c r="D200" s="66">
        <v>3</v>
      </c>
      <c r="E200" s="67" t="s">
        <v>132</v>
      </c>
      <c r="F200" s="68">
        <v>32</v>
      </c>
      <c r="G200" s="65"/>
      <c r="H200" s="69"/>
      <c r="I200" s="70"/>
      <c r="J200" s="70"/>
      <c r="K200" s="34" t="s">
        <v>65</v>
      </c>
      <c r="L200" s="77">
        <v>200</v>
      </c>
      <c r="M200" s="77"/>
      <c r="N200" s="72"/>
      <c r="O200" s="79" t="s">
        <v>378</v>
      </c>
      <c r="P200" s="81">
        <v>43773.44527777778</v>
      </c>
      <c r="Q200" s="79" t="s">
        <v>419</v>
      </c>
      <c r="R200" s="79"/>
      <c r="S200" s="79"/>
      <c r="T200" s="79" t="s">
        <v>508</v>
      </c>
      <c r="U200" s="79"/>
      <c r="V200" s="82" t="s">
        <v>610</v>
      </c>
      <c r="W200" s="81">
        <v>43773.44527777778</v>
      </c>
      <c r="X200" s="85">
        <v>43773</v>
      </c>
      <c r="Y200" s="87" t="s">
        <v>720</v>
      </c>
      <c r="Z200" s="82" t="s">
        <v>886</v>
      </c>
      <c r="AA200" s="79"/>
      <c r="AB200" s="79"/>
      <c r="AC200" s="87" t="s">
        <v>1051</v>
      </c>
      <c r="AD200" s="79"/>
      <c r="AE200" s="79" t="b">
        <v>0</v>
      </c>
      <c r="AF200" s="79">
        <v>0</v>
      </c>
      <c r="AG200" s="87" t="s">
        <v>1144</v>
      </c>
      <c r="AH200" s="79" t="b">
        <v>0</v>
      </c>
      <c r="AI200" s="79" t="s">
        <v>1153</v>
      </c>
      <c r="AJ200" s="79"/>
      <c r="AK200" s="87" t="s">
        <v>1144</v>
      </c>
      <c r="AL200" s="79" t="b">
        <v>0</v>
      </c>
      <c r="AM200" s="79">
        <v>15</v>
      </c>
      <c r="AN200" s="87" t="s">
        <v>1117</v>
      </c>
      <c r="AO200" s="79" t="s">
        <v>1181</v>
      </c>
      <c r="AP200" s="79" t="b">
        <v>0</v>
      </c>
      <c r="AQ200" s="87" t="s">
        <v>1117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v>0</v>
      </c>
      <c r="BG200" s="49">
        <v>0</v>
      </c>
      <c r="BH200" s="48">
        <v>0</v>
      </c>
      <c r="BI200" s="49">
        <v>0</v>
      </c>
      <c r="BJ200" s="48">
        <v>0</v>
      </c>
      <c r="BK200" s="49">
        <v>0</v>
      </c>
      <c r="BL200" s="48">
        <v>24</v>
      </c>
      <c r="BM200" s="49">
        <v>100</v>
      </c>
      <c r="BN200" s="48">
        <v>24</v>
      </c>
    </row>
    <row r="201" spans="1:66" ht="15">
      <c r="A201" s="64" t="s">
        <v>286</v>
      </c>
      <c r="B201" s="64" t="s">
        <v>310</v>
      </c>
      <c r="C201" s="65" t="s">
        <v>3214</v>
      </c>
      <c r="D201" s="66">
        <v>3</v>
      </c>
      <c r="E201" s="67" t="s">
        <v>132</v>
      </c>
      <c r="F201" s="68">
        <v>32</v>
      </c>
      <c r="G201" s="65"/>
      <c r="H201" s="69"/>
      <c r="I201" s="70"/>
      <c r="J201" s="70"/>
      <c r="K201" s="34" t="s">
        <v>65</v>
      </c>
      <c r="L201" s="77">
        <v>201</v>
      </c>
      <c r="M201" s="77"/>
      <c r="N201" s="72"/>
      <c r="O201" s="79" t="s">
        <v>378</v>
      </c>
      <c r="P201" s="81">
        <v>43773.45476851852</v>
      </c>
      <c r="Q201" s="79" t="s">
        <v>419</v>
      </c>
      <c r="R201" s="79"/>
      <c r="S201" s="79"/>
      <c r="T201" s="79" t="s">
        <v>508</v>
      </c>
      <c r="U201" s="79"/>
      <c r="V201" s="82" t="s">
        <v>611</v>
      </c>
      <c r="W201" s="81">
        <v>43773.45476851852</v>
      </c>
      <c r="X201" s="85">
        <v>43773</v>
      </c>
      <c r="Y201" s="87" t="s">
        <v>721</v>
      </c>
      <c r="Z201" s="82" t="s">
        <v>887</v>
      </c>
      <c r="AA201" s="79"/>
      <c r="AB201" s="79"/>
      <c r="AC201" s="87" t="s">
        <v>1052</v>
      </c>
      <c r="AD201" s="79"/>
      <c r="AE201" s="79" t="b">
        <v>0</v>
      </c>
      <c r="AF201" s="79">
        <v>0</v>
      </c>
      <c r="AG201" s="87" t="s">
        <v>1144</v>
      </c>
      <c r="AH201" s="79" t="b">
        <v>0</v>
      </c>
      <c r="AI201" s="79" t="s">
        <v>1153</v>
      </c>
      <c r="AJ201" s="79"/>
      <c r="AK201" s="87" t="s">
        <v>1144</v>
      </c>
      <c r="AL201" s="79" t="b">
        <v>0</v>
      </c>
      <c r="AM201" s="79">
        <v>15</v>
      </c>
      <c r="AN201" s="87" t="s">
        <v>1117</v>
      </c>
      <c r="AO201" s="79" t="s">
        <v>1178</v>
      </c>
      <c r="AP201" s="79" t="b">
        <v>0</v>
      </c>
      <c r="AQ201" s="87" t="s">
        <v>1117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24</v>
      </c>
      <c r="BM201" s="49">
        <v>100</v>
      </c>
      <c r="BN201" s="48">
        <v>24</v>
      </c>
    </row>
    <row r="202" spans="1:66" ht="15">
      <c r="A202" s="64" t="s">
        <v>287</v>
      </c>
      <c r="B202" s="64" t="s">
        <v>303</v>
      </c>
      <c r="C202" s="65" t="s">
        <v>3215</v>
      </c>
      <c r="D202" s="66">
        <v>10</v>
      </c>
      <c r="E202" s="67" t="s">
        <v>136</v>
      </c>
      <c r="F202" s="68">
        <v>25.5</v>
      </c>
      <c r="G202" s="65"/>
      <c r="H202" s="69"/>
      <c r="I202" s="70"/>
      <c r="J202" s="70"/>
      <c r="K202" s="34" t="s">
        <v>65</v>
      </c>
      <c r="L202" s="77">
        <v>202</v>
      </c>
      <c r="M202" s="77"/>
      <c r="N202" s="72"/>
      <c r="O202" s="79" t="s">
        <v>378</v>
      </c>
      <c r="P202" s="81">
        <v>43768.51388888889</v>
      </c>
      <c r="Q202" s="79" t="s">
        <v>397</v>
      </c>
      <c r="R202" s="82" t="s">
        <v>439</v>
      </c>
      <c r="S202" s="79" t="s">
        <v>475</v>
      </c>
      <c r="T202" s="79" t="s">
        <v>490</v>
      </c>
      <c r="U202" s="79"/>
      <c r="V202" s="82" t="s">
        <v>612</v>
      </c>
      <c r="W202" s="81">
        <v>43768.51388888889</v>
      </c>
      <c r="X202" s="85">
        <v>43768</v>
      </c>
      <c r="Y202" s="87" t="s">
        <v>722</v>
      </c>
      <c r="Z202" s="82" t="s">
        <v>888</v>
      </c>
      <c r="AA202" s="79"/>
      <c r="AB202" s="79"/>
      <c r="AC202" s="87" t="s">
        <v>1053</v>
      </c>
      <c r="AD202" s="79"/>
      <c r="AE202" s="79" t="b">
        <v>0</v>
      </c>
      <c r="AF202" s="79">
        <v>0</v>
      </c>
      <c r="AG202" s="87" t="s">
        <v>1144</v>
      </c>
      <c r="AH202" s="79" t="b">
        <v>0</v>
      </c>
      <c r="AI202" s="79" t="s">
        <v>1153</v>
      </c>
      <c r="AJ202" s="79"/>
      <c r="AK202" s="87" t="s">
        <v>1144</v>
      </c>
      <c r="AL202" s="79" t="b">
        <v>0</v>
      </c>
      <c r="AM202" s="79">
        <v>2</v>
      </c>
      <c r="AN202" s="87" t="s">
        <v>1127</v>
      </c>
      <c r="AO202" s="79" t="s">
        <v>1178</v>
      </c>
      <c r="AP202" s="79" t="b">
        <v>0</v>
      </c>
      <c r="AQ202" s="87" t="s">
        <v>1127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8</v>
      </c>
      <c r="BM202" s="49">
        <v>100</v>
      </c>
      <c r="BN202" s="48">
        <v>8</v>
      </c>
    </row>
    <row r="203" spans="1:66" ht="15">
      <c r="A203" s="64" t="s">
        <v>287</v>
      </c>
      <c r="B203" s="64" t="s">
        <v>303</v>
      </c>
      <c r="C203" s="65" t="s">
        <v>3215</v>
      </c>
      <c r="D203" s="66">
        <v>10</v>
      </c>
      <c r="E203" s="67" t="s">
        <v>136</v>
      </c>
      <c r="F203" s="68">
        <v>25.5</v>
      </c>
      <c r="G203" s="65"/>
      <c r="H203" s="69"/>
      <c r="I203" s="70"/>
      <c r="J203" s="70"/>
      <c r="K203" s="34" t="s">
        <v>65</v>
      </c>
      <c r="L203" s="77">
        <v>203</v>
      </c>
      <c r="M203" s="77"/>
      <c r="N203" s="72"/>
      <c r="O203" s="79" t="s">
        <v>378</v>
      </c>
      <c r="P203" s="81">
        <v>43771.25699074074</v>
      </c>
      <c r="Q203" s="79" t="s">
        <v>413</v>
      </c>
      <c r="R203" s="79"/>
      <c r="S203" s="79"/>
      <c r="T203" s="79" t="s">
        <v>499</v>
      </c>
      <c r="U203" s="79"/>
      <c r="V203" s="82" t="s">
        <v>612</v>
      </c>
      <c r="W203" s="81">
        <v>43771.25699074074</v>
      </c>
      <c r="X203" s="85">
        <v>43771</v>
      </c>
      <c r="Y203" s="87" t="s">
        <v>723</v>
      </c>
      <c r="Z203" s="82" t="s">
        <v>889</v>
      </c>
      <c r="AA203" s="79"/>
      <c r="AB203" s="79"/>
      <c r="AC203" s="87" t="s">
        <v>1054</v>
      </c>
      <c r="AD203" s="79"/>
      <c r="AE203" s="79" t="b">
        <v>0</v>
      </c>
      <c r="AF203" s="79">
        <v>0</v>
      </c>
      <c r="AG203" s="87" t="s">
        <v>1144</v>
      </c>
      <c r="AH203" s="79" t="b">
        <v>1</v>
      </c>
      <c r="AI203" s="79" t="s">
        <v>1153</v>
      </c>
      <c r="AJ203" s="79"/>
      <c r="AK203" s="87" t="s">
        <v>1166</v>
      </c>
      <c r="AL203" s="79" t="b">
        <v>0</v>
      </c>
      <c r="AM203" s="79">
        <v>2</v>
      </c>
      <c r="AN203" s="87" t="s">
        <v>1092</v>
      </c>
      <c r="AO203" s="79" t="s">
        <v>1181</v>
      </c>
      <c r="AP203" s="79" t="b">
        <v>0</v>
      </c>
      <c r="AQ203" s="87" t="s">
        <v>1092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287</v>
      </c>
      <c r="B204" s="64" t="s">
        <v>371</v>
      </c>
      <c r="C204" s="65" t="s">
        <v>3214</v>
      </c>
      <c r="D204" s="66">
        <v>3</v>
      </c>
      <c r="E204" s="67" t="s">
        <v>132</v>
      </c>
      <c r="F204" s="68">
        <v>32</v>
      </c>
      <c r="G204" s="65"/>
      <c r="H204" s="69"/>
      <c r="I204" s="70"/>
      <c r="J204" s="70"/>
      <c r="K204" s="34" t="s">
        <v>65</v>
      </c>
      <c r="L204" s="77">
        <v>204</v>
      </c>
      <c r="M204" s="77"/>
      <c r="N204" s="72"/>
      <c r="O204" s="79" t="s">
        <v>379</v>
      </c>
      <c r="P204" s="81">
        <v>43771.25699074074</v>
      </c>
      <c r="Q204" s="79" t="s">
        <v>413</v>
      </c>
      <c r="R204" s="79"/>
      <c r="S204" s="79"/>
      <c r="T204" s="79" t="s">
        <v>499</v>
      </c>
      <c r="U204" s="79"/>
      <c r="V204" s="82" t="s">
        <v>612</v>
      </c>
      <c r="W204" s="81">
        <v>43771.25699074074</v>
      </c>
      <c r="X204" s="85">
        <v>43771</v>
      </c>
      <c r="Y204" s="87" t="s">
        <v>723</v>
      </c>
      <c r="Z204" s="82" t="s">
        <v>889</v>
      </c>
      <c r="AA204" s="79"/>
      <c r="AB204" s="79"/>
      <c r="AC204" s="87" t="s">
        <v>1054</v>
      </c>
      <c r="AD204" s="79"/>
      <c r="AE204" s="79" t="b">
        <v>0</v>
      </c>
      <c r="AF204" s="79">
        <v>0</v>
      </c>
      <c r="AG204" s="87" t="s">
        <v>1144</v>
      </c>
      <c r="AH204" s="79" t="b">
        <v>1</v>
      </c>
      <c r="AI204" s="79" t="s">
        <v>1153</v>
      </c>
      <c r="AJ204" s="79"/>
      <c r="AK204" s="87" t="s">
        <v>1166</v>
      </c>
      <c r="AL204" s="79" t="b">
        <v>0</v>
      </c>
      <c r="AM204" s="79">
        <v>2</v>
      </c>
      <c r="AN204" s="87" t="s">
        <v>1092</v>
      </c>
      <c r="AO204" s="79" t="s">
        <v>1181</v>
      </c>
      <c r="AP204" s="79" t="b">
        <v>0</v>
      </c>
      <c r="AQ204" s="87" t="s">
        <v>1092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12</v>
      </c>
      <c r="BM204" s="49">
        <v>100</v>
      </c>
      <c r="BN204" s="48">
        <v>12</v>
      </c>
    </row>
    <row r="205" spans="1:66" ht="15">
      <c r="A205" s="64" t="s">
        <v>287</v>
      </c>
      <c r="B205" s="64" t="s">
        <v>310</v>
      </c>
      <c r="C205" s="65" t="s">
        <v>3214</v>
      </c>
      <c r="D205" s="66">
        <v>3</v>
      </c>
      <c r="E205" s="67" t="s">
        <v>132</v>
      </c>
      <c r="F205" s="68">
        <v>32</v>
      </c>
      <c r="G205" s="65"/>
      <c r="H205" s="69"/>
      <c r="I205" s="70"/>
      <c r="J205" s="70"/>
      <c r="K205" s="34" t="s">
        <v>65</v>
      </c>
      <c r="L205" s="77">
        <v>205</v>
      </c>
      <c r="M205" s="77"/>
      <c r="N205" s="72"/>
      <c r="O205" s="79" t="s">
        <v>378</v>
      </c>
      <c r="P205" s="81">
        <v>43773.52329861111</v>
      </c>
      <c r="Q205" s="79" t="s">
        <v>419</v>
      </c>
      <c r="R205" s="79"/>
      <c r="S205" s="79"/>
      <c r="T205" s="79" t="s">
        <v>508</v>
      </c>
      <c r="U205" s="79"/>
      <c r="V205" s="82" t="s">
        <v>612</v>
      </c>
      <c r="W205" s="81">
        <v>43773.52329861111</v>
      </c>
      <c r="X205" s="85">
        <v>43773</v>
      </c>
      <c r="Y205" s="87" t="s">
        <v>724</v>
      </c>
      <c r="Z205" s="82" t="s">
        <v>890</v>
      </c>
      <c r="AA205" s="79"/>
      <c r="AB205" s="79"/>
      <c r="AC205" s="87" t="s">
        <v>1055</v>
      </c>
      <c r="AD205" s="79"/>
      <c r="AE205" s="79" t="b">
        <v>0</v>
      </c>
      <c r="AF205" s="79">
        <v>0</v>
      </c>
      <c r="AG205" s="87" t="s">
        <v>1144</v>
      </c>
      <c r="AH205" s="79" t="b">
        <v>0</v>
      </c>
      <c r="AI205" s="79" t="s">
        <v>1153</v>
      </c>
      <c r="AJ205" s="79"/>
      <c r="AK205" s="87" t="s">
        <v>1144</v>
      </c>
      <c r="AL205" s="79" t="b">
        <v>0</v>
      </c>
      <c r="AM205" s="79">
        <v>15</v>
      </c>
      <c r="AN205" s="87" t="s">
        <v>1117</v>
      </c>
      <c r="AO205" s="79" t="s">
        <v>1181</v>
      </c>
      <c r="AP205" s="79" t="b">
        <v>0</v>
      </c>
      <c r="AQ205" s="87" t="s">
        <v>1117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8">
        <v>0</v>
      </c>
      <c r="BG205" s="49">
        <v>0</v>
      </c>
      <c r="BH205" s="48">
        <v>0</v>
      </c>
      <c r="BI205" s="49">
        <v>0</v>
      </c>
      <c r="BJ205" s="48">
        <v>0</v>
      </c>
      <c r="BK205" s="49">
        <v>0</v>
      </c>
      <c r="BL205" s="48">
        <v>24</v>
      </c>
      <c r="BM205" s="49">
        <v>100</v>
      </c>
      <c r="BN205" s="48">
        <v>24</v>
      </c>
    </row>
    <row r="206" spans="1:66" ht="15">
      <c r="A206" s="64" t="s">
        <v>288</v>
      </c>
      <c r="B206" s="64" t="s">
        <v>310</v>
      </c>
      <c r="C206" s="65" t="s">
        <v>3214</v>
      </c>
      <c r="D206" s="66">
        <v>3</v>
      </c>
      <c r="E206" s="67" t="s">
        <v>132</v>
      </c>
      <c r="F206" s="68">
        <v>32</v>
      </c>
      <c r="G206" s="65"/>
      <c r="H206" s="69"/>
      <c r="I206" s="70"/>
      <c r="J206" s="70"/>
      <c r="K206" s="34" t="s">
        <v>65</v>
      </c>
      <c r="L206" s="77">
        <v>206</v>
      </c>
      <c r="M206" s="77"/>
      <c r="N206" s="72"/>
      <c r="O206" s="79" t="s">
        <v>378</v>
      </c>
      <c r="P206" s="81">
        <v>43773.54039351852</v>
      </c>
      <c r="Q206" s="79" t="s">
        <v>419</v>
      </c>
      <c r="R206" s="79"/>
      <c r="S206" s="79"/>
      <c r="T206" s="79" t="s">
        <v>508</v>
      </c>
      <c r="U206" s="79"/>
      <c r="V206" s="82" t="s">
        <v>613</v>
      </c>
      <c r="W206" s="81">
        <v>43773.54039351852</v>
      </c>
      <c r="X206" s="85">
        <v>43773</v>
      </c>
      <c r="Y206" s="87" t="s">
        <v>725</v>
      </c>
      <c r="Z206" s="82" t="s">
        <v>891</v>
      </c>
      <c r="AA206" s="79"/>
      <c r="AB206" s="79"/>
      <c r="AC206" s="87" t="s">
        <v>1056</v>
      </c>
      <c r="AD206" s="79"/>
      <c r="AE206" s="79" t="b">
        <v>0</v>
      </c>
      <c r="AF206" s="79">
        <v>0</v>
      </c>
      <c r="AG206" s="87" t="s">
        <v>1144</v>
      </c>
      <c r="AH206" s="79" t="b">
        <v>0</v>
      </c>
      <c r="AI206" s="79" t="s">
        <v>1153</v>
      </c>
      <c r="AJ206" s="79"/>
      <c r="AK206" s="87" t="s">
        <v>1144</v>
      </c>
      <c r="AL206" s="79" t="b">
        <v>0</v>
      </c>
      <c r="AM206" s="79">
        <v>15</v>
      </c>
      <c r="AN206" s="87" t="s">
        <v>1117</v>
      </c>
      <c r="AO206" s="79" t="s">
        <v>1179</v>
      </c>
      <c r="AP206" s="79" t="b">
        <v>0</v>
      </c>
      <c r="AQ206" s="87" t="s">
        <v>1117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24</v>
      </c>
      <c r="BM206" s="49">
        <v>100</v>
      </c>
      <c r="BN206" s="48">
        <v>24</v>
      </c>
    </row>
    <row r="207" spans="1:66" ht="15">
      <c r="A207" s="64" t="s">
        <v>289</v>
      </c>
      <c r="B207" s="64" t="s">
        <v>310</v>
      </c>
      <c r="C207" s="65" t="s">
        <v>3214</v>
      </c>
      <c r="D207" s="66">
        <v>3</v>
      </c>
      <c r="E207" s="67" t="s">
        <v>132</v>
      </c>
      <c r="F207" s="68">
        <v>32</v>
      </c>
      <c r="G207" s="65"/>
      <c r="H207" s="69"/>
      <c r="I207" s="70"/>
      <c r="J207" s="70"/>
      <c r="K207" s="34" t="s">
        <v>65</v>
      </c>
      <c r="L207" s="77">
        <v>207</v>
      </c>
      <c r="M207" s="77"/>
      <c r="N207" s="72"/>
      <c r="O207" s="79" t="s">
        <v>378</v>
      </c>
      <c r="P207" s="81">
        <v>43773.596875</v>
      </c>
      <c r="Q207" s="79" t="s">
        <v>419</v>
      </c>
      <c r="R207" s="79"/>
      <c r="S207" s="79"/>
      <c r="T207" s="79" t="s">
        <v>508</v>
      </c>
      <c r="U207" s="79"/>
      <c r="V207" s="82" t="s">
        <v>614</v>
      </c>
      <c r="W207" s="81">
        <v>43773.596875</v>
      </c>
      <c r="X207" s="85">
        <v>43773</v>
      </c>
      <c r="Y207" s="87" t="s">
        <v>726</v>
      </c>
      <c r="Z207" s="82" t="s">
        <v>892</v>
      </c>
      <c r="AA207" s="79"/>
      <c r="AB207" s="79"/>
      <c r="AC207" s="87" t="s">
        <v>1057</v>
      </c>
      <c r="AD207" s="79"/>
      <c r="AE207" s="79" t="b">
        <v>0</v>
      </c>
      <c r="AF207" s="79">
        <v>0</v>
      </c>
      <c r="AG207" s="87" t="s">
        <v>1144</v>
      </c>
      <c r="AH207" s="79" t="b">
        <v>0</v>
      </c>
      <c r="AI207" s="79" t="s">
        <v>1153</v>
      </c>
      <c r="AJ207" s="79"/>
      <c r="AK207" s="87" t="s">
        <v>1144</v>
      </c>
      <c r="AL207" s="79" t="b">
        <v>0</v>
      </c>
      <c r="AM207" s="79">
        <v>15</v>
      </c>
      <c r="AN207" s="87" t="s">
        <v>1117</v>
      </c>
      <c r="AO207" s="79" t="s">
        <v>1181</v>
      </c>
      <c r="AP207" s="79" t="b">
        <v>0</v>
      </c>
      <c r="AQ207" s="87" t="s">
        <v>1117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24</v>
      </c>
      <c r="BM207" s="49">
        <v>100</v>
      </c>
      <c r="BN207" s="48">
        <v>24</v>
      </c>
    </row>
    <row r="208" spans="1:66" ht="15">
      <c r="A208" s="64" t="s">
        <v>290</v>
      </c>
      <c r="B208" s="64" t="s">
        <v>303</v>
      </c>
      <c r="C208" s="65" t="s">
        <v>3214</v>
      </c>
      <c r="D208" s="66">
        <v>3</v>
      </c>
      <c r="E208" s="67" t="s">
        <v>132</v>
      </c>
      <c r="F208" s="68">
        <v>32</v>
      </c>
      <c r="G208" s="65"/>
      <c r="H208" s="69"/>
      <c r="I208" s="70"/>
      <c r="J208" s="70"/>
      <c r="K208" s="34" t="s">
        <v>65</v>
      </c>
      <c r="L208" s="77">
        <v>208</v>
      </c>
      <c r="M208" s="77"/>
      <c r="N208" s="72"/>
      <c r="O208" s="79" t="s">
        <v>378</v>
      </c>
      <c r="P208" s="81">
        <v>43766.50641203704</v>
      </c>
      <c r="Q208" s="79" t="s">
        <v>383</v>
      </c>
      <c r="R208" s="79"/>
      <c r="S208" s="79"/>
      <c r="T208" s="79"/>
      <c r="U208" s="79"/>
      <c r="V208" s="82" t="s">
        <v>615</v>
      </c>
      <c r="W208" s="81">
        <v>43766.50641203704</v>
      </c>
      <c r="X208" s="85">
        <v>43766</v>
      </c>
      <c r="Y208" s="87" t="s">
        <v>727</v>
      </c>
      <c r="Z208" s="82" t="s">
        <v>893</v>
      </c>
      <c r="AA208" s="79"/>
      <c r="AB208" s="79"/>
      <c r="AC208" s="87" t="s">
        <v>1058</v>
      </c>
      <c r="AD208" s="79"/>
      <c r="AE208" s="79" t="b">
        <v>0</v>
      </c>
      <c r="AF208" s="79">
        <v>0</v>
      </c>
      <c r="AG208" s="87" t="s">
        <v>1144</v>
      </c>
      <c r="AH208" s="79" t="b">
        <v>0</v>
      </c>
      <c r="AI208" s="79" t="s">
        <v>1153</v>
      </c>
      <c r="AJ208" s="79"/>
      <c r="AK208" s="87" t="s">
        <v>1144</v>
      </c>
      <c r="AL208" s="79" t="b">
        <v>0</v>
      </c>
      <c r="AM208" s="79">
        <v>8</v>
      </c>
      <c r="AN208" s="87" t="s">
        <v>1124</v>
      </c>
      <c r="AO208" s="79" t="s">
        <v>1183</v>
      </c>
      <c r="AP208" s="79" t="b">
        <v>0</v>
      </c>
      <c r="AQ208" s="87" t="s">
        <v>1124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2</v>
      </c>
      <c r="BF208" s="48"/>
      <c r="BG208" s="49"/>
      <c r="BH208" s="48"/>
      <c r="BI208" s="49"/>
      <c r="BJ208" s="48"/>
      <c r="BK208" s="49"/>
      <c r="BL208" s="48"/>
      <c r="BM208" s="49"/>
      <c r="BN208" s="48"/>
    </row>
    <row r="209" spans="1:66" ht="15">
      <c r="A209" s="64" t="s">
        <v>290</v>
      </c>
      <c r="B209" s="64" t="s">
        <v>312</v>
      </c>
      <c r="C209" s="65" t="s">
        <v>3214</v>
      </c>
      <c r="D209" s="66">
        <v>3</v>
      </c>
      <c r="E209" s="67" t="s">
        <v>132</v>
      </c>
      <c r="F209" s="68">
        <v>32</v>
      </c>
      <c r="G209" s="65"/>
      <c r="H209" s="69"/>
      <c r="I209" s="70"/>
      <c r="J209" s="70"/>
      <c r="K209" s="34" t="s">
        <v>65</v>
      </c>
      <c r="L209" s="77">
        <v>209</v>
      </c>
      <c r="M209" s="77"/>
      <c r="N209" s="72"/>
      <c r="O209" s="79" t="s">
        <v>379</v>
      </c>
      <c r="P209" s="81">
        <v>43766.50641203704</v>
      </c>
      <c r="Q209" s="79" t="s">
        <v>383</v>
      </c>
      <c r="R209" s="79"/>
      <c r="S209" s="79"/>
      <c r="T209" s="79"/>
      <c r="U209" s="79"/>
      <c r="V209" s="82" t="s">
        <v>615</v>
      </c>
      <c r="W209" s="81">
        <v>43766.50641203704</v>
      </c>
      <c r="X209" s="85">
        <v>43766</v>
      </c>
      <c r="Y209" s="87" t="s">
        <v>727</v>
      </c>
      <c r="Z209" s="82" t="s">
        <v>893</v>
      </c>
      <c r="AA209" s="79"/>
      <c r="AB209" s="79"/>
      <c r="AC209" s="87" t="s">
        <v>1058</v>
      </c>
      <c r="AD209" s="79"/>
      <c r="AE209" s="79" t="b">
        <v>0</v>
      </c>
      <c r="AF209" s="79">
        <v>0</v>
      </c>
      <c r="AG209" s="87" t="s">
        <v>1144</v>
      </c>
      <c r="AH209" s="79" t="b">
        <v>0</v>
      </c>
      <c r="AI209" s="79" t="s">
        <v>1153</v>
      </c>
      <c r="AJ209" s="79"/>
      <c r="AK209" s="87" t="s">
        <v>1144</v>
      </c>
      <c r="AL209" s="79" t="b">
        <v>0</v>
      </c>
      <c r="AM209" s="79">
        <v>8</v>
      </c>
      <c r="AN209" s="87" t="s">
        <v>1124</v>
      </c>
      <c r="AO209" s="79" t="s">
        <v>1183</v>
      </c>
      <c r="AP209" s="79" t="b">
        <v>0</v>
      </c>
      <c r="AQ209" s="87" t="s">
        <v>1124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2</v>
      </c>
      <c r="BF209" s="48">
        <v>0</v>
      </c>
      <c r="BG209" s="49">
        <v>0</v>
      </c>
      <c r="BH209" s="48">
        <v>0</v>
      </c>
      <c r="BI209" s="49">
        <v>0</v>
      </c>
      <c r="BJ209" s="48">
        <v>0</v>
      </c>
      <c r="BK209" s="49">
        <v>0</v>
      </c>
      <c r="BL209" s="48">
        <v>18</v>
      </c>
      <c r="BM209" s="49">
        <v>100</v>
      </c>
      <c r="BN209" s="48">
        <v>18</v>
      </c>
    </row>
    <row r="210" spans="1:66" ht="15">
      <c r="A210" s="64" t="s">
        <v>290</v>
      </c>
      <c r="B210" s="64" t="s">
        <v>279</v>
      </c>
      <c r="C210" s="65" t="s">
        <v>3215</v>
      </c>
      <c r="D210" s="66">
        <v>10</v>
      </c>
      <c r="E210" s="67" t="s">
        <v>136</v>
      </c>
      <c r="F210" s="68">
        <v>25.5</v>
      </c>
      <c r="G210" s="65"/>
      <c r="H210" s="69"/>
      <c r="I210" s="70"/>
      <c r="J210" s="70"/>
      <c r="K210" s="34" t="s">
        <v>65</v>
      </c>
      <c r="L210" s="77">
        <v>210</v>
      </c>
      <c r="M210" s="77"/>
      <c r="N210" s="72"/>
      <c r="O210" s="79" t="s">
        <v>378</v>
      </c>
      <c r="P210" s="81">
        <v>43766.50670138889</v>
      </c>
      <c r="Q210" s="79" t="s">
        <v>396</v>
      </c>
      <c r="R210" s="79"/>
      <c r="S210" s="79"/>
      <c r="T210" s="79"/>
      <c r="U210" s="79"/>
      <c r="V210" s="82" t="s">
        <v>615</v>
      </c>
      <c r="W210" s="81">
        <v>43766.50670138889</v>
      </c>
      <c r="X210" s="85">
        <v>43766</v>
      </c>
      <c r="Y210" s="87" t="s">
        <v>728</v>
      </c>
      <c r="Z210" s="82" t="s">
        <v>894</v>
      </c>
      <c r="AA210" s="79"/>
      <c r="AB210" s="79"/>
      <c r="AC210" s="87" t="s">
        <v>1059</v>
      </c>
      <c r="AD210" s="79"/>
      <c r="AE210" s="79" t="b">
        <v>0</v>
      </c>
      <c r="AF210" s="79">
        <v>0</v>
      </c>
      <c r="AG210" s="87" t="s">
        <v>1144</v>
      </c>
      <c r="AH210" s="79" t="b">
        <v>1</v>
      </c>
      <c r="AI210" s="79" t="s">
        <v>1153</v>
      </c>
      <c r="AJ210" s="79"/>
      <c r="AK210" s="87" t="s">
        <v>1139</v>
      </c>
      <c r="AL210" s="79" t="b">
        <v>0</v>
      </c>
      <c r="AM210" s="79">
        <v>3</v>
      </c>
      <c r="AN210" s="87" t="s">
        <v>1065</v>
      </c>
      <c r="AO210" s="79" t="s">
        <v>1183</v>
      </c>
      <c r="AP210" s="79" t="b">
        <v>0</v>
      </c>
      <c r="AQ210" s="87" t="s">
        <v>1065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8"/>
      <c r="BG210" s="49"/>
      <c r="BH210" s="48"/>
      <c r="BI210" s="49"/>
      <c r="BJ210" s="48"/>
      <c r="BK210" s="49"/>
      <c r="BL210" s="48"/>
      <c r="BM210" s="49"/>
      <c r="BN210" s="48"/>
    </row>
    <row r="211" spans="1:66" ht="15">
      <c r="A211" s="64" t="s">
        <v>290</v>
      </c>
      <c r="B211" s="64" t="s">
        <v>320</v>
      </c>
      <c r="C211" s="65" t="s">
        <v>3215</v>
      </c>
      <c r="D211" s="66">
        <v>10</v>
      </c>
      <c r="E211" s="67" t="s">
        <v>136</v>
      </c>
      <c r="F211" s="68">
        <v>25.5</v>
      </c>
      <c r="G211" s="65"/>
      <c r="H211" s="69"/>
      <c r="I211" s="70"/>
      <c r="J211" s="70"/>
      <c r="K211" s="34" t="s">
        <v>65</v>
      </c>
      <c r="L211" s="77">
        <v>211</v>
      </c>
      <c r="M211" s="77"/>
      <c r="N211" s="72"/>
      <c r="O211" s="79" t="s">
        <v>379</v>
      </c>
      <c r="P211" s="81">
        <v>43766.50670138889</v>
      </c>
      <c r="Q211" s="79" t="s">
        <v>396</v>
      </c>
      <c r="R211" s="79"/>
      <c r="S211" s="79"/>
      <c r="T211" s="79"/>
      <c r="U211" s="79"/>
      <c r="V211" s="82" t="s">
        <v>615</v>
      </c>
      <c r="W211" s="81">
        <v>43766.50670138889</v>
      </c>
      <c r="X211" s="85">
        <v>43766</v>
      </c>
      <c r="Y211" s="87" t="s">
        <v>728</v>
      </c>
      <c r="Z211" s="82" t="s">
        <v>894</v>
      </c>
      <c r="AA211" s="79"/>
      <c r="AB211" s="79"/>
      <c r="AC211" s="87" t="s">
        <v>1059</v>
      </c>
      <c r="AD211" s="79"/>
      <c r="AE211" s="79" t="b">
        <v>0</v>
      </c>
      <c r="AF211" s="79">
        <v>0</v>
      </c>
      <c r="AG211" s="87" t="s">
        <v>1144</v>
      </c>
      <c r="AH211" s="79" t="b">
        <v>1</v>
      </c>
      <c r="AI211" s="79" t="s">
        <v>1153</v>
      </c>
      <c r="AJ211" s="79"/>
      <c r="AK211" s="87" t="s">
        <v>1139</v>
      </c>
      <c r="AL211" s="79" t="b">
        <v>0</v>
      </c>
      <c r="AM211" s="79">
        <v>3</v>
      </c>
      <c r="AN211" s="87" t="s">
        <v>1065</v>
      </c>
      <c r="AO211" s="79" t="s">
        <v>1183</v>
      </c>
      <c r="AP211" s="79" t="b">
        <v>0</v>
      </c>
      <c r="AQ211" s="87" t="s">
        <v>1065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8"/>
      <c r="BG211" s="49"/>
      <c r="BH211" s="48"/>
      <c r="BI211" s="49"/>
      <c r="BJ211" s="48"/>
      <c r="BK211" s="49"/>
      <c r="BL211" s="48"/>
      <c r="BM211" s="49"/>
      <c r="BN211" s="48"/>
    </row>
    <row r="212" spans="1:66" ht="15">
      <c r="A212" s="64" t="s">
        <v>290</v>
      </c>
      <c r="B212" s="64" t="s">
        <v>324</v>
      </c>
      <c r="C212" s="65" t="s">
        <v>3214</v>
      </c>
      <c r="D212" s="66">
        <v>3</v>
      </c>
      <c r="E212" s="67" t="s">
        <v>132</v>
      </c>
      <c r="F212" s="68">
        <v>32</v>
      </c>
      <c r="G212" s="65"/>
      <c r="H212" s="69"/>
      <c r="I212" s="70"/>
      <c r="J212" s="70"/>
      <c r="K212" s="34" t="s">
        <v>65</v>
      </c>
      <c r="L212" s="77">
        <v>212</v>
      </c>
      <c r="M212" s="77"/>
      <c r="N212" s="72"/>
      <c r="O212" s="79" t="s">
        <v>379</v>
      </c>
      <c r="P212" s="81">
        <v>43766.50670138889</v>
      </c>
      <c r="Q212" s="79" t="s">
        <v>396</v>
      </c>
      <c r="R212" s="79"/>
      <c r="S212" s="79"/>
      <c r="T212" s="79"/>
      <c r="U212" s="79"/>
      <c r="V212" s="82" t="s">
        <v>615</v>
      </c>
      <c r="W212" s="81">
        <v>43766.50670138889</v>
      </c>
      <c r="X212" s="85">
        <v>43766</v>
      </c>
      <c r="Y212" s="87" t="s">
        <v>728</v>
      </c>
      <c r="Z212" s="82" t="s">
        <v>894</v>
      </c>
      <c r="AA212" s="79"/>
      <c r="AB212" s="79"/>
      <c r="AC212" s="87" t="s">
        <v>1059</v>
      </c>
      <c r="AD212" s="79"/>
      <c r="AE212" s="79" t="b">
        <v>0</v>
      </c>
      <c r="AF212" s="79">
        <v>0</v>
      </c>
      <c r="AG212" s="87" t="s">
        <v>1144</v>
      </c>
      <c r="AH212" s="79" t="b">
        <v>1</v>
      </c>
      <c r="AI212" s="79" t="s">
        <v>1153</v>
      </c>
      <c r="AJ212" s="79"/>
      <c r="AK212" s="87" t="s">
        <v>1139</v>
      </c>
      <c r="AL212" s="79" t="b">
        <v>0</v>
      </c>
      <c r="AM212" s="79">
        <v>3</v>
      </c>
      <c r="AN212" s="87" t="s">
        <v>1065</v>
      </c>
      <c r="AO212" s="79" t="s">
        <v>1183</v>
      </c>
      <c r="AP212" s="79" t="b">
        <v>0</v>
      </c>
      <c r="AQ212" s="87" t="s">
        <v>1065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v>0</v>
      </c>
      <c r="BG212" s="49">
        <v>0</v>
      </c>
      <c r="BH212" s="48">
        <v>0</v>
      </c>
      <c r="BI212" s="49">
        <v>0</v>
      </c>
      <c r="BJ212" s="48">
        <v>0</v>
      </c>
      <c r="BK212" s="49">
        <v>0</v>
      </c>
      <c r="BL212" s="48">
        <v>31</v>
      </c>
      <c r="BM212" s="49">
        <v>100</v>
      </c>
      <c r="BN212" s="48">
        <v>31</v>
      </c>
    </row>
    <row r="213" spans="1:66" ht="15">
      <c r="A213" s="64" t="s">
        <v>290</v>
      </c>
      <c r="B213" s="64" t="s">
        <v>279</v>
      </c>
      <c r="C213" s="65" t="s">
        <v>3215</v>
      </c>
      <c r="D213" s="66">
        <v>10</v>
      </c>
      <c r="E213" s="67" t="s">
        <v>136</v>
      </c>
      <c r="F213" s="68">
        <v>25.5</v>
      </c>
      <c r="G213" s="65"/>
      <c r="H213" s="69"/>
      <c r="I213" s="70"/>
      <c r="J213" s="70"/>
      <c r="K213" s="34" t="s">
        <v>65</v>
      </c>
      <c r="L213" s="77">
        <v>213</v>
      </c>
      <c r="M213" s="77"/>
      <c r="N213" s="72"/>
      <c r="O213" s="79" t="s">
        <v>378</v>
      </c>
      <c r="P213" s="81">
        <v>43766.50679398148</v>
      </c>
      <c r="Q213" s="79" t="s">
        <v>395</v>
      </c>
      <c r="R213" s="79"/>
      <c r="S213" s="79"/>
      <c r="T213" s="79"/>
      <c r="U213" s="79"/>
      <c r="V213" s="82" t="s">
        <v>615</v>
      </c>
      <c r="W213" s="81">
        <v>43766.50679398148</v>
      </c>
      <c r="X213" s="85">
        <v>43766</v>
      </c>
      <c r="Y213" s="87" t="s">
        <v>729</v>
      </c>
      <c r="Z213" s="82" t="s">
        <v>895</v>
      </c>
      <c r="AA213" s="79"/>
      <c r="AB213" s="79"/>
      <c r="AC213" s="87" t="s">
        <v>1060</v>
      </c>
      <c r="AD213" s="79"/>
      <c r="AE213" s="79" t="b">
        <v>0</v>
      </c>
      <c r="AF213" s="79">
        <v>0</v>
      </c>
      <c r="AG213" s="87" t="s">
        <v>1144</v>
      </c>
      <c r="AH213" s="79" t="b">
        <v>0</v>
      </c>
      <c r="AI213" s="79" t="s">
        <v>1153</v>
      </c>
      <c r="AJ213" s="79"/>
      <c r="AK213" s="87" t="s">
        <v>1144</v>
      </c>
      <c r="AL213" s="79" t="b">
        <v>0</v>
      </c>
      <c r="AM213" s="79">
        <v>3</v>
      </c>
      <c r="AN213" s="87" t="s">
        <v>1067</v>
      </c>
      <c r="AO213" s="79" t="s">
        <v>1183</v>
      </c>
      <c r="AP213" s="79" t="b">
        <v>0</v>
      </c>
      <c r="AQ213" s="87" t="s">
        <v>1067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8"/>
      <c r="BG213" s="49"/>
      <c r="BH213" s="48"/>
      <c r="BI213" s="49"/>
      <c r="BJ213" s="48"/>
      <c r="BK213" s="49"/>
      <c r="BL213" s="48"/>
      <c r="BM213" s="49"/>
      <c r="BN213" s="48"/>
    </row>
    <row r="214" spans="1:66" ht="15">
      <c r="A214" s="64" t="s">
        <v>290</v>
      </c>
      <c r="B214" s="64" t="s">
        <v>320</v>
      </c>
      <c r="C214" s="65" t="s">
        <v>3215</v>
      </c>
      <c r="D214" s="66">
        <v>10</v>
      </c>
      <c r="E214" s="67" t="s">
        <v>136</v>
      </c>
      <c r="F214" s="68">
        <v>25.5</v>
      </c>
      <c r="G214" s="65"/>
      <c r="H214" s="69"/>
      <c r="I214" s="70"/>
      <c r="J214" s="70"/>
      <c r="K214" s="34" t="s">
        <v>65</v>
      </c>
      <c r="L214" s="77">
        <v>214</v>
      </c>
      <c r="M214" s="77"/>
      <c r="N214" s="72"/>
      <c r="O214" s="79" t="s">
        <v>379</v>
      </c>
      <c r="P214" s="81">
        <v>43766.50679398148</v>
      </c>
      <c r="Q214" s="79" t="s">
        <v>395</v>
      </c>
      <c r="R214" s="79"/>
      <c r="S214" s="79"/>
      <c r="T214" s="79"/>
      <c r="U214" s="79"/>
      <c r="V214" s="82" t="s">
        <v>615</v>
      </c>
      <c r="W214" s="81">
        <v>43766.50679398148</v>
      </c>
      <c r="X214" s="85">
        <v>43766</v>
      </c>
      <c r="Y214" s="87" t="s">
        <v>729</v>
      </c>
      <c r="Z214" s="82" t="s">
        <v>895</v>
      </c>
      <c r="AA214" s="79"/>
      <c r="AB214" s="79"/>
      <c r="AC214" s="87" t="s">
        <v>1060</v>
      </c>
      <c r="AD214" s="79"/>
      <c r="AE214" s="79" t="b">
        <v>0</v>
      </c>
      <c r="AF214" s="79">
        <v>0</v>
      </c>
      <c r="AG214" s="87" t="s">
        <v>1144</v>
      </c>
      <c r="AH214" s="79" t="b">
        <v>0</v>
      </c>
      <c r="AI214" s="79" t="s">
        <v>1153</v>
      </c>
      <c r="AJ214" s="79"/>
      <c r="AK214" s="87" t="s">
        <v>1144</v>
      </c>
      <c r="AL214" s="79" t="b">
        <v>0</v>
      </c>
      <c r="AM214" s="79">
        <v>3</v>
      </c>
      <c r="AN214" s="87" t="s">
        <v>1067</v>
      </c>
      <c r="AO214" s="79" t="s">
        <v>1183</v>
      </c>
      <c r="AP214" s="79" t="b">
        <v>0</v>
      </c>
      <c r="AQ214" s="87" t="s">
        <v>1067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8"/>
      <c r="BG214" s="49"/>
      <c r="BH214" s="48"/>
      <c r="BI214" s="49"/>
      <c r="BJ214" s="48"/>
      <c r="BK214" s="49"/>
      <c r="BL214" s="48"/>
      <c r="BM214" s="49"/>
      <c r="BN214" s="48"/>
    </row>
    <row r="215" spans="1:66" ht="15">
      <c r="A215" s="64" t="s">
        <v>290</v>
      </c>
      <c r="B215" s="64" t="s">
        <v>323</v>
      </c>
      <c r="C215" s="65" t="s">
        <v>3214</v>
      </c>
      <c r="D215" s="66">
        <v>3</v>
      </c>
      <c r="E215" s="67" t="s">
        <v>132</v>
      </c>
      <c r="F215" s="68">
        <v>32</v>
      </c>
      <c r="G215" s="65"/>
      <c r="H215" s="69"/>
      <c r="I215" s="70"/>
      <c r="J215" s="70"/>
      <c r="K215" s="34" t="s">
        <v>65</v>
      </c>
      <c r="L215" s="77">
        <v>215</v>
      </c>
      <c r="M215" s="77"/>
      <c r="N215" s="72"/>
      <c r="O215" s="79" t="s">
        <v>379</v>
      </c>
      <c r="P215" s="81">
        <v>43766.50679398148</v>
      </c>
      <c r="Q215" s="79" t="s">
        <v>395</v>
      </c>
      <c r="R215" s="79"/>
      <c r="S215" s="79"/>
      <c r="T215" s="79"/>
      <c r="U215" s="79"/>
      <c r="V215" s="82" t="s">
        <v>615</v>
      </c>
      <c r="W215" s="81">
        <v>43766.50679398148</v>
      </c>
      <c r="X215" s="85">
        <v>43766</v>
      </c>
      <c r="Y215" s="87" t="s">
        <v>729</v>
      </c>
      <c r="Z215" s="82" t="s">
        <v>895</v>
      </c>
      <c r="AA215" s="79"/>
      <c r="AB215" s="79"/>
      <c r="AC215" s="87" t="s">
        <v>1060</v>
      </c>
      <c r="AD215" s="79"/>
      <c r="AE215" s="79" t="b">
        <v>0</v>
      </c>
      <c r="AF215" s="79">
        <v>0</v>
      </c>
      <c r="AG215" s="87" t="s">
        <v>1144</v>
      </c>
      <c r="AH215" s="79" t="b">
        <v>0</v>
      </c>
      <c r="AI215" s="79" t="s">
        <v>1153</v>
      </c>
      <c r="AJ215" s="79"/>
      <c r="AK215" s="87" t="s">
        <v>1144</v>
      </c>
      <c r="AL215" s="79" t="b">
        <v>0</v>
      </c>
      <c r="AM215" s="79">
        <v>3</v>
      </c>
      <c r="AN215" s="87" t="s">
        <v>1067</v>
      </c>
      <c r="AO215" s="79" t="s">
        <v>1183</v>
      </c>
      <c r="AP215" s="79" t="b">
        <v>0</v>
      </c>
      <c r="AQ215" s="87" t="s">
        <v>1067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8"/>
      <c r="BG215" s="49"/>
      <c r="BH215" s="48"/>
      <c r="BI215" s="49"/>
      <c r="BJ215" s="48"/>
      <c r="BK215" s="49"/>
      <c r="BL215" s="48"/>
      <c r="BM215" s="49"/>
      <c r="BN215" s="48"/>
    </row>
    <row r="216" spans="1:66" ht="15">
      <c r="A216" s="64" t="s">
        <v>290</v>
      </c>
      <c r="B216" s="64" t="s">
        <v>315</v>
      </c>
      <c r="C216" s="65" t="s">
        <v>3214</v>
      </c>
      <c r="D216" s="66">
        <v>3</v>
      </c>
      <c r="E216" s="67" t="s">
        <v>132</v>
      </c>
      <c r="F216" s="68">
        <v>32</v>
      </c>
      <c r="G216" s="65"/>
      <c r="H216" s="69"/>
      <c r="I216" s="70"/>
      <c r="J216" s="70"/>
      <c r="K216" s="34" t="s">
        <v>65</v>
      </c>
      <c r="L216" s="77">
        <v>216</v>
      </c>
      <c r="M216" s="77"/>
      <c r="N216" s="72"/>
      <c r="O216" s="79" t="s">
        <v>379</v>
      </c>
      <c r="P216" s="81">
        <v>43766.50679398148</v>
      </c>
      <c r="Q216" s="79" t="s">
        <v>395</v>
      </c>
      <c r="R216" s="79"/>
      <c r="S216" s="79"/>
      <c r="T216" s="79"/>
      <c r="U216" s="79"/>
      <c r="V216" s="82" t="s">
        <v>615</v>
      </c>
      <c r="W216" s="81">
        <v>43766.50679398148</v>
      </c>
      <c r="X216" s="85">
        <v>43766</v>
      </c>
      <c r="Y216" s="87" t="s">
        <v>729</v>
      </c>
      <c r="Z216" s="82" t="s">
        <v>895</v>
      </c>
      <c r="AA216" s="79"/>
      <c r="AB216" s="79"/>
      <c r="AC216" s="87" t="s">
        <v>1060</v>
      </c>
      <c r="AD216" s="79"/>
      <c r="AE216" s="79" t="b">
        <v>0</v>
      </c>
      <c r="AF216" s="79">
        <v>0</v>
      </c>
      <c r="AG216" s="87" t="s">
        <v>1144</v>
      </c>
      <c r="AH216" s="79" t="b">
        <v>0</v>
      </c>
      <c r="AI216" s="79" t="s">
        <v>1153</v>
      </c>
      <c r="AJ216" s="79"/>
      <c r="AK216" s="87" t="s">
        <v>1144</v>
      </c>
      <c r="AL216" s="79" t="b">
        <v>0</v>
      </c>
      <c r="AM216" s="79">
        <v>3</v>
      </c>
      <c r="AN216" s="87" t="s">
        <v>1067</v>
      </c>
      <c r="AO216" s="79" t="s">
        <v>1183</v>
      </c>
      <c r="AP216" s="79" t="b">
        <v>0</v>
      </c>
      <c r="AQ216" s="87" t="s">
        <v>1067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23</v>
      </c>
      <c r="BM216" s="49">
        <v>100</v>
      </c>
      <c r="BN216" s="48">
        <v>23</v>
      </c>
    </row>
    <row r="217" spans="1:66" ht="15">
      <c r="A217" s="64" t="s">
        <v>290</v>
      </c>
      <c r="B217" s="64" t="s">
        <v>310</v>
      </c>
      <c r="C217" s="65" t="s">
        <v>3214</v>
      </c>
      <c r="D217" s="66">
        <v>3</v>
      </c>
      <c r="E217" s="67" t="s">
        <v>132</v>
      </c>
      <c r="F217" s="68">
        <v>32</v>
      </c>
      <c r="G217" s="65"/>
      <c r="H217" s="69"/>
      <c r="I217" s="70"/>
      <c r="J217" s="70"/>
      <c r="K217" s="34" t="s">
        <v>65</v>
      </c>
      <c r="L217" s="77">
        <v>217</v>
      </c>
      <c r="M217" s="77"/>
      <c r="N217" s="72"/>
      <c r="O217" s="79" t="s">
        <v>378</v>
      </c>
      <c r="P217" s="81">
        <v>43773.60042824074</v>
      </c>
      <c r="Q217" s="79" t="s">
        <v>419</v>
      </c>
      <c r="R217" s="79"/>
      <c r="S217" s="79"/>
      <c r="T217" s="79" t="s">
        <v>508</v>
      </c>
      <c r="U217" s="79"/>
      <c r="V217" s="82" t="s">
        <v>615</v>
      </c>
      <c r="W217" s="81">
        <v>43773.60042824074</v>
      </c>
      <c r="X217" s="85">
        <v>43773</v>
      </c>
      <c r="Y217" s="87" t="s">
        <v>730</v>
      </c>
      <c r="Z217" s="82" t="s">
        <v>896</v>
      </c>
      <c r="AA217" s="79"/>
      <c r="AB217" s="79"/>
      <c r="AC217" s="87" t="s">
        <v>1061</v>
      </c>
      <c r="AD217" s="79"/>
      <c r="AE217" s="79" t="b">
        <v>0</v>
      </c>
      <c r="AF217" s="79">
        <v>0</v>
      </c>
      <c r="AG217" s="87" t="s">
        <v>1144</v>
      </c>
      <c r="AH217" s="79" t="b">
        <v>0</v>
      </c>
      <c r="AI217" s="79" t="s">
        <v>1153</v>
      </c>
      <c r="AJ217" s="79"/>
      <c r="AK217" s="87" t="s">
        <v>1144</v>
      </c>
      <c r="AL217" s="79" t="b">
        <v>0</v>
      </c>
      <c r="AM217" s="79">
        <v>15</v>
      </c>
      <c r="AN217" s="87" t="s">
        <v>1117</v>
      </c>
      <c r="AO217" s="79" t="s">
        <v>1183</v>
      </c>
      <c r="AP217" s="79" t="b">
        <v>0</v>
      </c>
      <c r="AQ217" s="87" t="s">
        <v>1117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3</v>
      </c>
      <c r="BF217" s="48">
        <v>0</v>
      </c>
      <c r="BG217" s="49">
        <v>0</v>
      </c>
      <c r="BH217" s="48">
        <v>0</v>
      </c>
      <c r="BI217" s="49">
        <v>0</v>
      </c>
      <c r="BJ217" s="48">
        <v>0</v>
      </c>
      <c r="BK217" s="49">
        <v>0</v>
      </c>
      <c r="BL217" s="48">
        <v>24</v>
      </c>
      <c r="BM217" s="49">
        <v>100</v>
      </c>
      <c r="BN217" s="48">
        <v>24</v>
      </c>
    </row>
    <row r="218" spans="1:66" ht="15">
      <c r="A218" s="64" t="s">
        <v>291</v>
      </c>
      <c r="B218" s="64" t="s">
        <v>291</v>
      </c>
      <c r="C218" s="65" t="s">
        <v>3214</v>
      </c>
      <c r="D218" s="66">
        <v>3</v>
      </c>
      <c r="E218" s="67" t="s">
        <v>132</v>
      </c>
      <c r="F218" s="68">
        <v>32</v>
      </c>
      <c r="G218" s="65"/>
      <c r="H218" s="69"/>
      <c r="I218" s="70"/>
      <c r="J218" s="70"/>
      <c r="K218" s="34" t="s">
        <v>65</v>
      </c>
      <c r="L218" s="77">
        <v>218</v>
      </c>
      <c r="M218" s="77"/>
      <c r="N218" s="72"/>
      <c r="O218" s="79" t="s">
        <v>176</v>
      </c>
      <c r="P218" s="81">
        <v>43721.7234375</v>
      </c>
      <c r="Q218" s="79" t="s">
        <v>420</v>
      </c>
      <c r="R218" s="79"/>
      <c r="S218" s="79"/>
      <c r="T218" s="79" t="s">
        <v>509</v>
      </c>
      <c r="U218" s="82" t="s">
        <v>540</v>
      </c>
      <c r="V218" s="82" t="s">
        <v>540</v>
      </c>
      <c r="W218" s="81">
        <v>43721.7234375</v>
      </c>
      <c r="X218" s="85">
        <v>43721</v>
      </c>
      <c r="Y218" s="87" t="s">
        <v>731</v>
      </c>
      <c r="Z218" s="82" t="s">
        <v>897</v>
      </c>
      <c r="AA218" s="79"/>
      <c r="AB218" s="79"/>
      <c r="AC218" s="87" t="s">
        <v>1062</v>
      </c>
      <c r="AD218" s="79"/>
      <c r="AE218" s="79" t="b">
        <v>0</v>
      </c>
      <c r="AF218" s="79">
        <v>8</v>
      </c>
      <c r="AG218" s="87" t="s">
        <v>1144</v>
      </c>
      <c r="AH218" s="79" t="b">
        <v>0</v>
      </c>
      <c r="AI218" s="79" t="s">
        <v>1154</v>
      </c>
      <c r="AJ218" s="79"/>
      <c r="AK218" s="87" t="s">
        <v>1144</v>
      </c>
      <c r="AL218" s="79" t="b">
        <v>0</v>
      </c>
      <c r="AM218" s="79">
        <v>2</v>
      </c>
      <c r="AN218" s="87" t="s">
        <v>1144</v>
      </c>
      <c r="AO218" s="79" t="s">
        <v>1178</v>
      </c>
      <c r="AP218" s="79" t="b">
        <v>0</v>
      </c>
      <c r="AQ218" s="87" t="s">
        <v>1062</v>
      </c>
      <c r="AR218" s="79" t="s">
        <v>378</v>
      </c>
      <c r="AS218" s="79">
        <v>0</v>
      </c>
      <c r="AT218" s="79">
        <v>0</v>
      </c>
      <c r="AU218" s="79"/>
      <c r="AV218" s="79"/>
      <c r="AW218" s="79"/>
      <c r="AX218" s="79"/>
      <c r="AY218" s="79"/>
      <c r="AZ218" s="79"/>
      <c r="BA218" s="79"/>
      <c r="BB218" s="79"/>
      <c r="BC218">
        <v>1</v>
      </c>
      <c r="BD218" s="78" t="str">
        <f>REPLACE(INDEX(GroupVertices[Group],MATCH(Edges[[#This Row],[Vertex 1]],GroupVertices[Vertex],0)),1,1,"")</f>
        <v>13</v>
      </c>
      <c r="BE218" s="78" t="str">
        <f>REPLACE(INDEX(GroupVertices[Group],MATCH(Edges[[#This Row],[Vertex 2]],GroupVertices[Vertex],0)),1,1,"")</f>
        <v>13</v>
      </c>
      <c r="BF218" s="48">
        <v>0</v>
      </c>
      <c r="BG218" s="49">
        <v>0</v>
      </c>
      <c r="BH218" s="48">
        <v>0</v>
      </c>
      <c r="BI218" s="49">
        <v>0</v>
      </c>
      <c r="BJ218" s="48">
        <v>0</v>
      </c>
      <c r="BK218" s="49">
        <v>0</v>
      </c>
      <c r="BL218" s="48">
        <v>2</v>
      </c>
      <c r="BM218" s="49">
        <v>100</v>
      </c>
      <c r="BN218" s="48">
        <v>2</v>
      </c>
    </row>
    <row r="219" spans="1:66" ht="15">
      <c r="A219" s="64" t="s">
        <v>292</v>
      </c>
      <c r="B219" s="64" t="s">
        <v>291</v>
      </c>
      <c r="C219" s="65" t="s">
        <v>3214</v>
      </c>
      <c r="D219" s="66">
        <v>3</v>
      </c>
      <c r="E219" s="67" t="s">
        <v>132</v>
      </c>
      <c r="F219" s="68">
        <v>32</v>
      </c>
      <c r="G219" s="65"/>
      <c r="H219" s="69"/>
      <c r="I219" s="70"/>
      <c r="J219" s="70"/>
      <c r="K219" s="34" t="s">
        <v>65</v>
      </c>
      <c r="L219" s="77">
        <v>219</v>
      </c>
      <c r="M219" s="77"/>
      <c r="N219" s="72"/>
      <c r="O219" s="79" t="s">
        <v>378</v>
      </c>
      <c r="P219" s="81">
        <v>43773.66113425926</v>
      </c>
      <c r="Q219" s="79" t="s">
        <v>420</v>
      </c>
      <c r="R219" s="79"/>
      <c r="S219" s="79"/>
      <c r="T219" s="79" t="s">
        <v>509</v>
      </c>
      <c r="U219" s="82" t="s">
        <v>540</v>
      </c>
      <c r="V219" s="82" t="s">
        <v>540</v>
      </c>
      <c r="W219" s="81">
        <v>43773.66113425926</v>
      </c>
      <c r="X219" s="85">
        <v>43773</v>
      </c>
      <c r="Y219" s="87" t="s">
        <v>732</v>
      </c>
      <c r="Z219" s="82" t="s">
        <v>898</v>
      </c>
      <c r="AA219" s="79"/>
      <c r="AB219" s="79"/>
      <c r="AC219" s="87" t="s">
        <v>1063</v>
      </c>
      <c r="AD219" s="79"/>
      <c r="AE219" s="79" t="b">
        <v>0</v>
      </c>
      <c r="AF219" s="79">
        <v>0</v>
      </c>
      <c r="AG219" s="87" t="s">
        <v>1144</v>
      </c>
      <c r="AH219" s="79" t="b">
        <v>0</v>
      </c>
      <c r="AI219" s="79" t="s">
        <v>1154</v>
      </c>
      <c r="AJ219" s="79"/>
      <c r="AK219" s="87" t="s">
        <v>1144</v>
      </c>
      <c r="AL219" s="79" t="b">
        <v>0</v>
      </c>
      <c r="AM219" s="79">
        <v>2</v>
      </c>
      <c r="AN219" s="87" t="s">
        <v>1062</v>
      </c>
      <c r="AO219" s="79" t="s">
        <v>1181</v>
      </c>
      <c r="AP219" s="79" t="b">
        <v>0</v>
      </c>
      <c r="AQ219" s="87" t="s">
        <v>1062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13</v>
      </c>
      <c r="BE219" s="78" t="str">
        <f>REPLACE(INDEX(GroupVertices[Group],MATCH(Edges[[#This Row],[Vertex 2]],GroupVertices[Vertex],0)),1,1,"")</f>
        <v>13</v>
      </c>
      <c r="BF219" s="48">
        <v>0</v>
      </c>
      <c r="BG219" s="49">
        <v>0</v>
      </c>
      <c r="BH219" s="48">
        <v>0</v>
      </c>
      <c r="BI219" s="49">
        <v>0</v>
      </c>
      <c r="BJ219" s="48">
        <v>0</v>
      </c>
      <c r="BK219" s="49">
        <v>0</v>
      </c>
      <c r="BL219" s="48">
        <v>2</v>
      </c>
      <c r="BM219" s="49">
        <v>100</v>
      </c>
      <c r="BN219" s="48">
        <v>2</v>
      </c>
    </row>
    <row r="220" spans="1:66" ht="15">
      <c r="A220" s="64" t="s">
        <v>293</v>
      </c>
      <c r="B220" s="64" t="s">
        <v>310</v>
      </c>
      <c r="C220" s="65" t="s">
        <v>3214</v>
      </c>
      <c r="D220" s="66">
        <v>3</v>
      </c>
      <c r="E220" s="67" t="s">
        <v>132</v>
      </c>
      <c r="F220" s="68">
        <v>32</v>
      </c>
      <c r="G220" s="65"/>
      <c r="H220" s="69"/>
      <c r="I220" s="70"/>
      <c r="J220" s="70"/>
      <c r="K220" s="34" t="s">
        <v>65</v>
      </c>
      <c r="L220" s="77">
        <v>220</v>
      </c>
      <c r="M220" s="77"/>
      <c r="N220" s="72"/>
      <c r="O220" s="79" t="s">
        <v>378</v>
      </c>
      <c r="P220" s="81">
        <v>43773.668761574074</v>
      </c>
      <c r="Q220" s="79" t="s">
        <v>419</v>
      </c>
      <c r="R220" s="79"/>
      <c r="S220" s="79"/>
      <c r="T220" s="79" t="s">
        <v>508</v>
      </c>
      <c r="U220" s="79"/>
      <c r="V220" s="82" t="s">
        <v>616</v>
      </c>
      <c r="W220" s="81">
        <v>43773.668761574074</v>
      </c>
      <c r="X220" s="85">
        <v>43773</v>
      </c>
      <c r="Y220" s="87" t="s">
        <v>733</v>
      </c>
      <c r="Z220" s="82" t="s">
        <v>899</v>
      </c>
      <c r="AA220" s="79"/>
      <c r="AB220" s="79"/>
      <c r="AC220" s="87" t="s">
        <v>1064</v>
      </c>
      <c r="AD220" s="79"/>
      <c r="AE220" s="79" t="b">
        <v>0</v>
      </c>
      <c r="AF220" s="79">
        <v>0</v>
      </c>
      <c r="AG220" s="87" t="s">
        <v>1144</v>
      </c>
      <c r="AH220" s="79" t="b">
        <v>0</v>
      </c>
      <c r="AI220" s="79" t="s">
        <v>1153</v>
      </c>
      <c r="AJ220" s="79"/>
      <c r="AK220" s="87" t="s">
        <v>1144</v>
      </c>
      <c r="AL220" s="79" t="b">
        <v>0</v>
      </c>
      <c r="AM220" s="79">
        <v>15</v>
      </c>
      <c r="AN220" s="87" t="s">
        <v>1117</v>
      </c>
      <c r="AO220" s="79" t="s">
        <v>1179</v>
      </c>
      <c r="AP220" s="79" t="b">
        <v>0</v>
      </c>
      <c r="AQ220" s="87" t="s">
        <v>1117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0</v>
      </c>
      <c r="BG220" s="49">
        <v>0</v>
      </c>
      <c r="BH220" s="48">
        <v>0</v>
      </c>
      <c r="BI220" s="49">
        <v>0</v>
      </c>
      <c r="BJ220" s="48">
        <v>0</v>
      </c>
      <c r="BK220" s="49">
        <v>0</v>
      </c>
      <c r="BL220" s="48">
        <v>24</v>
      </c>
      <c r="BM220" s="49">
        <v>100</v>
      </c>
      <c r="BN220" s="48">
        <v>24</v>
      </c>
    </row>
    <row r="221" spans="1:66" ht="15">
      <c r="A221" s="64" t="s">
        <v>279</v>
      </c>
      <c r="B221" s="64" t="s">
        <v>324</v>
      </c>
      <c r="C221" s="65" t="s">
        <v>3214</v>
      </c>
      <c r="D221" s="66">
        <v>3</v>
      </c>
      <c r="E221" s="67" t="s">
        <v>132</v>
      </c>
      <c r="F221" s="68">
        <v>32</v>
      </c>
      <c r="G221" s="65"/>
      <c r="H221" s="69"/>
      <c r="I221" s="70"/>
      <c r="J221" s="70"/>
      <c r="K221" s="34" t="s">
        <v>65</v>
      </c>
      <c r="L221" s="77">
        <v>221</v>
      </c>
      <c r="M221" s="77"/>
      <c r="N221" s="72"/>
      <c r="O221" s="79" t="s">
        <v>379</v>
      </c>
      <c r="P221" s="81">
        <v>43766.390810185185</v>
      </c>
      <c r="Q221" s="79" t="s">
        <v>396</v>
      </c>
      <c r="R221" s="79" t="s">
        <v>448</v>
      </c>
      <c r="S221" s="79" t="s">
        <v>479</v>
      </c>
      <c r="T221" s="79" t="s">
        <v>510</v>
      </c>
      <c r="U221" s="82" t="s">
        <v>541</v>
      </c>
      <c r="V221" s="82" t="s">
        <v>541</v>
      </c>
      <c r="W221" s="81">
        <v>43766.390810185185</v>
      </c>
      <c r="X221" s="85">
        <v>43766</v>
      </c>
      <c r="Y221" s="87" t="s">
        <v>734</v>
      </c>
      <c r="Z221" s="82" t="s">
        <v>900</v>
      </c>
      <c r="AA221" s="79"/>
      <c r="AB221" s="79"/>
      <c r="AC221" s="87" t="s">
        <v>1065</v>
      </c>
      <c r="AD221" s="79"/>
      <c r="AE221" s="79" t="b">
        <v>0</v>
      </c>
      <c r="AF221" s="79">
        <v>4</v>
      </c>
      <c r="AG221" s="87" t="s">
        <v>1144</v>
      </c>
      <c r="AH221" s="79" t="b">
        <v>1</v>
      </c>
      <c r="AI221" s="79" t="s">
        <v>1153</v>
      </c>
      <c r="AJ221" s="79"/>
      <c r="AK221" s="87" t="s">
        <v>1139</v>
      </c>
      <c r="AL221" s="79" t="b">
        <v>0</v>
      </c>
      <c r="AM221" s="79">
        <v>3</v>
      </c>
      <c r="AN221" s="87" t="s">
        <v>1144</v>
      </c>
      <c r="AO221" s="79" t="s">
        <v>1178</v>
      </c>
      <c r="AP221" s="79" t="b">
        <v>0</v>
      </c>
      <c r="AQ221" s="87" t="s">
        <v>1065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31</v>
      </c>
      <c r="BM221" s="49">
        <v>100</v>
      </c>
      <c r="BN221" s="48">
        <v>31</v>
      </c>
    </row>
    <row r="222" spans="1:66" ht="15">
      <c r="A222" s="64" t="s">
        <v>294</v>
      </c>
      <c r="B222" s="64" t="s">
        <v>324</v>
      </c>
      <c r="C222" s="65" t="s">
        <v>3214</v>
      </c>
      <c r="D222" s="66">
        <v>3</v>
      </c>
      <c r="E222" s="67" t="s">
        <v>132</v>
      </c>
      <c r="F222" s="68">
        <v>32</v>
      </c>
      <c r="G222" s="65"/>
      <c r="H222" s="69"/>
      <c r="I222" s="70"/>
      <c r="J222" s="70"/>
      <c r="K222" s="34" t="s">
        <v>65</v>
      </c>
      <c r="L222" s="77">
        <v>222</v>
      </c>
      <c r="M222" s="77"/>
      <c r="N222" s="72"/>
      <c r="O222" s="79" t="s">
        <v>379</v>
      </c>
      <c r="P222" s="81">
        <v>43766.41489583333</v>
      </c>
      <c r="Q222" s="79" t="s">
        <v>396</v>
      </c>
      <c r="R222" s="79"/>
      <c r="S222" s="79"/>
      <c r="T222" s="79"/>
      <c r="U222" s="79"/>
      <c r="V222" s="82" t="s">
        <v>617</v>
      </c>
      <c r="W222" s="81">
        <v>43766.41489583333</v>
      </c>
      <c r="X222" s="85">
        <v>43766</v>
      </c>
      <c r="Y222" s="87" t="s">
        <v>735</v>
      </c>
      <c r="Z222" s="82" t="s">
        <v>901</v>
      </c>
      <c r="AA222" s="79"/>
      <c r="AB222" s="79"/>
      <c r="AC222" s="87" t="s">
        <v>1066</v>
      </c>
      <c r="AD222" s="79"/>
      <c r="AE222" s="79" t="b">
        <v>0</v>
      </c>
      <c r="AF222" s="79">
        <v>0</v>
      </c>
      <c r="AG222" s="87" t="s">
        <v>1144</v>
      </c>
      <c r="AH222" s="79" t="b">
        <v>1</v>
      </c>
      <c r="AI222" s="79" t="s">
        <v>1153</v>
      </c>
      <c r="AJ222" s="79"/>
      <c r="AK222" s="87" t="s">
        <v>1139</v>
      </c>
      <c r="AL222" s="79" t="b">
        <v>0</v>
      </c>
      <c r="AM222" s="79">
        <v>3</v>
      </c>
      <c r="AN222" s="87" t="s">
        <v>1065</v>
      </c>
      <c r="AO222" s="79" t="s">
        <v>1178</v>
      </c>
      <c r="AP222" s="79" t="b">
        <v>0</v>
      </c>
      <c r="AQ222" s="87" t="s">
        <v>1065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c r="BG222" s="49"/>
      <c r="BH222" s="48"/>
      <c r="BI222" s="49"/>
      <c r="BJ222" s="48"/>
      <c r="BK222" s="49"/>
      <c r="BL222" s="48"/>
      <c r="BM222" s="49"/>
      <c r="BN222" s="48"/>
    </row>
    <row r="223" spans="1:66" ht="15">
      <c r="A223" s="64" t="s">
        <v>279</v>
      </c>
      <c r="B223" s="64" t="s">
        <v>320</v>
      </c>
      <c r="C223" s="65" t="s">
        <v>3217</v>
      </c>
      <c r="D223" s="66">
        <v>10</v>
      </c>
      <c r="E223" s="67" t="s">
        <v>136</v>
      </c>
      <c r="F223" s="68">
        <v>12.5</v>
      </c>
      <c r="G223" s="65"/>
      <c r="H223" s="69"/>
      <c r="I223" s="70"/>
      <c r="J223" s="70"/>
      <c r="K223" s="34" t="s">
        <v>65</v>
      </c>
      <c r="L223" s="77">
        <v>223</v>
      </c>
      <c r="M223" s="77"/>
      <c r="N223" s="72"/>
      <c r="O223" s="79" t="s">
        <v>379</v>
      </c>
      <c r="P223" s="81">
        <v>43766.3778125</v>
      </c>
      <c r="Q223" s="79" t="s">
        <v>395</v>
      </c>
      <c r="R223" s="79" t="s">
        <v>449</v>
      </c>
      <c r="S223" s="79" t="s">
        <v>480</v>
      </c>
      <c r="T223" s="79" t="s">
        <v>511</v>
      </c>
      <c r="U223" s="79"/>
      <c r="V223" s="82" t="s">
        <v>606</v>
      </c>
      <c r="W223" s="81">
        <v>43766.3778125</v>
      </c>
      <c r="X223" s="85">
        <v>43766</v>
      </c>
      <c r="Y223" s="87" t="s">
        <v>736</v>
      </c>
      <c r="Z223" s="82" t="s">
        <v>902</v>
      </c>
      <c r="AA223" s="79"/>
      <c r="AB223" s="79"/>
      <c r="AC223" s="87" t="s">
        <v>1067</v>
      </c>
      <c r="AD223" s="79"/>
      <c r="AE223" s="79" t="b">
        <v>0</v>
      </c>
      <c r="AF223" s="79">
        <v>3</v>
      </c>
      <c r="AG223" s="87" t="s">
        <v>1144</v>
      </c>
      <c r="AH223" s="79" t="b">
        <v>0</v>
      </c>
      <c r="AI223" s="79" t="s">
        <v>1153</v>
      </c>
      <c r="AJ223" s="79"/>
      <c r="AK223" s="87" t="s">
        <v>1144</v>
      </c>
      <c r="AL223" s="79" t="b">
        <v>0</v>
      </c>
      <c r="AM223" s="79">
        <v>3</v>
      </c>
      <c r="AN223" s="87" t="s">
        <v>1144</v>
      </c>
      <c r="AO223" s="79" t="s">
        <v>1178</v>
      </c>
      <c r="AP223" s="79" t="b">
        <v>0</v>
      </c>
      <c r="AQ223" s="87" t="s">
        <v>1067</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8"/>
      <c r="BG223" s="49"/>
      <c r="BH223" s="48"/>
      <c r="BI223" s="49"/>
      <c r="BJ223" s="48"/>
      <c r="BK223" s="49"/>
      <c r="BL223" s="48"/>
      <c r="BM223" s="49"/>
      <c r="BN223" s="48"/>
    </row>
    <row r="224" spans="1:66" ht="15">
      <c r="A224" s="64" t="s">
        <v>279</v>
      </c>
      <c r="B224" s="64" t="s">
        <v>323</v>
      </c>
      <c r="C224" s="65" t="s">
        <v>3216</v>
      </c>
      <c r="D224" s="66">
        <v>10</v>
      </c>
      <c r="E224" s="67" t="s">
        <v>136</v>
      </c>
      <c r="F224" s="68">
        <v>19</v>
      </c>
      <c r="G224" s="65"/>
      <c r="H224" s="69"/>
      <c r="I224" s="70"/>
      <c r="J224" s="70"/>
      <c r="K224" s="34" t="s">
        <v>65</v>
      </c>
      <c r="L224" s="77">
        <v>224</v>
      </c>
      <c r="M224" s="77"/>
      <c r="N224" s="72"/>
      <c r="O224" s="79" t="s">
        <v>379</v>
      </c>
      <c r="P224" s="81">
        <v>43766.3778125</v>
      </c>
      <c r="Q224" s="79" t="s">
        <v>395</v>
      </c>
      <c r="R224" s="79" t="s">
        <v>449</v>
      </c>
      <c r="S224" s="79" t="s">
        <v>480</v>
      </c>
      <c r="T224" s="79" t="s">
        <v>511</v>
      </c>
      <c r="U224" s="79"/>
      <c r="V224" s="82" t="s">
        <v>606</v>
      </c>
      <c r="W224" s="81">
        <v>43766.3778125</v>
      </c>
      <c r="X224" s="85">
        <v>43766</v>
      </c>
      <c r="Y224" s="87" t="s">
        <v>736</v>
      </c>
      <c r="Z224" s="82" t="s">
        <v>902</v>
      </c>
      <c r="AA224" s="79"/>
      <c r="AB224" s="79"/>
      <c r="AC224" s="87" t="s">
        <v>1067</v>
      </c>
      <c r="AD224" s="79"/>
      <c r="AE224" s="79" t="b">
        <v>0</v>
      </c>
      <c r="AF224" s="79">
        <v>3</v>
      </c>
      <c r="AG224" s="87" t="s">
        <v>1144</v>
      </c>
      <c r="AH224" s="79" t="b">
        <v>0</v>
      </c>
      <c r="AI224" s="79" t="s">
        <v>1153</v>
      </c>
      <c r="AJ224" s="79"/>
      <c r="AK224" s="87" t="s">
        <v>1144</v>
      </c>
      <c r="AL224" s="79" t="b">
        <v>0</v>
      </c>
      <c r="AM224" s="79">
        <v>3</v>
      </c>
      <c r="AN224" s="87" t="s">
        <v>1144</v>
      </c>
      <c r="AO224" s="79" t="s">
        <v>1178</v>
      </c>
      <c r="AP224" s="79" t="b">
        <v>0</v>
      </c>
      <c r="AQ224" s="87" t="s">
        <v>1067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4</v>
      </c>
      <c r="BE224" s="78" t="str">
        <f>REPLACE(INDEX(GroupVertices[Group],MATCH(Edges[[#This Row],[Vertex 2]],GroupVertices[Vertex],0)),1,1,"")</f>
        <v>4</v>
      </c>
      <c r="BF224" s="48">
        <v>0</v>
      </c>
      <c r="BG224" s="49">
        <v>0</v>
      </c>
      <c r="BH224" s="48">
        <v>0</v>
      </c>
      <c r="BI224" s="49">
        <v>0</v>
      </c>
      <c r="BJ224" s="48">
        <v>0</v>
      </c>
      <c r="BK224" s="49">
        <v>0</v>
      </c>
      <c r="BL224" s="48">
        <v>23</v>
      </c>
      <c r="BM224" s="49">
        <v>100</v>
      </c>
      <c r="BN224" s="48">
        <v>23</v>
      </c>
    </row>
    <row r="225" spans="1:66" ht="15">
      <c r="A225" s="64" t="s">
        <v>279</v>
      </c>
      <c r="B225" s="64" t="s">
        <v>315</v>
      </c>
      <c r="C225" s="65" t="s">
        <v>3215</v>
      </c>
      <c r="D225" s="66">
        <v>10</v>
      </c>
      <c r="E225" s="67" t="s">
        <v>136</v>
      </c>
      <c r="F225" s="68">
        <v>25.5</v>
      </c>
      <c r="G225" s="65"/>
      <c r="H225" s="69"/>
      <c r="I225" s="70"/>
      <c r="J225" s="70"/>
      <c r="K225" s="34" t="s">
        <v>65</v>
      </c>
      <c r="L225" s="77">
        <v>225</v>
      </c>
      <c r="M225" s="77"/>
      <c r="N225" s="72"/>
      <c r="O225" s="79" t="s">
        <v>379</v>
      </c>
      <c r="P225" s="81">
        <v>43766.3778125</v>
      </c>
      <c r="Q225" s="79" t="s">
        <v>395</v>
      </c>
      <c r="R225" s="79" t="s">
        <v>449</v>
      </c>
      <c r="S225" s="79" t="s">
        <v>480</v>
      </c>
      <c r="T225" s="79" t="s">
        <v>511</v>
      </c>
      <c r="U225" s="79"/>
      <c r="V225" s="82" t="s">
        <v>606</v>
      </c>
      <c r="W225" s="81">
        <v>43766.3778125</v>
      </c>
      <c r="X225" s="85">
        <v>43766</v>
      </c>
      <c r="Y225" s="87" t="s">
        <v>736</v>
      </c>
      <c r="Z225" s="82" t="s">
        <v>902</v>
      </c>
      <c r="AA225" s="79"/>
      <c r="AB225" s="79"/>
      <c r="AC225" s="87" t="s">
        <v>1067</v>
      </c>
      <c r="AD225" s="79"/>
      <c r="AE225" s="79" t="b">
        <v>0</v>
      </c>
      <c r="AF225" s="79">
        <v>3</v>
      </c>
      <c r="AG225" s="87" t="s">
        <v>1144</v>
      </c>
      <c r="AH225" s="79" t="b">
        <v>0</v>
      </c>
      <c r="AI225" s="79" t="s">
        <v>1153</v>
      </c>
      <c r="AJ225" s="79"/>
      <c r="AK225" s="87" t="s">
        <v>1144</v>
      </c>
      <c r="AL225" s="79" t="b">
        <v>0</v>
      </c>
      <c r="AM225" s="79">
        <v>3</v>
      </c>
      <c r="AN225" s="87" t="s">
        <v>1144</v>
      </c>
      <c r="AO225" s="79" t="s">
        <v>1178</v>
      </c>
      <c r="AP225" s="79" t="b">
        <v>0</v>
      </c>
      <c r="AQ225" s="87" t="s">
        <v>1067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8"/>
      <c r="BG225" s="49"/>
      <c r="BH225" s="48"/>
      <c r="BI225" s="49"/>
      <c r="BJ225" s="48"/>
      <c r="BK225" s="49"/>
      <c r="BL225" s="48"/>
      <c r="BM225" s="49"/>
      <c r="BN225" s="48"/>
    </row>
    <row r="226" spans="1:66" ht="15">
      <c r="A226" s="64" t="s">
        <v>279</v>
      </c>
      <c r="B226" s="64" t="s">
        <v>320</v>
      </c>
      <c r="C226" s="65" t="s">
        <v>3217</v>
      </c>
      <c r="D226" s="66">
        <v>10</v>
      </c>
      <c r="E226" s="67" t="s">
        <v>136</v>
      </c>
      <c r="F226" s="68">
        <v>12.5</v>
      </c>
      <c r="G226" s="65"/>
      <c r="H226" s="69"/>
      <c r="I226" s="70"/>
      <c r="J226" s="70"/>
      <c r="K226" s="34" t="s">
        <v>65</v>
      </c>
      <c r="L226" s="77">
        <v>226</v>
      </c>
      <c r="M226" s="77"/>
      <c r="N226" s="72"/>
      <c r="O226" s="79" t="s">
        <v>379</v>
      </c>
      <c r="P226" s="81">
        <v>43766.390810185185</v>
      </c>
      <c r="Q226" s="79" t="s">
        <v>396</v>
      </c>
      <c r="R226" s="79" t="s">
        <v>448</v>
      </c>
      <c r="S226" s="79" t="s">
        <v>479</v>
      </c>
      <c r="T226" s="79" t="s">
        <v>510</v>
      </c>
      <c r="U226" s="82" t="s">
        <v>541</v>
      </c>
      <c r="V226" s="82" t="s">
        <v>541</v>
      </c>
      <c r="W226" s="81">
        <v>43766.390810185185</v>
      </c>
      <c r="X226" s="85">
        <v>43766</v>
      </c>
      <c r="Y226" s="87" t="s">
        <v>734</v>
      </c>
      <c r="Z226" s="82" t="s">
        <v>900</v>
      </c>
      <c r="AA226" s="79"/>
      <c r="AB226" s="79"/>
      <c r="AC226" s="87" t="s">
        <v>1065</v>
      </c>
      <c r="AD226" s="79"/>
      <c r="AE226" s="79" t="b">
        <v>0</v>
      </c>
      <c r="AF226" s="79">
        <v>4</v>
      </c>
      <c r="AG226" s="87" t="s">
        <v>1144</v>
      </c>
      <c r="AH226" s="79" t="b">
        <v>1</v>
      </c>
      <c r="AI226" s="79" t="s">
        <v>1153</v>
      </c>
      <c r="AJ226" s="79"/>
      <c r="AK226" s="87" t="s">
        <v>1139</v>
      </c>
      <c r="AL226" s="79" t="b">
        <v>0</v>
      </c>
      <c r="AM226" s="79">
        <v>3</v>
      </c>
      <c r="AN226" s="87" t="s">
        <v>1144</v>
      </c>
      <c r="AO226" s="79" t="s">
        <v>1178</v>
      </c>
      <c r="AP226" s="79" t="b">
        <v>0</v>
      </c>
      <c r="AQ226" s="87" t="s">
        <v>1065</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4</v>
      </c>
      <c r="BE226" s="78" t="str">
        <f>REPLACE(INDEX(GroupVertices[Group],MATCH(Edges[[#This Row],[Vertex 2]],GroupVertices[Vertex],0)),1,1,"")</f>
        <v>4</v>
      </c>
      <c r="BF226" s="48"/>
      <c r="BG226" s="49"/>
      <c r="BH226" s="48"/>
      <c r="BI226" s="49"/>
      <c r="BJ226" s="48"/>
      <c r="BK226" s="49"/>
      <c r="BL226" s="48"/>
      <c r="BM226" s="49"/>
      <c r="BN226" s="48"/>
    </row>
    <row r="227" spans="1:66" ht="15">
      <c r="A227" s="64" t="s">
        <v>279</v>
      </c>
      <c r="B227" s="64" t="s">
        <v>320</v>
      </c>
      <c r="C227" s="65" t="s">
        <v>3217</v>
      </c>
      <c r="D227" s="66">
        <v>10</v>
      </c>
      <c r="E227" s="67" t="s">
        <v>136</v>
      </c>
      <c r="F227" s="68">
        <v>12.5</v>
      </c>
      <c r="G227" s="65"/>
      <c r="H227" s="69"/>
      <c r="I227" s="70"/>
      <c r="J227" s="70"/>
      <c r="K227" s="34" t="s">
        <v>65</v>
      </c>
      <c r="L227" s="77">
        <v>227</v>
      </c>
      <c r="M227" s="77"/>
      <c r="N227" s="72"/>
      <c r="O227" s="79" t="s">
        <v>379</v>
      </c>
      <c r="P227" s="81">
        <v>43766.458715277775</v>
      </c>
      <c r="Q227" s="79" t="s">
        <v>386</v>
      </c>
      <c r="R227" s="79"/>
      <c r="S227" s="79"/>
      <c r="T227" s="79" t="s">
        <v>502</v>
      </c>
      <c r="U227" s="82" t="s">
        <v>538</v>
      </c>
      <c r="V227" s="82" t="s">
        <v>538</v>
      </c>
      <c r="W227" s="81">
        <v>43766.458715277775</v>
      </c>
      <c r="X227" s="85">
        <v>43766</v>
      </c>
      <c r="Y227" s="87" t="s">
        <v>710</v>
      </c>
      <c r="Z227" s="82" t="s">
        <v>876</v>
      </c>
      <c r="AA227" s="79"/>
      <c r="AB227" s="79"/>
      <c r="AC227" s="87" t="s">
        <v>1041</v>
      </c>
      <c r="AD227" s="87" t="s">
        <v>1139</v>
      </c>
      <c r="AE227" s="79" t="b">
        <v>0</v>
      </c>
      <c r="AF227" s="79">
        <v>2</v>
      </c>
      <c r="AG227" s="87" t="s">
        <v>1148</v>
      </c>
      <c r="AH227" s="79" t="b">
        <v>0</v>
      </c>
      <c r="AI227" s="79" t="s">
        <v>1153</v>
      </c>
      <c r="AJ227" s="79"/>
      <c r="AK227" s="87" t="s">
        <v>1144</v>
      </c>
      <c r="AL227" s="79" t="b">
        <v>0</v>
      </c>
      <c r="AM227" s="79">
        <v>1</v>
      </c>
      <c r="AN227" s="87" t="s">
        <v>1144</v>
      </c>
      <c r="AO227" s="79" t="s">
        <v>1178</v>
      </c>
      <c r="AP227" s="79" t="b">
        <v>0</v>
      </c>
      <c r="AQ227" s="87" t="s">
        <v>1139</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4</v>
      </c>
      <c r="BE227" s="78" t="str">
        <f>REPLACE(INDEX(GroupVertices[Group],MATCH(Edges[[#This Row],[Vertex 2]],GroupVertices[Vertex],0)),1,1,"")</f>
        <v>4</v>
      </c>
      <c r="BF227" s="48"/>
      <c r="BG227" s="49"/>
      <c r="BH227" s="48"/>
      <c r="BI227" s="49"/>
      <c r="BJ227" s="48"/>
      <c r="BK227" s="49"/>
      <c r="BL227" s="48"/>
      <c r="BM227" s="49"/>
      <c r="BN227" s="48"/>
    </row>
    <row r="228" spans="1:66" ht="15">
      <c r="A228" s="64" t="s">
        <v>279</v>
      </c>
      <c r="B228" s="64" t="s">
        <v>303</v>
      </c>
      <c r="C228" s="65" t="s">
        <v>3214</v>
      </c>
      <c r="D228" s="66">
        <v>3</v>
      </c>
      <c r="E228" s="67" t="s">
        <v>132</v>
      </c>
      <c r="F228" s="68">
        <v>32</v>
      </c>
      <c r="G228" s="65"/>
      <c r="H228" s="69"/>
      <c r="I228" s="70"/>
      <c r="J228" s="70"/>
      <c r="K228" s="34" t="s">
        <v>65</v>
      </c>
      <c r="L228" s="77">
        <v>228</v>
      </c>
      <c r="M228" s="77"/>
      <c r="N228" s="72"/>
      <c r="O228" s="79" t="s">
        <v>379</v>
      </c>
      <c r="P228" s="81">
        <v>43766.458715277775</v>
      </c>
      <c r="Q228" s="79" t="s">
        <v>386</v>
      </c>
      <c r="R228" s="79"/>
      <c r="S228" s="79"/>
      <c r="T228" s="79" t="s">
        <v>502</v>
      </c>
      <c r="U228" s="82" t="s">
        <v>538</v>
      </c>
      <c r="V228" s="82" t="s">
        <v>538</v>
      </c>
      <c r="W228" s="81">
        <v>43766.458715277775</v>
      </c>
      <c r="X228" s="85">
        <v>43766</v>
      </c>
      <c r="Y228" s="87" t="s">
        <v>710</v>
      </c>
      <c r="Z228" s="82" t="s">
        <v>876</v>
      </c>
      <c r="AA228" s="79"/>
      <c r="AB228" s="79"/>
      <c r="AC228" s="87" t="s">
        <v>1041</v>
      </c>
      <c r="AD228" s="87" t="s">
        <v>1139</v>
      </c>
      <c r="AE228" s="79" t="b">
        <v>0</v>
      </c>
      <c r="AF228" s="79">
        <v>2</v>
      </c>
      <c r="AG228" s="87" t="s">
        <v>1148</v>
      </c>
      <c r="AH228" s="79" t="b">
        <v>0</v>
      </c>
      <c r="AI228" s="79" t="s">
        <v>1153</v>
      </c>
      <c r="AJ228" s="79"/>
      <c r="AK228" s="87" t="s">
        <v>1144</v>
      </c>
      <c r="AL228" s="79" t="b">
        <v>0</v>
      </c>
      <c r="AM228" s="79">
        <v>1</v>
      </c>
      <c r="AN228" s="87" t="s">
        <v>1144</v>
      </c>
      <c r="AO228" s="79" t="s">
        <v>1178</v>
      </c>
      <c r="AP228" s="79" t="b">
        <v>0</v>
      </c>
      <c r="AQ228" s="87" t="s">
        <v>1139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8"/>
      <c r="BG228" s="49"/>
      <c r="BH228" s="48"/>
      <c r="BI228" s="49"/>
      <c r="BJ228" s="48"/>
      <c r="BK228" s="49"/>
      <c r="BL228" s="48"/>
      <c r="BM228" s="49"/>
      <c r="BN228" s="48"/>
    </row>
    <row r="229" spans="1:66" ht="15">
      <c r="A229" s="64" t="s">
        <v>279</v>
      </c>
      <c r="B229" s="64" t="s">
        <v>315</v>
      </c>
      <c r="C229" s="65" t="s">
        <v>3215</v>
      </c>
      <c r="D229" s="66">
        <v>10</v>
      </c>
      <c r="E229" s="67" t="s">
        <v>136</v>
      </c>
      <c r="F229" s="68">
        <v>25.5</v>
      </c>
      <c r="G229" s="65"/>
      <c r="H229" s="69"/>
      <c r="I229" s="70"/>
      <c r="J229" s="70"/>
      <c r="K229" s="34" t="s">
        <v>65</v>
      </c>
      <c r="L229" s="77">
        <v>229</v>
      </c>
      <c r="M229" s="77"/>
      <c r="N229" s="72"/>
      <c r="O229" s="79" t="s">
        <v>379</v>
      </c>
      <c r="P229" s="81">
        <v>43766.46357638889</v>
      </c>
      <c r="Q229" s="79" t="s">
        <v>385</v>
      </c>
      <c r="R229" s="79"/>
      <c r="S229" s="79"/>
      <c r="T229" s="79" t="s">
        <v>503</v>
      </c>
      <c r="U229" s="82" t="s">
        <v>539</v>
      </c>
      <c r="V229" s="82" t="s">
        <v>539</v>
      </c>
      <c r="W229" s="81">
        <v>43766.46357638889</v>
      </c>
      <c r="X229" s="85">
        <v>43766</v>
      </c>
      <c r="Y229" s="87" t="s">
        <v>712</v>
      </c>
      <c r="Z229" s="82" t="s">
        <v>878</v>
      </c>
      <c r="AA229" s="79"/>
      <c r="AB229" s="79"/>
      <c r="AC229" s="87" t="s">
        <v>1043</v>
      </c>
      <c r="AD229" s="87" t="s">
        <v>1140</v>
      </c>
      <c r="AE229" s="79" t="b">
        <v>0</v>
      </c>
      <c r="AF229" s="79">
        <v>8</v>
      </c>
      <c r="AG229" s="87" t="s">
        <v>1149</v>
      </c>
      <c r="AH229" s="79" t="b">
        <v>0</v>
      </c>
      <c r="AI229" s="79" t="s">
        <v>1153</v>
      </c>
      <c r="AJ229" s="79"/>
      <c r="AK229" s="87" t="s">
        <v>1144</v>
      </c>
      <c r="AL229" s="79" t="b">
        <v>0</v>
      </c>
      <c r="AM229" s="79">
        <v>2</v>
      </c>
      <c r="AN229" s="87" t="s">
        <v>1144</v>
      </c>
      <c r="AO229" s="79" t="s">
        <v>1178</v>
      </c>
      <c r="AP229" s="79" t="b">
        <v>0</v>
      </c>
      <c r="AQ229" s="87" t="s">
        <v>1140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4</v>
      </c>
      <c r="BF229" s="48"/>
      <c r="BG229" s="49"/>
      <c r="BH229" s="48"/>
      <c r="BI229" s="49"/>
      <c r="BJ229" s="48"/>
      <c r="BK229" s="49"/>
      <c r="BL229" s="48"/>
      <c r="BM229" s="49"/>
      <c r="BN229" s="48"/>
    </row>
    <row r="230" spans="1:66" ht="15">
      <c r="A230" s="64" t="s">
        <v>279</v>
      </c>
      <c r="B230" s="64" t="s">
        <v>279</v>
      </c>
      <c r="C230" s="65" t="s">
        <v>3217</v>
      </c>
      <c r="D230" s="66">
        <v>10</v>
      </c>
      <c r="E230" s="67" t="s">
        <v>136</v>
      </c>
      <c r="F230" s="68">
        <v>12.5</v>
      </c>
      <c r="G230" s="65"/>
      <c r="H230" s="69"/>
      <c r="I230" s="70"/>
      <c r="J230" s="70"/>
      <c r="K230" s="34" t="s">
        <v>65</v>
      </c>
      <c r="L230" s="77">
        <v>230</v>
      </c>
      <c r="M230" s="77"/>
      <c r="N230" s="72"/>
      <c r="O230" s="79" t="s">
        <v>176</v>
      </c>
      <c r="P230" s="81">
        <v>43766.650405092594</v>
      </c>
      <c r="Q230" s="79" t="s">
        <v>421</v>
      </c>
      <c r="R230" s="82" t="s">
        <v>450</v>
      </c>
      <c r="S230" s="79" t="s">
        <v>474</v>
      </c>
      <c r="T230" s="79" t="s">
        <v>512</v>
      </c>
      <c r="U230" s="79"/>
      <c r="V230" s="82" t="s">
        <v>606</v>
      </c>
      <c r="W230" s="81">
        <v>43766.650405092594</v>
      </c>
      <c r="X230" s="85">
        <v>43766</v>
      </c>
      <c r="Y230" s="87" t="s">
        <v>737</v>
      </c>
      <c r="Z230" s="82" t="s">
        <v>903</v>
      </c>
      <c r="AA230" s="79"/>
      <c r="AB230" s="79"/>
      <c r="AC230" s="87" t="s">
        <v>1068</v>
      </c>
      <c r="AD230" s="79"/>
      <c r="AE230" s="79" t="b">
        <v>0</v>
      </c>
      <c r="AF230" s="79">
        <v>1</v>
      </c>
      <c r="AG230" s="87" t="s">
        <v>1144</v>
      </c>
      <c r="AH230" s="79" t="b">
        <v>1</v>
      </c>
      <c r="AI230" s="79" t="s">
        <v>1153</v>
      </c>
      <c r="AJ230" s="79"/>
      <c r="AK230" s="87" t="s">
        <v>1171</v>
      </c>
      <c r="AL230" s="79" t="b">
        <v>0</v>
      </c>
      <c r="AM230" s="79">
        <v>0</v>
      </c>
      <c r="AN230" s="87" t="s">
        <v>1144</v>
      </c>
      <c r="AO230" s="79" t="s">
        <v>1178</v>
      </c>
      <c r="AP230" s="79" t="b">
        <v>0</v>
      </c>
      <c r="AQ230" s="87" t="s">
        <v>1068</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4</v>
      </c>
      <c r="BE230" s="78" t="str">
        <f>REPLACE(INDEX(GroupVertices[Group],MATCH(Edges[[#This Row],[Vertex 2]],GroupVertices[Vertex],0)),1,1,"")</f>
        <v>4</v>
      </c>
      <c r="BF230" s="48">
        <v>0</v>
      </c>
      <c r="BG230" s="49">
        <v>0</v>
      </c>
      <c r="BH230" s="48">
        <v>0</v>
      </c>
      <c r="BI230" s="49">
        <v>0</v>
      </c>
      <c r="BJ230" s="48">
        <v>0</v>
      </c>
      <c r="BK230" s="49">
        <v>0</v>
      </c>
      <c r="BL230" s="48">
        <v>10</v>
      </c>
      <c r="BM230" s="49">
        <v>100</v>
      </c>
      <c r="BN230" s="48">
        <v>10</v>
      </c>
    </row>
    <row r="231" spans="1:66" ht="15">
      <c r="A231" s="64" t="s">
        <v>279</v>
      </c>
      <c r="B231" s="64" t="s">
        <v>279</v>
      </c>
      <c r="C231" s="65" t="s">
        <v>3217</v>
      </c>
      <c r="D231" s="66">
        <v>10</v>
      </c>
      <c r="E231" s="67" t="s">
        <v>136</v>
      </c>
      <c r="F231" s="68">
        <v>12.5</v>
      </c>
      <c r="G231" s="65"/>
      <c r="H231" s="69"/>
      <c r="I231" s="70"/>
      <c r="J231" s="70"/>
      <c r="K231" s="34" t="s">
        <v>65</v>
      </c>
      <c r="L231" s="77">
        <v>231</v>
      </c>
      <c r="M231" s="77"/>
      <c r="N231" s="72"/>
      <c r="O231" s="79" t="s">
        <v>176</v>
      </c>
      <c r="P231" s="81">
        <v>43766.78743055555</v>
      </c>
      <c r="Q231" s="79" t="s">
        <v>422</v>
      </c>
      <c r="R231" s="82" t="s">
        <v>451</v>
      </c>
      <c r="S231" s="79" t="s">
        <v>474</v>
      </c>
      <c r="T231" s="79" t="s">
        <v>502</v>
      </c>
      <c r="U231" s="79"/>
      <c r="V231" s="82" t="s">
        <v>606</v>
      </c>
      <c r="W231" s="81">
        <v>43766.78743055555</v>
      </c>
      <c r="X231" s="85">
        <v>43766</v>
      </c>
      <c r="Y231" s="87" t="s">
        <v>738</v>
      </c>
      <c r="Z231" s="82" t="s">
        <v>904</v>
      </c>
      <c r="AA231" s="79"/>
      <c r="AB231" s="79"/>
      <c r="AC231" s="87" t="s">
        <v>1069</v>
      </c>
      <c r="AD231" s="79"/>
      <c r="AE231" s="79" t="b">
        <v>0</v>
      </c>
      <c r="AF231" s="79">
        <v>0</v>
      </c>
      <c r="AG231" s="87" t="s">
        <v>1144</v>
      </c>
      <c r="AH231" s="79" t="b">
        <v>1</v>
      </c>
      <c r="AI231" s="79" t="s">
        <v>1155</v>
      </c>
      <c r="AJ231" s="79"/>
      <c r="AK231" s="87" t="s">
        <v>1172</v>
      </c>
      <c r="AL231" s="79" t="b">
        <v>0</v>
      </c>
      <c r="AM231" s="79">
        <v>0</v>
      </c>
      <c r="AN231" s="87" t="s">
        <v>1144</v>
      </c>
      <c r="AO231" s="79" t="s">
        <v>1181</v>
      </c>
      <c r="AP231" s="79" t="b">
        <v>0</v>
      </c>
      <c r="AQ231" s="87" t="s">
        <v>1069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4</v>
      </c>
      <c r="BF231" s="48">
        <v>0</v>
      </c>
      <c r="BG231" s="49">
        <v>0</v>
      </c>
      <c r="BH231" s="48">
        <v>0</v>
      </c>
      <c r="BI231" s="49">
        <v>0</v>
      </c>
      <c r="BJ231" s="48">
        <v>0</v>
      </c>
      <c r="BK231" s="49">
        <v>0</v>
      </c>
      <c r="BL231" s="48">
        <v>3</v>
      </c>
      <c r="BM231" s="49">
        <v>100</v>
      </c>
      <c r="BN231" s="48">
        <v>3</v>
      </c>
    </row>
    <row r="232" spans="1:66" ht="15">
      <c r="A232" s="64" t="s">
        <v>279</v>
      </c>
      <c r="B232" s="64" t="s">
        <v>323</v>
      </c>
      <c r="C232" s="65" t="s">
        <v>3216</v>
      </c>
      <c r="D232" s="66">
        <v>10</v>
      </c>
      <c r="E232" s="67" t="s">
        <v>136</v>
      </c>
      <c r="F232" s="68">
        <v>19</v>
      </c>
      <c r="G232" s="65"/>
      <c r="H232" s="69"/>
      <c r="I232" s="70"/>
      <c r="J232" s="70"/>
      <c r="K232" s="34" t="s">
        <v>65</v>
      </c>
      <c r="L232" s="77">
        <v>232</v>
      </c>
      <c r="M232" s="77"/>
      <c r="N232" s="72"/>
      <c r="O232" s="79" t="s">
        <v>379</v>
      </c>
      <c r="P232" s="81">
        <v>43766.9718287037</v>
      </c>
      <c r="Q232" s="79" t="s">
        <v>415</v>
      </c>
      <c r="R232" s="79"/>
      <c r="S232" s="79"/>
      <c r="T232" s="79" t="s">
        <v>504</v>
      </c>
      <c r="U232" s="79"/>
      <c r="V232" s="82" t="s">
        <v>606</v>
      </c>
      <c r="W232" s="81">
        <v>43766.9718287037</v>
      </c>
      <c r="X232" s="85">
        <v>43766</v>
      </c>
      <c r="Y232" s="87" t="s">
        <v>714</v>
      </c>
      <c r="Z232" s="82" t="s">
        <v>880</v>
      </c>
      <c r="AA232" s="79"/>
      <c r="AB232" s="79"/>
      <c r="AC232" s="87" t="s">
        <v>1045</v>
      </c>
      <c r="AD232" s="87" t="s">
        <v>1141</v>
      </c>
      <c r="AE232" s="79" t="b">
        <v>0</v>
      </c>
      <c r="AF232" s="79">
        <v>2</v>
      </c>
      <c r="AG232" s="87" t="s">
        <v>1149</v>
      </c>
      <c r="AH232" s="79" t="b">
        <v>0</v>
      </c>
      <c r="AI232" s="79" t="s">
        <v>1153</v>
      </c>
      <c r="AJ232" s="79"/>
      <c r="AK232" s="87" t="s">
        <v>1144</v>
      </c>
      <c r="AL232" s="79" t="b">
        <v>0</v>
      </c>
      <c r="AM232" s="79">
        <v>0</v>
      </c>
      <c r="AN232" s="87" t="s">
        <v>1144</v>
      </c>
      <c r="AO232" s="79" t="s">
        <v>1181</v>
      </c>
      <c r="AP232" s="79" t="b">
        <v>0</v>
      </c>
      <c r="AQ232" s="87" t="s">
        <v>1141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8"/>
      <c r="BG232" s="49"/>
      <c r="BH232" s="48"/>
      <c r="BI232" s="49"/>
      <c r="BJ232" s="48"/>
      <c r="BK232" s="49"/>
      <c r="BL232" s="48"/>
      <c r="BM232" s="49"/>
      <c r="BN232" s="48"/>
    </row>
    <row r="233" spans="1:66" ht="15">
      <c r="A233" s="64" t="s">
        <v>279</v>
      </c>
      <c r="B233" s="64" t="s">
        <v>320</v>
      </c>
      <c r="C233" s="65" t="s">
        <v>3217</v>
      </c>
      <c r="D233" s="66">
        <v>10</v>
      </c>
      <c r="E233" s="67" t="s">
        <v>136</v>
      </c>
      <c r="F233" s="68">
        <v>12.5</v>
      </c>
      <c r="G233" s="65"/>
      <c r="H233" s="69"/>
      <c r="I233" s="70"/>
      <c r="J233" s="70"/>
      <c r="K233" s="34" t="s">
        <v>65</v>
      </c>
      <c r="L233" s="77">
        <v>233</v>
      </c>
      <c r="M233" s="77"/>
      <c r="N233" s="72"/>
      <c r="O233" s="79" t="s">
        <v>379</v>
      </c>
      <c r="P233" s="81">
        <v>43766.9718287037</v>
      </c>
      <c r="Q233" s="79" t="s">
        <v>415</v>
      </c>
      <c r="R233" s="79"/>
      <c r="S233" s="79"/>
      <c r="T233" s="79" t="s">
        <v>504</v>
      </c>
      <c r="U233" s="79"/>
      <c r="V233" s="82" t="s">
        <v>606</v>
      </c>
      <c r="W233" s="81">
        <v>43766.9718287037</v>
      </c>
      <c r="X233" s="85">
        <v>43766</v>
      </c>
      <c r="Y233" s="87" t="s">
        <v>714</v>
      </c>
      <c r="Z233" s="82" t="s">
        <v>880</v>
      </c>
      <c r="AA233" s="79"/>
      <c r="AB233" s="79"/>
      <c r="AC233" s="87" t="s">
        <v>1045</v>
      </c>
      <c r="AD233" s="87" t="s">
        <v>1141</v>
      </c>
      <c r="AE233" s="79" t="b">
        <v>0</v>
      </c>
      <c r="AF233" s="79">
        <v>2</v>
      </c>
      <c r="AG233" s="87" t="s">
        <v>1149</v>
      </c>
      <c r="AH233" s="79" t="b">
        <v>0</v>
      </c>
      <c r="AI233" s="79" t="s">
        <v>1153</v>
      </c>
      <c r="AJ233" s="79"/>
      <c r="AK233" s="87" t="s">
        <v>1144</v>
      </c>
      <c r="AL233" s="79" t="b">
        <v>0</v>
      </c>
      <c r="AM233" s="79">
        <v>0</v>
      </c>
      <c r="AN233" s="87" t="s">
        <v>1144</v>
      </c>
      <c r="AO233" s="79" t="s">
        <v>1181</v>
      </c>
      <c r="AP233" s="79" t="b">
        <v>0</v>
      </c>
      <c r="AQ233" s="87" t="s">
        <v>1141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4</v>
      </c>
      <c r="BE233" s="78" t="str">
        <f>REPLACE(INDEX(GroupVertices[Group],MATCH(Edges[[#This Row],[Vertex 2]],GroupVertices[Vertex],0)),1,1,"")</f>
        <v>4</v>
      </c>
      <c r="BF233" s="48"/>
      <c r="BG233" s="49"/>
      <c r="BH233" s="48"/>
      <c r="BI233" s="49"/>
      <c r="BJ233" s="48"/>
      <c r="BK233" s="49"/>
      <c r="BL233" s="48"/>
      <c r="BM233" s="49"/>
      <c r="BN233" s="48"/>
    </row>
    <row r="234" spans="1:66" ht="15">
      <c r="A234" s="64" t="s">
        <v>279</v>
      </c>
      <c r="B234" s="64" t="s">
        <v>371</v>
      </c>
      <c r="C234" s="65" t="s">
        <v>3214</v>
      </c>
      <c r="D234" s="66">
        <v>3</v>
      </c>
      <c r="E234" s="67" t="s">
        <v>132</v>
      </c>
      <c r="F234" s="68">
        <v>32</v>
      </c>
      <c r="G234" s="65"/>
      <c r="H234" s="69"/>
      <c r="I234" s="70"/>
      <c r="J234" s="70"/>
      <c r="K234" s="34" t="s">
        <v>65</v>
      </c>
      <c r="L234" s="77">
        <v>234</v>
      </c>
      <c r="M234" s="77"/>
      <c r="N234" s="72"/>
      <c r="O234" s="79" t="s">
        <v>379</v>
      </c>
      <c r="P234" s="81">
        <v>43766.9718287037</v>
      </c>
      <c r="Q234" s="79" t="s">
        <v>415</v>
      </c>
      <c r="R234" s="79"/>
      <c r="S234" s="79"/>
      <c r="T234" s="79" t="s">
        <v>504</v>
      </c>
      <c r="U234" s="79"/>
      <c r="V234" s="82" t="s">
        <v>606</v>
      </c>
      <c r="W234" s="81">
        <v>43766.9718287037</v>
      </c>
      <c r="X234" s="85">
        <v>43766</v>
      </c>
      <c r="Y234" s="87" t="s">
        <v>714</v>
      </c>
      <c r="Z234" s="82" t="s">
        <v>880</v>
      </c>
      <c r="AA234" s="79"/>
      <c r="AB234" s="79"/>
      <c r="AC234" s="87" t="s">
        <v>1045</v>
      </c>
      <c r="AD234" s="87" t="s">
        <v>1141</v>
      </c>
      <c r="AE234" s="79" t="b">
        <v>0</v>
      </c>
      <c r="AF234" s="79">
        <v>2</v>
      </c>
      <c r="AG234" s="87" t="s">
        <v>1149</v>
      </c>
      <c r="AH234" s="79" t="b">
        <v>0</v>
      </c>
      <c r="AI234" s="79" t="s">
        <v>1153</v>
      </c>
      <c r="AJ234" s="79"/>
      <c r="AK234" s="87" t="s">
        <v>1144</v>
      </c>
      <c r="AL234" s="79" t="b">
        <v>0</v>
      </c>
      <c r="AM234" s="79">
        <v>0</v>
      </c>
      <c r="AN234" s="87" t="s">
        <v>1144</v>
      </c>
      <c r="AO234" s="79" t="s">
        <v>1181</v>
      </c>
      <c r="AP234" s="79" t="b">
        <v>0</v>
      </c>
      <c r="AQ234" s="87" t="s">
        <v>1141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2</v>
      </c>
      <c r="BF234" s="48"/>
      <c r="BG234" s="49"/>
      <c r="BH234" s="48"/>
      <c r="BI234" s="49"/>
      <c r="BJ234" s="48"/>
      <c r="BK234" s="49"/>
      <c r="BL234" s="48"/>
      <c r="BM234" s="49"/>
      <c r="BN234" s="48"/>
    </row>
    <row r="235" spans="1:66" ht="15">
      <c r="A235" s="64" t="s">
        <v>279</v>
      </c>
      <c r="B235" s="64" t="s">
        <v>323</v>
      </c>
      <c r="C235" s="65" t="s">
        <v>3216</v>
      </c>
      <c r="D235" s="66">
        <v>10</v>
      </c>
      <c r="E235" s="67" t="s">
        <v>136</v>
      </c>
      <c r="F235" s="68">
        <v>19</v>
      </c>
      <c r="G235" s="65"/>
      <c r="H235" s="69"/>
      <c r="I235" s="70"/>
      <c r="J235" s="70"/>
      <c r="K235" s="34" t="s">
        <v>65</v>
      </c>
      <c r="L235" s="77">
        <v>235</v>
      </c>
      <c r="M235" s="77"/>
      <c r="N235" s="72"/>
      <c r="O235" s="79" t="s">
        <v>379</v>
      </c>
      <c r="P235" s="81">
        <v>43768.96166666667</v>
      </c>
      <c r="Q235" s="79" t="s">
        <v>423</v>
      </c>
      <c r="R235" s="82" t="s">
        <v>452</v>
      </c>
      <c r="S235" s="79" t="s">
        <v>474</v>
      </c>
      <c r="T235" s="79" t="s">
        <v>502</v>
      </c>
      <c r="U235" s="79"/>
      <c r="V235" s="82" t="s">
        <v>606</v>
      </c>
      <c r="W235" s="81">
        <v>43768.96166666667</v>
      </c>
      <c r="X235" s="85">
        <v>43768</v>
      </c>
      <c r="Y235" s="87" t="s">
        <v>739</v>
      </c>
      <c r="Z235" s="82" t="s">
        <v>905</v>
      </c>
      <c r="AA235" s="79"/>
      <c r="AB235" s="79"/>
      <c r="AC235" s="87" t="s">
        <v>1070</v>
      </c>
      <c r="AD235" s="79"/>
      <c r="AE235" s="79" t="b">
        <v>0</v>
      </c>
      <c r="AF235" s="79">
        <v>0</v>
      </c>
      <c r="AG235" s="87" t="s">
        <v>1144</v>
      </c>
      <c r="AH235" s="79" t="b">
        <v>1</v>
      </c>
      <c r="AI235" s="79" t="s">
        <v>1153</v>
      </c>
      <c r="AJ235" s="79"/>
      <c r="AK235" s="87" t="s">
        <v>1173</v>
      </c>
      <c r="AL235" s="79" t="b">
        <v>0</v>
      </c>
      <c r="AM235" s="79">
        <v>0</v>
      </c>
      <c r="AN235" s="87" t="s">
        <v>1144</v>
      </c>
      <c r="AO235" s="79" t="s">
        <v>1178</v>
      </c>
      <c r="AP235" s="79" t="b">
        <v>0</v>
      </c>
      <c r="AQ235" s="87" t="s">
        <v>1070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4</v>
      </c>
      <c r="BF235" s="48">
        <v>0</v>
      </c>
      <c r="BG235" s="49">
        <v>0</v>
      </c>
      <c r="BH235" s="48">
        <v>0</v>
      </c>
      <c r="BI235" s="49">
        <v>0</v>
      </c>
      <c r="BJ235" s="48">
        <v>0</v>
      </c>
      <c r="BK235" s="49">
        <v>0</v>
      </c>
      <c r="BL235" s="48">
        <v>5</v>
      </c>
      <c r="BM235" s="49">
        <v>100</v>
      </c>
      <c r="BN235" s="48">
        <v>5</v>
      </c>
    </row>
    <row r="236" spans="1:66" ht="15">
      <c r="A236" s="64" t="s">
        <v>279</v>
      </c>
      <c r="B236" s="64" t="s">
        <v>279</v>
      </c>
      <c r="C236" s="65" t="s">
        <v>3217</v>
      </c>
      <c r="D236" s="66">
        <v>10</v>
      </c>
      <c r="E236" s="67" t="s">
        <v>136</v>
      </c>
      <c r="F236" s="68">
        <v>12.5</v>
      </c>
      <c r="G236" s="65"/>
      <c r="H236" s="69"/>
      <c r="I236" s="70"/>
      <c r="J236" s="70"/>
      <c r="K236" s="34" t="s">
        <v>65</v>
      </c>
      <c r="L236" s="77">
        <v>236</v>
      </c>
      <c r="M236" s="77"/>
      <c r="N236" s="72"/>
      <c r="O236" s="79" t="s">
        <v>176</v>
      </c>
      <c r="P236" s="81">
        <v>43770.92186342592</v>
      </c>
      <c r="Q236" s="79" t="s">
        <v>414</v>
      </c>
      <c r="R236" s="82" t="s">
        <v>453</v>
      </c>
      <c r="S236" s="79" t="s">
        <v>474</v>
      </c>
      <c r="T236" s="79" t="s">
        <v>500</v>
      </c>
      <c r="U236" s="79"/>
      <c r="V236" s="82" t="s">
        <v>606</v>
      </c>
      <c r="W236" s="81">
        <v>43770.92186342592</v>
      </c>
      <c r="X236" s="85">
        <v>43770</v>
      </c>
      <c r="Y236" s="87" t="s">
        <v>740</v>
      </c>
      <c r="Z236" s="82" t="s">
        <v>906</v>
      </c>
      <c r="AA236" s="79"/>
      <c r="AB236" s="79"/>
      <c r="AC236" s="87" t="s">
        <v>1071</v>
      </c>
      <c r="AD236" s="79"/>
      <c r="AE236" s="79" t="b">
        <v>0</v>
      </c>
      <c r="AF236" s="79">
        <v>6</v>
      </c>
      <c r="AG236" s="87" t="s">
        <v>1144</v>
      </c>
      <c r="AH236" s="79" t="b">
        <v>1</v>
      </c>
      <c r="AI236" s="79" t="s">
        <v>1153</v>
      </c>
      <c r="AJ236" s="79"/>
      <c r="AK236" s="87" t="s">
        <v>1167</v>
      </c>
      <c r="AL236" s="79" t="b">
        <v>0</v>
      </c>
      <c r="AM236" s="79">
        <v>1</v>
      </c>
      <c r="AN236" s="87" t="s">
        <v>1144</v>
      </c>
      <c r="AO236" s="79" t="s">
        <v>1178</v>
      </c>
      <c r="AP236" s="79" t="b">
        <v>0</v>
      </c>
      <c r="AQ236" s="87" t="s">
        <v>1071</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4</v>
      </c>
      <c r="BE236" s="78" t="str">
        <f>REPLACE(INDEX(GroupVertices[Group],MATCH(Edges[[#This Row],[Vertex 2]],GroupVertices[Vertex],0)),1,1,"")</f>
        <v>4</v>
      </c>
      <c r="BF236" s="48">
        <v>0</v>
      </c>
      <c r="BG236" s="49">
        <v>0</v>
      </c>
      <c r="BH236" s="48">
        <v>0</v>
      </c>
      <c r="BI236" s="49">
        <v>0</v>
      </c>
      <c r="BJ236" s="48">
        <v>0</v>
      </c>
      <c r="BK236" s="49">
        <v>0</v>
      </c>
      <c r="BL236" s="48">
        <v>12</v>
      </c>
      <c r="BM236" s="49">
        <v>100</v>
      </c>
      <c r="BN236" s="48">
        <v>12</v>
      </c>
    </row>
    <row r="237" spans="1:66" ht="15">
      <c r="A237" s="64" t="s">
        <v>279</v>
      </c>
      <c r="B237" s="64" t="s">
        <v>279</v>
      </c>
      <c r="C237" s="65" t="s">
        <v>3217</v>
      </c>
      <c r="D237" s="66">
        <v>10</v>
      </c>
      <c r="E237" s="67" t="s">
        <v>136</v>
      </c>
      <c r="F237" s="68">
        <v>12.5</v>
      </c>
      <c r="G237" s="65"/>
      <c r="H237" s="69"/>
      <c r="I237" s="70"/>
      <c r="J237" s="70"/>
      <c r="K237" s="34" t="s">
        <v>65</v>
      </c>
      <c r="L237" s="77">
        <v>237</v>
      </c>
      <c r="M237" s="77"/>
      <c r="N237" s="72"/>
      <c r="O237" s="79" t="s">
        <v>176</v>
      </c>
      <c r="P237" s="81">
        <v>43772.81251157408</v>
      </c>
      <c r="Q237" s="79" t="s">
        <v>417</v>
      </c>
      <c r="R237" s="82" t="s">
        <v>446</v>
      </c>
      <c r="S237" s="79" t="s">
        <v>474</v>
      </c>
      <c r="T237" s="79" t="s">
        <v>506</v>
      </c>
      <c r="U237" s="79"/>
      <c r="V237" s="82" t="s">
        <v>606</v>
      </c>
      <c r="W237" s="81">
        <v>43772.81251157408</v>
      </c>
      <c r="X237" s="85">
        <v>43772</v>
      </c>
      <c r="Y237" s="87" t="s">
        <v>741</v>
      </c>
      <c r="Z237" s="82" t="s">
        <v>907</v>
      </c>
      <c r="AA237" s="79"/>
      <c r="AB237" s="79"/>
      <c r="AC237" s="87" t="s">
        <v>1072</v>
      </c>
      <c r="AD237" s="79"/>
      <c r="AE237" s="79" t="b">
        <v>0</v>
      </c>
      <c r="AF237" s="79">
        <v>2</v>
      </c>
      <c r="AG237" s="87" t="s">
        <v>1144</v>
      </c>
      <c r="AH237" s="79" t="b">
        <v>1</v>
      </c>
      <c r="AI237" s="79" t="s">
        <v>1153</v>
      </c>
      <c r="AJ237" s="79"/>
      <c r="AK237" s="87" t="s">
        <v>1169</v>
      </c>
      <c r="AL237" s="79" t="b">
        <v>0</v>
      </c>
      <c r="AM237" s="79">
        <v>1</v>
      </c>
      <c r="AN237" s="87" t="s">
        <v>1144</v>
      </c>
      <c r="AO237" s="79" t="s">
        <v>1178</v>
      </c>
      <c r="AP237" s="79" t="b">
        <v>0</v>
      </c>
      <c r="AQ237" s="87" t="s">
        <v>1072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4</v>
      </c>
      <c r="BE237" s="78" t="str">
        <f>REPLACE(INDEX(GroupVertices[Group],MATCH(Edges[[#This Row],[Vertex 2]],GroupVertices[Vertex],0)),1,1,"")</f>
        <v>4</v>
      </c>
      <c r="BF237" s="48">
        <v>0</v>
      </c>
      <c r="BG237" s="49">
        <v>0</v>
      </c>
      <c r="BH237" s="48">
        <v>0</v>
      </c>
      <c r="BI237" s="49">
        <v>0</v>
      </c>
      <c r="BJ237" s="48">
        <v>0</v>
      </c>
      <c r="BK237" s="49">
        <v>0</v>
      </c>
      <c r="BL237" s="48">
        <v>6</v>
      </c>
      <c r="BM237" s="49">
        <v>100</v>
      </c>
      <c r="BN237" s="48">
        <v>6</v>
      </c>
    </row>
    <row r="238" spans="1:66" ht="15">
      <c r="A238" s="64" t="s">
        <v>294</v>
      </c>
      <c r="B238" s="64" t="s">
        <v>279</v>
      </c>
      <c r="C238" s="65" t="s">
        <v>3215</v>
      </c>
      <c r="D238" s="66">
        <v>10</v>
      </c>
      <c r="E238" s="67" t="s">
        <v>136</v>
      </c>
      <c r="F238" s="68">
        <v>25.5</v>
      </c>
      <c r="G238" s="65"/>
      <c r="H238" s="69"/>
      <c r="I238" s="70"/>
      <c r="J238" s="70"/>
      <c r="K238" s="34" t="s">
        <v>65</v>
      </c>
      <c r="L238" s="77">
        <v>238</v>
      </c>
      <c r="M238" s="77"/>
      <c r="N238" s="72"/>
      <c r="O238" s="79" t="s">
        <v>378</v>
      </c>
      <c r="P238" s="81">
        <v>43766.41489583333</v>
      </c>
      <c r="Q238" s="79" t="s">
        <v>396</v>
      </c>
      <c r="R238" s="79"/>
      <c r="S238" s="79"/>
      <c r="T238" s="79"/>
      <c r="U238" s="79"/>
      <c r="V238" s="82" t="s">
        <v>617</v>
      </c>
      <c r="W238" s="81">
        <v>43766.41489583333</v>
      </c>
      <c r="X238" s="85">
        <v>43766</v>
      </c>
      <c r="Y238" s="87" t="s">
        <v>735</v>
      </c>
      <c r="Z238" s="82" t="s">
        <v>901</v>
      </c>
      <c r="AA238" s="79"/>
      <c r="AB238" s="79"/>
      <c r="AC238" s="87" t="s">
        <v>1066</v>
      </c>
      <c r="AD238" s="79"/>
      <c r="AE238" s="79" t="b">
        <v>0</v>
      </c>
      <c r="AF238" s="79">
        <v>0</v>
      </c>
      <c r="AG238" s="87" t="s">
        <v>1144</v>
      </c>
      <c r="AH238" s="79" t="b">
        <v>1</v>
      </c>
      <c r="AI238" s="79" t="s">
        <v>1153</v>
      </c>
      <c r="AJ238" s="79"/>
      <c r="AK238" s="87" t="s">
        <v>1139</v>
      </c>
      <c r="AL238" s="79" t="b">
        <v>0</v>
      </c>
      <c r="AM238" s="79">
        <v>3</v>
      </c>
      <c r="AN238" s="87" t="s">
        <v>1065</v>
      </c>
      <c r="AO238" s="79" t="s">
        <v>1178</v>
      </c>
      <c r="AP238" s="79" t="b">
        <v>0</v>
      </c>
      <c r="AQ238" s="87" t="s">
        <v>1065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4</v>
      </c>
      <c r="BF238" s="48"/>
      <c r="BG238" s="49"/>
      <c r="BH238" s="48"/>
      <c r="BI238" s="49"/>
      <c r="BJ238" s="48"/>
      <c r="BK238" s="49"/>
      <c r="BL238" s="48"/>
      <c r="BM238" s="49"/>
      <c r="BN238" s="48"/>
    </row>
    <row r="239" spans="1:66" ht="15">
      <c r="A239" s="64" t="s">
        <v>294</v>
      </c>
      <c r="B239" s="64" t="s">
        <v>279</v>
      </c>
      <c r="C239" s="65" t="s">
        <v>3215</v>
      </c>
      <c r="D239" s="66">
        <v>10</v>
      </c>
      <c r="E239" s="67" t="s">
        <v>136</v>
      </c>
      <c r="F239" s="68">
        <v>25.5</v>
      </c>
      <c r="G239" s="65"/>
      <c r="H239" s="69"/>
      <c r="I239" s="70"/>
      <c r="J239" s="70"/>
      <c r="K239" s="34" t="s">
        <v>65</v>
      </c>
      <c r="L239" s="77">
        <v>239</v>
      </c>
      <c r="M239" s="77"/>
      <c r="N239" s="72"/>
      <c r="O239" s="79" t="s">
        <v>378</v>
      </c>
      <c r="P239" s="81">
        <v>43766.414988425924</v>
      </c>
      <c r="Q239" s="79" t="s">
        <v>395</v>
      </c>
      <c r="R239" s="79"/>
      <c r="S239" s="79"/>
      <c r="T239" s="79"/>
      <c r="U239" s="79"/>
      <c r="V239" s="82" t="s">
        <v>617</v>
      </c>
      <c r="W239" s="81">
        <v>43766.414988425924</v>
      </c>
      <c r="X239" s="85">
        <v>43766</v>
      </c>
      <c r="Y239" s="87" t="s">
        <v>742</v>
      </c>
      <c r="Z239" s="82" t="s">
        <v>908</v>
      </c>
      <c r="AA239" s="79"/>
      <c r="AB239" s="79"/>
      <c r="AC239" s="87" t="s">
        <v>1073</v>
      </c>
      <c r="AD239" s="79"/>
      <c r="AE239" s="79" t="b">
        <v>0</v>
      </c>
      <c r="AF239" s="79">
        <v>0</v>
      </c>
      <c r="AG239" s="87" t="s">
        <v>1144</v>
      </c>
      <c r="AH239" s="79" t="b">
        <v>0</v>
      </c>
      <c r="AI239" s="79" t="s">
        <v>1153</v>
      </c>
      <c r="AJ239" s="79"/>
      <c r="AK239" s="87" t="s">
        <v>1144</v>
      </c>
      <c r="AL239" s="79" t="b">
        <v>0</v>
      </c>
      <c r="AM239" s="79">
        <v>3</v>
      </c>
      <c r="AN239" s="87" t="s">
        <v>1067</v>
      </c>
      <c r="AO239" s="79" t="s">
        <v>1178</v>
      </c>
      <c r="AP239" s="79" t="b">
        <v>0</v>
      </c>
      <c r="AQ239" s="87" t="s">
        <v>1067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8"/>
      <c r="BG239" s="49"/>
      <c r="BH239" s="48"/>
      <c r="BI239" s="49"/>
      <c r="BJ239" s="48"/>
      <c r="BK239" s="49"/>
      <c r="BL239" s="48"/>
      <c r="BM239" s="49"/>
      <c r="BN239" s="48"/>
    </row>
    <row r="240" spans="1:66" ht="15">
      <c r="A240" s="64" t="s">
        <v>294</v>
      </c>
      <c r="B240" s="64" t="s">
        <v>323</v>
      </c>
      <c r="C240" s="65" t="s">
        <v>3214</v>
      </c>
      <c r="D240" s="66">
        <v>3</v>
      </c>
      <c r="E240" s="67" t="s">
        <v>132</v>
      </c>
      <c r="F240" s="68">
        <v>32</v>
      </c>
      <c r="G240" s="65"/>
      <c r="H240" s="69"/>
      <c r="I240" s="70"/>
      <c r="J240" s="70"/>
      <c r="K240" s="34" t="s">
        <v>65</v>
      </c>
      <c r="L240" s="77">
        <v>240</v>
      </c>
      <c r="M240" s="77"/>
      <c r="N240" s="72"/>
      <c r="O240" s="79" t="s">
        <v>379</v>
      </c>
      <c r="P240" s="81">
        <v>43766.414988425924</v>
      </c>
      <c r="Q240" s="79" t="s">
        <v>395</v>
      </c>
      <c r="R240" s="79"/>
      <c r="S240" s="79"/>
      <c r="T240" s="79"/>
      <c r="U240" s="79"/>
      <c r="V240" s="82" t="s">
        <v>617</v>
      </c>
      <c r="W240" s="81">
        <v>43766.414988425924</v>
      </c>
      <c r="X240" s="85">
        <v>43766</v>
      </c>
      <c r="Y240" s="87" t="s">
        <v>742</v>
      </c>
      <c r="Z240" s="82" t="s">
        <v>908</v>
      </c>
      <c r="AA240" s="79"/>
      <c r="AB240" s="79"/>
      <c r="AC240" s="87" t="s">
        <v>1073</v>
      </c>
      <c r="AD240" s="79"/>
      <c r="AE240" s="79" t="b">
        <v>0</v>
      </c>
      <c r="AF240" s="79">
        <v>0</v>
      </c>
      <c r="AG240" s="87" t="s">
        <v>1144</v>
      </c>
      <c r="AH240" s="79" t="b">
        <v>0</v>
      </c>
      <c r="AI240" s="79" t="s">
        <v>1153</v>
      </c>
      <c r="AJ240" s="79"/>
      <c r="AK240" s="87" t="s">
        <v>1144</v>
      </c>
      <c r="AL240" s="79" t="b">
        <v>0</v>
      </c>
      <c r="AM240" s="79">
        <v>3</v>
      </c>
      <c r="AN240" s="87" t="s">
        <v>1067</v>
      </c>
      <c r="AO240" s="79" t="s">
        <v>1178</v>
      </c>
      <c r="AP240" s="79" t="b">
        <v>0</v>
      </c>
      <c r="AQ240" s="87" t="s">
        <v>1067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8"/>
      <c r="BG240" s="49"/>
      <c r="BH240" s="48"/>
      <c r="BI240" s="49"/>
      <c r="BJ240" s="48"/>
      <c r="BK240" s="49"/>
      <c r="BL240" s="48"/>
      <c r="BM240" s="49"/>
      <c r="BN240" s="48"/>
    </row>
    <row r="241" spans="1:66" ht="15">
      <c r="A241" s="64" t="s">
        <v>295</v>
      </c>
      <c r="B241" s="64" t="s">
        <v>295</v>
      </c>
      <c r="C241" s="65" t="s">
        <v>3214</v>
      </c>
      <c r="D241" s="66">
        <v>3</v>
      </c>
      <c r="E241" s="67" t="s">
        <v>132</v>
      </c>
      <c r="F241" s="68">
        <v>32</v>
      </c>
      <c r="G241" s="65"/>
      <c r="H241" s="69"/>
      <c r="I241" s="70"/>
      <c r="J241" s="70"/>
      <c r="K241" s="34" t="s">
        <v>65</v>
      </c>
      <c r="L241" s="77">
        <v>241</v>
      </c>
      <c r="M241" s="77"/>
      <c r="N241" s="72"/>
      <c r="O241" s="79" t="s">
        <v>176</v>
      </c>
      <c r="P241" s="81">
        <v>43769.884363425925</v>
      </c>
      <c r="Q241" s="79" t="s">
        <v>404</v>
      </c>
      <c r="R241" s="82" t="s">
        <v>454</v>
      </c>
      <c r="S241" s="79" t="s">
        <v>474</v>
      </c>
      <c r="T241" s="79" t="s">
        <v>513</v>
      </c>
      <c r="U241" s="79"/>
      <c r="V241" s="82" t="s">
        <v>618</v>
      </c>
      <c r="W241" s="81">
        <v>43769.884363425925</v>
      </c>
      <c r="X241" s="85">
        <v>43769</v>
      </c>
      <c r="Y241" s="87" t="s">
        <v>743</v>
      </c>
      <c r="Z241" s="82" t="s">
        <v>909</v>
      </c>
      <c r="AA241" s="79"/>
      <c r="AB241" s="79"/>
      <c r="AC241" s="87" t="s">
        <v>1074</v>
      </c>
      <c r="AD241" s="79"/>
      <c r="AE241" s="79" t="b">
        <v>0</v>
      </c>
      <c r="AF241" s="79">
        <v>30</v>
      </c>
      <c r="AG241" s="87" t="s">
        <v>1144</v>
      </c>
      <c r="AH241" s="79" t="b">
        <v>1</v>
      </c>
      <c r="AI241" s="79" t="s">
        <v>1153</v>
      </c>
      <c r="AJ241" s="79"/>
      <c r="AK241" s="87" t="s">
        <v>1162</v>
      </c>
      <c r="AL241" s="79" t="b">
        <v>0</v>
      </c>
      <c r="AM241" s="79">
        <v>5</v>
      </c>
      <c r="AN241" s="87" t="s">
        <v>1144</v>
      </c>
      <c r="AO241" s="79" t="s">
        <v>1178</v>
      </c>
      <c r="AP241" s="79" t="b">
        <v>0</v>
      </c>
      <c r="AQ241" s="87" t="s">
        <v>1074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8">
        <v>0</v>
      </c>
      <c r="BG241" s="49">
        <v>0</v>
      </c>
      <c r="BH241" s="48">
        <v>0</v>
      </c>
      <c r="BI241" s="49">
        <v>0</v>
      </c>
      <c r="BJ241" s="48">
        <v>0</v>
      </c>
      <c r="BK241" s="49">
        <v>0</v>
      </c>
      <c r="BL241" s="48">
        <v>28</v>
      </c>
      <c r="BM241" s="49">
        <v>100</v>
      </c>
      <c r="BN241" s="48">
        <v>28</v>
      </c>
    </row>
    <row r="242" spans="1:66" ht="15">
      <c r="A242" s="64" t="s">
        <v>294</v>
      </c>
      <c r="B242" s="64" t="s">
        <v>295</v>
      </c>
      <c r="C242" s="65" t="s">
        <v>3214</v>
      </c>
      <c r="D242" s="66">
        <v>3</v>
      </c>
      <c r="E242" s="67" t="s">
        <v>132</v>
      </c>
      <c r="F242" s="68">
        <v>32</v>
      </c>
      <c r="G242" s="65"/>
      <c r="H242" s="69"/>
      <c r="I242" s="70"/>
      <c r="J242" s="70"/>
      <c r="K242" s="34" t="s">
        <v>65</v>
      </c>
      <c r="L242" s="77">
        <v>242</v>
      </c>
      <c r="M242" s="77"/>
      <c r="N242" s="72"/>
      <c r="O242" s="79" t="s">
        <v>378</v>
      </c>
      <c r="P242" s="81">
        <v>43770.1899537037</v>
      </c>
      <c r="Q242" s="79" t="s">
        <v>404</v>
      </c>
      <c r="R242" s="79"/>
      <c r="S242" s="79"/>
      <c r="T242" s="79" t="s">
        <v>494</v>
      </c>
      <c r="U242" s="79"/>
      <c r="V242" s="82" t="s">
        <v>617</v>
      </c>
      <c r="W242" s="81">
        <v>43770.1899537037</v>
      </c>
      <c r="X242" s="85">
        <v>43770</v>
      </c>
      <c r="Y242" s="87" t="s">
        <v>744</v>
      </c>
      <c r="Z242" s="82" t="s">
        <v>910</v>
      </c>
      <c r="AA242" s="79"/>
      <c r="AB242" s="79"/>
      <c r="AC242" s="87" t="s">
        <v>1075</v>
      </c>
      <c r="AD242" s="79"/>
      <c r="AE242" s="79" t="b">
        <v>0</v>
      </c>
      <c r="AF242" s="79">
        <v>0</v>
      </c>
      <c r="AG242" s="87" t="s">
        <v>1144</v>
      </c>
      <c r="AH242" s="79" t="b">
        <v>1</v>
      </c>
      <c r="AI242" s="79" t="s">
        <v>1153</v>
      </c>
      <c r="AJ242" s="79"/>
      <c r="AK242" s="87" t="s">
        <v>1162</v>
      </c>
      <c r="AL242" s="79" t="b">
        <v>0</v>
      </c>
      <c r="AM242" s="79">
        <v>5</v>
      </c>
      <c r="AN242" s="87" t="s">
        <v>1074</v>
      </c>
      <c r="AO242" s="79" t="s">
        <v>1178</v>
      </c>
      <c r="AP242" s="79" t="b">
        <v>0</v>
      </c>
      <c r="AQ242" s="87" t="s">
        <v>1074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6</v>
      </c>
      <c r="BF242" s="48">
        <v>0</v>
      </c>
      <c r="BG242" s="49">
        <v>0</v>
      </c>
      <c r="BH242" s="48">
        <v>0</v>
      </c>
      <c r="BI242" s="49">
        <v>0</v>
      </c>
      <c r="BJ242" s="48">
        <v>0</v>
      </c>
      <c r="BK242" s="49">
        <v>0</v>
      </c>
      <c r="BL242" s="48">
        <v>28</v>
      </c>
      <c r="BM242" s="49">
        <v>100</v>
      </c>
      <c r="BN242" s="48">
        <v>28</v>
      </c>
    </row>
    <row r="243" spans="1:66" ht="15">
      <c r="A243" s="64" t="s">
        <v>294</v>
      </c>
      <c r="B243" s="64" t="s">
        <v>303</v>
      </c>
      <c r="C243" s="65" t="s">
        <v>3215</v>
      </c>
      <c r="D243" s="66">
        <v>10</v>
      </c>
      <c r="E243" s="67" t="s">
        <v>136</v>
      </c>
      <c r="F243" s="68">
        <v>25.5</v>
      </c>
      <c r="G243" s="65"/>
      <c r="H243" s="69"/>
      <c r="I243" s="70"/>
      <c r="J243" s="70"/>
      <c r="K243" s="34" t="s">
        <v>65</v>
      </c>
      <c r="L243" s="77">
        <v>243</v>
      </c>
      <c r="M243" s="77"/>
      <c r="N243" s="72"/>
      <c r="O243" s="79" t="s">
        <v>378</v>
      </c>
      <c r="P243" s="81">
        <v>43766.414768518516</v>
      </c>
      <c r="Q243" s="79" t="s">
        <v>383</v>
      </c>
      <c r="R243" s="79"/>
      <c r="S243" s="79"/>
      <c r="T243" s="79"/>
      <c r="U243" s="79"/>
      <c r="V243" s="82" t="s">
        <v>617</v>
      </c>
      <c r="W243" s="81">
        <v>43766.414768518516</v>
      </c>
      <c r="X243" s="85">
        <v>43766</v>
      </c>
      <c r="Y243" s="87" t="s">
        <v>745</v>
      </c>
      <c r="Z243" s="82" t="s">
        <v>911</v>
      </c>
      <c r="AA243" s="79"/>
      <c r="AB243" s="79"/>
      <c r="AC243" s="87" t="s">
        <v>1076</v>
      </c>
      <c r="AD243" s="79"/>
      <c r="AE243" s="79" t="b">
        <v>0</v>
      </c>
      <c r="AF243" s="79">
        <v>0</v>
      </c>
      <c r="AG243" s="87" t="s">
        <v>1144</v>
      </c>
      <c r="AH243" s="79" t="b">
        <v>0</v>
      </c>
      <c r="AI243" s="79" t="s">
        <v>1153</v>
      </c>
      <c r="AJ243" s="79"/>
      <c r="AK243" s="87" t="s">
        <v>1144</v>
      </c>
      <c r="AL243" s="79" t="b">
        <v>0</v>
      </c>
      <c r="AM243" s="79">
        <v>8</v>
      </c>
      <c r="AN243" s="87" t="s">
        <v>1124</v>
      </c>
      <c r="AO243" s="79" t="s">
        <v>1178</v>
      </c>
      <c r="AP243" s="79" t="b">
        <v>0</v>
      </c>
      <c r="AQ243" s="87" t="s">
        <v>1124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2</v>
      </c>
      <c r="BF243" s="48"/>
      <c r="BG243" s="49"/>
      <c r="BH243" s="48"/>
      <c r="BI243" s="49"/>
      <c r="BJ243" s="48"/>
      <c r="BK243" s="49"/>
      <c r="BL243" s="48"/>
      <c r="BM243" s="49"/>
      <c r="BN243" s="48"/>
    </row>
    <row r="244" spans="1:66" ht="15">
      <c r="A244" s="64" t="s">
        <v>294</v>
      </c>
      <c r="B244" s="64" t="s">
        <v>312</v>
      </c>
      <c r="C244" s="65" t="s">
        <v>3214</v>
      </c>
      <c r="D244" s="66">
        <v>3</v>
      </c>
      <c r="E244" s="67" t="s">
        <v>132</v>
      </c>
      <c r="F244" s="68">
        <v>32</v>
      </c>
      <c r="G244" s="65"/>
      <c r="H244" s="69"/>
      <c r="I244" s="70"/>
      <c r="J244" s="70"/>
      <c r="K244" s="34" t="s">
        <v>65</v>
      </c>
      <c r="L244" s="77">
        <v>244</v>
      </c>
      <c r="M244" s="77"/>
      <c r="N244" s="72"/>
      <c r="O244" s="79" t="s">
        <v>379</v>
      </c>
      <c r="P244" s="81">
        <v>43766.414768518516</v>
      </c>
      <c r="Q244" s="79" t="s">
        <v>383</v>
      </c>
      <c r="R244" s="79"/>
      <c r="S244" s="79"/>
      <c r="T244" s="79"/>
      <c r="U244" s="79"/>
      <c r="V244" s="82" t="s">
        <v>617</v>
      </c>
      <c r="W244" s="81">
        <v>43766.414768518516</v>
      </c>
      <c r="X244" s="85">
        <v>43766</v>
      </c>
      <c r="Y244" s="87" t="s">
        <v>745</v>
      </c>
      <c r="Z244" s="82" t="s">
        <v>911</v>
      </c>
      <c r="AA244" s="79"/>
      <c r="AB244" s="79"/>
      <c r="AC244" s="87" t="s">
        <v>1076</v>
      </c>
      <c r="AD244" s="79"/>
      <c r="AE244" s="79" t="b">
        <v>0</v>
      </c>
      <c r="AF244" s="79">
        <v>0</v>
      </c>
      <c r="AG244" s="87" t="s">
        <v>1144</v>
      </c>
      <c r="AH244" s="79" t="b">
        <v>0</v>
      </c>
      <c r="AI244" s="79" t="s">
        <v>1153</v>
      </c>
      <c r="AJ244" s="79"/>
      <c r="AK244" s="87" t="s">
        <v>1144</v>
      </c>
      <c r="AL244" s="79" t="b">
        <v>0</v>
      </c>
      <c r="AM244" s="79">
        <v>8</v>
      </c>
      <c r="AN244" s="87" t="s">
        <v>1124</v>
      </c>
      <c r="AO244" s="79" t="s">
        <v>1178</v>
      </c>
      <c r="AP244" s="79" t="b">
        <v>0</v>
      </c>
      <c r="AQ244" s="87" t="s">
        <v>1124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2</v>
      </c>
      <c r="BF244" s="48">
        <v>0</v>
      </c>
      <c r="BG244" s="49">
        <v>0</v>
      </c>
      <c r="BH244" s="48">
        <v>0</v>
      </c>
      <c r="BI244" s="49">
        <v>0</v>
      </c>
      <c r="BJ244" s="48">
        <v>0</v>
      </c>
      <c r="BK244" s="49">
        <v>0</v>
      </c>
      <c r="BL244" s="48">
        <v>18</v>
      </c>
      <c r="BM244" s="49">
        <v>100</v>
      </c>
      <c r="BN244" s="48">
        <v>18</v>
      </c>
    </row>
    <row r="245" spans="1:66" ht="15">
      <c r="A245" s="64" t="s">
        <v>294</v>
      </c>
      <c r="B245" s="64" t="s">
        <v>320</v>
      </c>
      <c r="C245" s="65" t="s">
        <v>3215</v>
      </c>
      <c r="D245" s="66">
        <v>10</v>
      </c>
      <c r="E245" s="67" t="s">
        <v>136</v>
      </c>
      <c r="F245" s="68">
        <v>25.5</v>
      </c>
      <c r="G245" s="65"/>
      <c r="H245" s="69"/>
      <c r="I245" s="70"/>
      <c r="J245" s="70"/>
      <c r="K245" s="34" t="s">
        <v>65</v>
      </c>
      <c r="L245" s="77">
        <v>245</v>
      </c>
      <c r="M245" s="77"/>
      <c r="N245" s="72"/>
      <c r="O245" s="79" t="s">
        <v>379</v>
      </c>
      <c r="P245" s="81">
        <v>43766.41489583333</v>
      </c>
      <c r="Q245" s="79" t="s">
        <v>396</v>
      </c>
      <c r="R245" s="79"/>
      <c r="S245" s="79"/>
      <c r="T245" s="79"/>
      <c r="U245" s="79"/>
      <c r="V245" s="82" t="s">
        <v>617</v>
      </c>
      <c r="W245" s="81">
        <v>43766.41489583333</v>
      </c>
      <c r="X245" s="85">
        <v>43766</v>
      </c>
      <c r="Y245" s="87" t="s">
        <v>735</v>
      </c>
      <c r="Z245" s="82" t="s">
        <v>901</v>
      </c>
      <c r="AA245" s="79"/>
      <c r="AB245" s="79"/>
      <c r="AC245" s="87" t="s">
        <v>1066</v>
      </c>
      <c r="AD245" s="79"/>
      <c r="AE245" s="79" t="b">
        <v>0</v>
      </c>
      <c r="AF245" s="79">
        <v>0</v>
      </c>
      <c r="AG245" s="87" t="s">
        <v>1144</v>
      </c>
      <c r="AH245" s="79" t="b">
        <v>1</v>
      </c>
      <c r="AI245" s="79" t="s">
        <v>1153</v>
      </c>
      <c r="AJ245" s="79"/>
      <c r="AK245" s="87" t="s">
        <v>1139</v>
      </c>
      <c r="AL245" s="79" t="b">
        <v>0</v>
      </c>
      <c r="AM245" s="79">
        <v>3</v>
      </c>
      <c r="AN245" s="87" t="s">
        <v>1065</v>
      </c>
      <c r="AO245" s="79" t="s">
        <v>1178</v>
      </c>
      <c r="AP245" s="79" t="b">
        <v>0</v>
      </c>
      <c r="AQ245" s="87" t="s">
        <v>1065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8">
        <v>0</v>
      </c>
      <c r="BG245" s="49">
        <v>0</v>
      </c>
      <c r="BH245" s="48">
        <v>0</v>
      </c>
      <c r="BI245" s="49">
        <v>0</v>
      </c>
      <c r="BJ245" s="48">
        <v>0</v>
      </c>
      <c r="BK245" s="49">
        <v>0</v>
      </c>
      <c r="BL245" s="48">
        <v>31</v>
      </c>
      <c r="BM245" s="49">
        <v>100</v>
      </c>
      <c r="BN245" s="48">
        <v>31</v>
      </c>
    </row>
    <row r="246" spans="1:66" ht="15">
      <c r="A246" s="64" t="s">
        <v>294</v>
      </c>
      <c r="B246" s="64" t="s">
        <v>320</v>
      </c>
      <c r="C246" s="65" t="s">
        <v>3215</v>
      </c>
      <c r="D246" s="66">
        <v>10</v>
      </c>
      <c r="E246" s="67" t="s">
        <v>136</v>
      </c>
      <c r="F246" s="68">
        <v>25.5</v>
      </c>
      <c r="G246" s="65"/>
      <c r="H246" s="69"/>
      <c r="I246" s="70"/>
      <c r="J246" s="70"/>
      <c r="K246" s="34" t="s">
        <v>65</v>
      </c>
      <c r="L246" s="77">
        <v>246</v>
      </c>
      <c r="M246" s="77"/>
      <c r="N246" s="72"/>
      <c r="O246" s="79" t="s">
        <v>379</v>
      </c>
      <c r="P246" s="81">
        <v>43766.414988425924</v>
      </c>
      <c r="Q246" s="79" t="s">
        <v>395</v>
      </c>
      <c r="R246" s="79"/>
      <c r="S246" s="79"/>
      <c r="T246" s="79"/>
      <c r="U246" s="79"/>
      <c r="V246" s="82" t="s">
        <v>617</v>
      </c>
      <c r="W246" s="81">
        <v>43766.414988425924</v>
      </c>
      <c r="X246" s="85">
        <v>43766</v>
      </c>
      <c r="Y246" s="87" t="s">
        <v>742</v>
      </c>
      <c r="Z246" s="82" t="s">
        <v>908</v>
      </c>
      <c r="AA246" s="79"/>
      <c r="AB246" s="79"/>
      <c r="AC246" s="87" t="s">
        <v>1073</v>
      </c>
      <c r="AD246" s="79"/>
      <c r="AE246" s="79" t="b">
        <v>0</v>
      </c>
      <c r="AF246" s="79">
        <v>0</v>
      </c>
      <c r="AG246" s="87" t="s">
        <v>1144</v>
      </c>
      <c r="AH246" s="79" t="b">
        <v>0</v>
      </c>
      <c r="AI246" s="79" t="s">
        <v>1153</v>
      </c>
      <c r="AJ246" s="79"/>
      <c r="AK246" s="87" t="s">
        <v>1144</v>
      </c>
      <c r="AL246" s="79" t="b">
        <v>0</v>
      </c>
      <c r="AM246" s="79">
        <v>3</v>
      </c>
      <c r="AN246" s="87" t="s">
        <v>1067</v>
      </c>
      <c r="AO246" s="79" t="s">
        <v>1178</v>
      </c>
      <c r="AP246" s="79" t="b">
        <v>0</v>
      </c>
      <c r="AQ246" s="87" t="s">
        <v>1067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294</v>
      </c>
      <c r="B247" s="64" t="s">
        <v>315</v>
      </c>
      <c r="C247" s="65" t="s">
        <v>3214</v>
      </c>
      <c r="D247" s="66">
        <v>3</v>
      </c>
      <c r="E247" s="67" t="s">
        <v>132</v>
      </c>
      <c r="F247" s="68">
        <v>32</v>
      </c>
      <c r="G247" s="65"/>
      <c r="H247" s="69"/>
      <c r="I247" s="70"/>
      <c r="J247" s="70"/>
      <c r="K247" s="34" t="s">
        <v>65</v>
      </c>
      <c r="L247" s="77">
        <v>247</v>
      </c>
      <c r="M247" s="77"/>
      <c r="N247" s="72"/>
      <c r="O247" s="79" t="s">
        <v>379</v>
      </c>
      <c r="P247" s="81">
        <v>43766.414988425924</v>
      </c>
      <c r="Q247" s="79" t="s">
        <v>395</v>
      </c>
      <c r="R247" s="79"/>
      <c r="S247" s="79"/>
      <c r="T247" s="79"/>
      <c r="U247" s="79"/>
      <c r="V247" s="82" t="s">
        <v>617</v>
      </c>
      <c r="W247" s="81">
        <v>43766.414988425924</v>
      </c>
      <c r="X247" s="85">
        <v>43766</v>
      </c>
      <c r="Y247" s="87" t="s">
        <v>742</v>
      </c>
      <c r="Z247" s="82" t="s">
        <v>908</v>
      </c>
      <c r="AA247" s="79"/>
      <c r="AB247" s="79"/>
      <c r="AC247" s="87" t="s">
        <v>1073</v>
      </c>
      <c r="AD247" s="79"/>
      <c r="AE247" s="79" t="b">
        <v>0</v>
      </c>
      <c r="AF247" s="79">
        <v>0</v>
      </c>
      <c r="AG247" s="87" t="s">
        <v>1144</v>
      </c>
      <c r="AH247" s="79" t="b">
        <v>0</v>
      </c>
      <c r="AI247" s="79" t="s">
        <v>1153</v>
      </c>
      <c r="AJ247" s="79"/>
      <c r="AK247" s="87" t="s">
        <v>1144</v>
      </c>
      <c r="AL247" s="79" t="b">
        <v>0</v>
      </c>
      <c r="AM247" s="79">
        <v>3</v>
      </c>
      <c r="AN247" s="87" t="s">
        <v>1067</v>
      </c>
      <c r="AO247" s="79" t="s">
        <v>1178</v>
      </c>
      <c r="AP247" s="79" t="b">
        <v>0</v>
      </c>
      <c r="AQ247" s="87" t="s">
        <v>1067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v>0</v>
      </c>
      <c r="BG247" s="49">
        <v>0</v>
      </c>
      <c r="BH247" s="48">
        <v>0</v>
      </c>
      <c r="BI247" s="49">
        <v>0</v>
      </c>
      <c r="BJ247" s="48">
        <v>0</v>
      </c>
      <c r="BK247" s="49">
        <v>0</v>
      </c>
      <c r="BL247" s="48">
        <v>23</v>
      </c>
      <c r="BM247" s="49">
        <v>100</v>
      </c>
      <c r="BN247" s="48">
        <v>23</v>
      </c>
    </row>
    <row r="248" spans="1:66" ht="15">
      <c r="A248" s="64" t="s">
        <v>294</v>
      </c>
      <c r="B248" s="64" t="s">
        <v>303</v>
      </c>
      <c r="C248" s="65" t="s">
        <v>3215</v>
      </c>
      <c r="D248" s="66">
        <v>10</v>
      </c>
      <c r="E248" s="67" t="s">
        <v>136</v>
      </c>
      <c r="F248" s="68">
        <v>25.5</v>
      </c>
      <c r="G248" s="65"/>
      <c r="H248" s="69"/>
      <c r="I248" s="70"/>
      <c r="J248" s="70"/>
      <c r="K248" s="34" t="s">
        <v>65</v>
      </c>
      <c r="L248" s="77">
        <v>248</v>
      </c>
      <c r="M248" s="77"/>
      <c r="N248" s="72"/>
      <c r="O248" s="79" t="s">
        <v>378</v>
      </c>
      <c r="P248" s="81">
        <v>43768.50987268519</v>
      </c>
      <c r="Q248" s="79" t="s">
        <v>393</v>
      </c>
      <c r="R248" s="79"/>
      <c r="S248" s="79"/>
      <c r="T248" s="79" t="s">
        <v>489</v>
      </c>
      <c r="U248" s="79"/>
      <c r="V248" s="82" t="s">
        <v>617</v>
      </c>
      <c r="W248" s="81">
        <v>43768.50987268519</v>
      </c>
      <c r="X248" s="85">
        <v>43768</v>
      </c>
      <c r="Y248" s="87" t="s">
        <v>746</v>
      </c>
      <c r="Z248" s="82" t="s">
        <v>912</v>
      </c>
      <c r="AA248" s="79"/>
      <c r="AB248" s="79"/>
      <c r="AC248" s="87" t="s">
        <v>1077</v>
      </c>
      <c r="AD248" s="79"/>
      <c r="AE248" s="79" t="b">
        <v>0</v>
      </c>
      <c r="AF248" s="79">
        <v>0</v>
      </c>
      <c r="AG248" s="87" t="s">
        <v>1144</v>
      </c>
      <c r="AH248" s="79" t="b">
        <v>1</v>
      </c>
      <c r="AI248" s="79" t="s">
        <v>1153</v>
      </c>
      <c r="AJ248" s="79"/>
      <c r="AK248" s="87" t="s">
        <v>1161</v>
      </c>
      <c r="AL248" s="79" t="b">
        <v>0</v>
      </c>
      <c r="AM248" s="79">
        <v>5</v>
      </c>
      <c r="AN248" s="87" t="s">
        <v>1125</v>
      </c>
      <c r="AO248" s="79" t="s">
        <v>1178</v>
      </c>
      <c r="AP248" s="79" t="b">
        <v>0</v>
      </c>
      <c r="AQ248" s="87" t="s">
        <v>1125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2</v>
      </c>
      <c r="BF248" s="48">
        <v>0</v>
      </c>
      <c r="BG248" s="49">
        <v>0</v>
      </c>
      <c r="BH248" s="48">
        <v>0</v>
      </c>
      <c r="BI248" s="49">
        <v>0</v>
      </c>
      <c r="BJ248" s="48">
        <v>0</v>
      </c>
      <c r="BK248" s="49">
        <v>0</v>
      </c>
      <c r="BL248" s="48">
        <v>17</v>
      </c>
      <c r="BM248" s="49">
        <v>100</v>
      </c>
      <c r="BN248" s="48">
        <v>17</v>
      </c>
    </row>
    <row r="249" spans="1:66" ht="15">
      <c r="A249" s="64" t="s">
        <v>294</v>
      </c>
      <c r="B249" s="64" t="s">
        <v>310</v>
      </c>
      <c r="C249" s="65" t="s">
        <v>3214</v>
      </c>
      <c r="D249" s="66">
        <v>3</v>
      </c>
      <c r="E249" s="67" t="s">
        <v>132</v>
      </c>
      <c r="F249" s="68">
        <v>32</v>
      </c>
      <c r="G249" s="65"/>
      <c r="H249" s="69"/>
      <c r="I249" s="70"/>
      <c r="J249" s="70"/>
      <c r="K249" s="34" t="s">
        <v>65</v>
      </c>
      <c r="L249" s="77">
        <v>249</v>
      </c>
      <c r="M249" s="77"/>
      <c r="N249" s="72"/>
      <c r="O249" s="79" t="s">
        <v>378</v>
      </c>
      <c r="P249" s="81">
        <v>43773.52721064815</v>
      </c>
      <c r="Q249" s="79" t="s">
        <v>419</v>
      </c>
      <c r="R249" s="79"/>
      <c r="S249" s="79"/>
      <c r="T249" s="79" t="s">
        <v>508</v>
      </c>
      <c r="U249" s="79"/>
      <c r="V249" s="82" t="s">
        <v>617</v>
      </c>
      <c r="W249" s="81">
        <v>43773.52721064815</v>
      </c>
      <c r="X249" s="85">
        <v>43773</v>
      </c>
      <c r="Y249" s="87" t="s">
        <v>747</v>
      </c>
      <c r="Z249" s="82" t="s">
        <v>913</v>
      </c>
      <c r="AA249" s="79"/>
      <c r="AB249" s="79"/>
      <c r="AC249" s="87" t="s">
        <v>1078</v>
      </c>
      <c r="AD249" s="79"/>
      <c r="AE249" s="79" t="b">
        <v>0</v>
      </c>
      <c r="AF249" s="79">
        <v>0</v>
      </c>
      <c r="AG249" s="87" t="s">
        <v>1144</v>
      </c>
      <c r="AH249" s="79" t="b">
        <v>0</v>
      </c>
      <c r="AI249" s="79" t="s">
        <v>1153</v>
      </c>
      <c r="AJ249" s="79"/>
      <c r="AK249" s="87" t="s">
        <v>1144</v>
      </c>
      <c r="AL249" s="79" t="b">
        <v>0</v>
      </c>
      <c r="AM249" s="79">
        <v>15</v>
      </c>
      <c r="AN249" s="87" t="s">
        <v>1117</v>
      </c>
      <c r="AO249" s="79" t="s">
        <v>1178</v>
      </c>
      <c r="AP249" s="79" t="b">
        <v>0</v>
      </c>
      <c r="AQ249" s="87" t="s">
        <v>1117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3</v>
      </c>
      <c r="BF249" s="48">
        <v>0</v>
      </c>
      <c r="BG249" s="49">
        <v>0</v>
      </c>
      <c r="BH249" s="48">
        <v>0</v>
      </c>
      <c r="BI249" s="49">
        <v>0</v>
      </c>
      <c r="BJ249" s="48">
        <v>0</v>
      </c>
      <c r="BK249" s="49">
        <v>0</v>
      </c>
      <c r="BL249" s="48">
        <v>24</v>
      </c>
      <c r="BM249" s="49">
        <v>100</v>
      </c>
      <c r="BN249" s="48">
        <v>24</v>
      </c>
    </row>
    <row r="250" spans="1:66" ht="15">
      <c r="A250" s="64" t="s">
        <v>294</v>
      </c>
      <c r="B250" s="64" t="s">
        <v>283</v>
      </c>
      <c r="C250" s="65" t="s">
        <v>3214</v>
      </c>
      <c r="D250" s="66">
        <v>3</v>
      </c>
      <c r="E250" s="67" t="s">
        <v>132</v>
      </c>
      <c r="F250" s="68">
        <v>32</v>
      </c>
      <c r="G250" s="65"/>
      <c r="H250" s="69"/>
      <c r="I250" s="70"/>
      <c r="J250" s="70"/>
      <c r="K250" s="34" t="s">
        <v>65</v>
      </c>
      <c r="L250" s="77">
        <v>250</v>
      </c>
      <c r="M250" s="77"/>
      <c r="N250" s="72"/>
      <c r="O250" s="79" t="s">
        <v>378</v>
      </c>
      <c r="P250" s="81">
        <v>43773.71052083333</v>
      </c>
      <c r="Q250" s="79" t="s">
        <v>424</v>
      </c>
      <c r="R250" s="79"/>
      <c r="S250" s="79"/>
      <c r="T250" s="79"/>
      <c r="U250" s="79"/>
      <c r="V250" s="82" t="s">
        <v>617</v>
      </c>
      <c r="W250" s="81">
        <v>43773.71052083333</v>
      </c>
      <c r="X250" s="85">
        <v>43773</v>
      </c>
      <c r="Y250" s="87" t="s">
        <v>748</v>
      </c>
      <c r="Z250" s="82" t="s">
        <v>914</v>
      </c>
      <c r="AA250" s="79"/>
      <c r="AB250" s="79"/>
      <c r="AC250" s="87" t="s">
        <v>1079</v>
      </c>
      <c r="AD250" s="79"/>
      <c r="AE250" s="79" t="b">
        <v>0</v>
      </c>
      <c r="AF250" s="79">
        <v>0</v>
      </c>
      <c r="AG250" s="87" t="s">
        <v>1144</v>
      </c>
      <c r="AH250" s="79" t="b">
        <v>1</v>
      </c>
      <c r="AI250" s="79" t="s">
        <v>1153</v>
      </c>
      <c r="AJ250" s="79"/>
      <c r="AK250" s="87" t="s">
        <v>1174</v>
      </c>
      <c r="AL250" s="79" t="b">
        <v>0</v>
      </c>
      <c r="AM250" s="79">
        <v>3</v>
      </c>
      <c r="AN250" s="87" t="s">
        <v>1080</v>
      </c>
      <c r="AO250" s="79" t="s">
        <v>1178</v>
      </c>
      <c r="AP250" s="79" t="b">
        <v>0</v>
      </c>
      <c r="AQ250" s="87" t="s">
        <v>1080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9</v>
      </c>
      <c r="BF250" s="48">
        <v>0</v>
      </c>
      <c r="BG250" s="49">
        <v>0</v>
      </c>
      <c r="BH250" s="48">
        <v>0</v>
      </c>
      <c r="BI250" s="49">
        <v>0</v>
      </c>
      <c r="BJ250" s="48">
        <v>0</v>
      </c>
      <c r="BK250" s="49">
        <v>0</v>
      </c>
      <c r="BL250" s="48">
        <v>16</v>
      </c>
      <c r="BM250" s="49">
        <v>100</v>
      </c>
      <c r="BN250" s="48">
        <v>16</v>
      </c>
    </row>
    <row r="251" spans="1:66" ht="15">
      <c r="A251" s="64" t="s">
        <v>283</v>
      </c>
      <c r="B251" s="64" t="s">
        <v>283</v>
      </c>
      <c r="C251" s="65" t="s">
        <v>3214</v>
      </c>
      <c r="D251" s="66">
        <v>3</v>
      </c>
      <c r="E251" s="67" t="s">
        <v>132</v>
      </c>
      <c r="F251" s="68">
        <v>32</v>
      </c>
      <c r="G251" s="65"/>
      <c r="H251" s="69"/>
      <c r="I251" s="70"/>
      <c r="J251" s="70"/>
      <c r="K251" s="34" t="s">
        <v>65</v>
      </c>
      <c r="L251" s="77">
        <v>251</v>
      </c>
      <c r="M251" s="77"/>
      <c r="N251" s="72"/>
      <c r="O251" s="79" t="s">
        <v>176</v>
      </c>
      <c r="P251" s="81">
        <v>43773.33866898148</v>
      </c>
      <c r="Q251" s="79" t="s">
        <v>424</v>
      </c>
      <c r="R251" s="82" t="s">
        <v>455</v>
      </c>
      <c r="S251" s="79" t="s">
        <v>474</v>
      </c>
      <c r="T251" s="79" t="s">
        <v>502</v>
      </c>
      <c r="U251" s="79"/>
      <c r="V251" s="82" t="s">
        <v>608</v>
      </c>
      <c r="W251" s="81">
        <v>43773.33866898148</v>
      </c>
      <c r="X251" s="85">
        <v>43773</v>
      </c>
      <c r="Y251" s="87" t="s">
        <v>749</v>
      </c>
      <c r="Z251" s="82" t="s">
        <v>915</v>
      </c>
      <c r="AA251" s="79"/>
      <c r="AB251" s="79"/>
      <c r="AC251" s="87" t="s">
        <v>1080</v>
      </c>
      <c r="AD251" s="79"/>
      <c r="AE251" s="79" t="b">
        <v>0</v>
      </c>
      <c r="AF251" s="79">
        <v>33</v>
      </c>
      <c r="AG251" s="87" t="s">
        <v>1144</v>
      </c>
      <c r="AH251" s="79" t="b">
        <v>1</v>
      </c>
      <c r="AI251" s="79" t="s">
        <v>1153</v>
      </c>
      <c r="AJ251" s="79"/>
      <c r="AK251" s="87" t="s">
        <v>1174</v>
      </c>
      <c r="AL251" s="79" t="b">
        <v>0</v>
      </c>
      <c r="AM251" s="79">
        <v>3</v>
      </c>
      <c r="AN251" s="87" t="s">
        <v>1144</v>
      </c>
      <c r="AO251" s="79" t="s">
        <v>1178</v>
      </c>
      <c r="AP251" s="79" t="b">
        <v>0</v>
      </c>
      <c r="AQ251" s="87" t="s">
        <v>1080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8">
        <v>0</v>
      </c>
      <c r="BG251" s="49">
        <v>0</v>
      </c>
      <c r="BH251" s="48">
        <v>0</v>
      </c>
      <c r="BI251" s="49">
        <v>0</v>
      </c>
      <c r="BJ251" s="48">
        <v>0</v>
      </c>
      <c r="BK251" s="49">
        <v>0</v>
      </c>
      <c r="BL251" s="48">
        <v>16</v>
      </c>
      <c r="BM251" s="49">
        <v>100</v>
      </c>
      <c r="BN251" s="48">
        <v>16</v>
      </c>
    </row>
    <row r="252" spans="1:66" ht="15">
      <c r="A252" s="64" t="s">
        <v>296</v>
      </c>
      <c r="B252" s="64" t="s">
        <v>283</v>
      </c>
      <c r="C252" s="65" t="s">
        <v>3214</v>
      </c>
      <c r="D252" s="66">
        <v>3</v>
      </c>
      <c r="E252" s="67" t="s">
        <v>132</v>
      </c>
      <c r="F252" s="68">
        <v>32</v>
      </c>
      <c r="G252" s="65"/>
      <c r="H252" s="69"/>
      <c r="I252" s="70"/>
      <c r="J252" s="70"/>
      <c r="K252" s="34" t="s">
        <v>65</v>
      </c>
      <c r="L252" s="77">
        <v>252</v>
      </c>
      <c r="M252" s="77"/>
      <c r="N252" s="72"/>
      <c r="O252" s="79" t="s">
        <v>378</v>
      </c>
      <c r="P252" s="81">
        <v>43773.711226851854</v>
      </c>
      <c r="Q252" s="79" t="s">
        <v>424</v>
      </c>
      <c r="R252" s="79"/>
      <c r="S252" s="79"/>
      <c r="T252" s="79"/>
      <c r="U252" s="79"/>
      <c r="V252" s="82" t="s">
        <v>619</v>
      </c>
      <c r="W252" s="81">
        <v>43773.711226851854</v>
      </c>
      <c r="X252" s="85">
        <v>43773</v>
      </c>
      <c r="Y252" s="87" t="s">
        <v>750</v>
      </c>
      <c r="Z252" s="82" t="s">
        <v>916</v>
      </c>
      <c r="AA252" s="79"/>
      <c r="AB252" s="79"/>
      <c r="AC252" s="87" t="s">
        <v>1081</v>
      </c>
      <c r="AD252" s="79"/>
      <c r="AE252" s="79" t="b">
        <v>0</v>
      </c>
      <c r="AF252" s="79">
        <v>0</v>
      </c>
      <c r="AG252" s="87" t="s">
        <v>1144</v>
      </c>
      <c r="AH252" s="79" t="b">
        <v>1</v>
      </c>
      <c r="AI252" s="79" t="s">
        <v>1153</v>
      </c>
      <c r="AJ252" s="79"/>
      <c r="AK252" s="87" t="s">
        <v>1174</v>
      </c>
      <c r="AL252" s="79" t="b">
        <v>0</v>
      </c>
      <c r="AM252" s="79">
        <v>3</v>
      </c>
      <c r="AN252" s="87" t="s">
        <v>1080</v>
      </c>
      <c r="AO252" s="79" t="s">
        <v>1178</v>
      </c>
      <c r="AP252" s="79" t="b">
        <v>0</v>
      </c>
      <c r="AQ252" s="87" t="s">
        <v>1080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8">
        <v>0</v>
      </c>
      <c r="BG252" s="49">
        <v>0</v>
      </c>
      <c r="BH252" s="48">
        <v>0</v>
      </c>
      <c r="BI252" s="49">
        <v>0</v>
      </c>
      <c r="BJ252" s="48">
        <v>0</v>
      </c>
      <c r="BK252" s="49">
        <v>0</v>
      </c>
      <c r="BL252" s="48">
        <v>16</v>
      </c>
      <c r="BM252" s="49">
        <v>100</v>
      </c>
      <c r="BN252" s="48">
        <v>16</v>
      </c>
    </row>
    <row r="253" spans="1:66" ht="15">
      <c r="A253" s="64" t="s">
        <v>297</v>
      </c>
      <c r="B253" s="64" t="s">
        <v>310</v>
      </c>
      <c r="C253" s="65" t="s">
        <v>3214</v>
      </c>
      <c r="D253" s="66">
        <v>3</v>
      </c>
      <c r="E253" s="67" t="s">
        <v>132</v>
      </c>
      <c r="F253" s="68">
        <v>32</v>
      </c>
      <c r="G253" s="65"/>
      <c r="H253" s="69"/>
      <c r="I253" s="70"/>
      <c r="J253" s="70"/>
      <c r="K253" s="34" t="s">
        <v>65</v>
      </c>
      <c r="L253" s="77">
        <v>253</v>
      </c>
      <c r="M253" s="77"/>
      <c r="N253" s="72"/>
      <c r="O253" s="79" t="s">
        <v>378</v>
      </c>
      <c r="P253" s="81">
        <v>43773.72994212963</v>
      </c>
      <c r="Q253" s="79" t="s">
        <v>419</v>
      </c>
      <c r="R253" s="79"/>
      <c r="S253" s="79"/>
      <c r="T253" s="79" t="s">
        <v>508</v>
      </c>
      <c r="U253" s="79"/>
      <c r="V253" s="82" t="s">
        <v>620</v>
      </c>
      <c r="W253" s="81">
        <v>43773.72994212963</v>
      </c>
      <c r="X253" s="85">
        <v>43773</v>
      </c>
      <c r="Y253" s="87" t="s">
        <v>751</v>
      </c>
      <c r="Z253" s="82" t="s">
        <v>917</v>
      </c>
      <c r="AA253" s="79"/>
      <c r="AB253" s="79"/>
      <c r="AC253" s="87" t="s">
        <v>1082</v>
      </c>
      <c r="AD253" s="79"/>
      <c r="AE253" s="79" t="b">
        <v>0</v>
      </c>
      <c r="AF253" s="79">
        <v>0</v>
      </c>
      <c r="AG253" s="87" t="s">
        <v>1144</v>
      </c>
      <c r="AH253" s="79" t="b">
        <v>0</v>
      </c>
      <c r="AI253" s="79" t="s">
        <v>1153</v>
      </c>
      <c r="AJ253" s="79"/>
      <c r="AK253" s="87" t="s">
        <v>1144</v>
      </c>
      <c r="AL253" s="79" t="b">
        <v>0</v>
      </c>
      <c r="AM253" s="79">
        <v>15</v>
      </c>
      <c r="AN253" s="87" t="s">
        <v>1117</v>
      </c>
      <c r="AO253" s="79" t="s">
        <v>1181</v>
      </c>
      <c r="AP253" s="79" t="b">
        <v>0</v>
      </c>
      <c r="AQ253" s="87" t="s">
        <v>1117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24</v>
      </c>
      <c r="BM253" s="49">
        <v>100</v>
      </c>
      <c r="BN253" s="48">
        <v>24</v>
      </c>
    </row>
    <row r="254" spans="1:66" ht="15">
      <c r="A254" s="64" t="s">
        <v>298</v>
      </c>
      <c r="B254" s="64" t="s">
        <v>305</v>
      </c>
      <c r="C254" s="65" t="s">
        <v>3214</v>
      </c>
      <c r="D254" s="66">
        <v>3</v>
      </c>
      <c r="E254" s="67" t="s">
        <v>132</v>
      </c>
      <c r="F254" s="68">
        <v>32</v>
      </c>
      <c r="G254" s="65"/>
      <c r="H254" s="69"/>
      <c r="I254" s="70"/>
      <c r="J254" s="70"/>
      <c r="K254" s="34" t="s">
        <v>65</v>
      </c>
      <c r="L254" s="77">
        <v>254</v>
      </c>
      <c r="M254" s="77"/>
      <c r="N254" s="72"/>
      <c r="O254" s="79" t="s">
        <v>378</v>
      </c>
      <c r="P254" s="81">
        <v>43766.49453703704</v>
      </c>
      <c r="Q254" s="79" t="s">
        <v>384</v>
      </c>
      <c r="R254" s="79"/>
      <c r="S254" s="79"/>
      <c r="T254" s="79" t="s">
        <v>486</v>
      </c>
      <c r="U254" s="82" t="s">
        <v>534</v>
      </c>
      <c r="V254" s="82" t="s">
        <v>534</v>
      </c>
      <c r="W254" s="81">
        <v>43766.49453703704</v>
      </c>
      <c r="X254" s="85">
        <v>43766</v>
      </c>
      <c r="Y254" s="87" t="s">
        <v>752</v>
      </c>
      <c r="Z254" s="82" t="s">
        <v>918</v>
      </c>
      <c r="AA254" s="79"/>
      <c r="AB254" s="79"/>
      <c r="AC254" s="87" t="s">
        <v>1083</v>
      </c>
      <c r="AD254" s="79"/>
      <c r="AE254" s="79" t="b">
        <v>0</v>
      </c>
      <c r="AF254" s="79">
        <v>0</v>
      </c>
      <c r="AG254" s="87" t="s">
        <v>1144</v>
      </c>
      <c r="AH254" s="79" t="b">
        <v>0</v>
      </c>
      <c r="AI254" s="79" t="s">
        <v>1154</v>
      </c>
      <c r="AJ254" s="79"/>
      <c r="AK254" s="87" t="s">
        <v>1144</v>
      </c>
      <c r="AL254" s="79" t="b">
        <v>0</v>
      </c>
      <c r="AM254" s="79">
        <v>3</v>
      </c>
      <c r="AN254" s="87" t="s">
        <v>1095</v>
      </c>
      <c r="AO254" s="79" t="s">
        <v>1181</v>
      </c>
      <c r="AP254" s="79" t="b">
        <v>0</v>
      </c>
      <c r="AQ254" s="87" t="s">
        <v>1095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2</v>
      </c>
      <c r="BF254" s="48">
        <v>0</v>
      </c>
      <c r="BG254" s="49">
        <v>0</v>
      </c>
      <c r="BH254" s="48">
        <v>0</v>
      </c>
      <c r="BI254" s="49">
        <v>0</v>
      </c>
      <c r="BJ254" s="48">
        <v>0</v>
      </c>
      <c r="BK254" s="49">
        <v>0</v>
      </c>
      <c r="BL254" s="48">
        <v>4</v>
      </c>
      <c r="BM254" s="49">
        <v>100</v>
      </c>
      <c r="BN254" s="48">
        <v>4</v>
      </c>
    </row>
    <row r="255" spans="1:66" ht="15">
      <c r="A255" s="64" t="s">
        <v>298</v>
      </c>
      <c r="B255" s="64" t="s">
        <v>310</v>
      </c>
      <c r="C255" s="65" t="s">
        <v>3214</v>
      </c>
      <c r="D255" s="66">
        <v>3</v>
      </c>
      <c r="E255" s="67" t="s">
        <v>132</v>
      </c>
      <c r="F255" s="68">
        <v>32</v>
      </c>
      <c r="G255" s="65"/>
      <c r="H255" s="69"/>
      <c r="I255" s="70"/>
      <c r="J255" s="70"/>
      <c r="K255" s="34" t="s">
        <v>65</v>
      </c>
      <c r="L255" s="77">
        <v>255</v>
      </c>
      <c r="M255" s="77"/>
      <c r="N255" s="72"/>
      <c r="O255" s="79" t="s">
        <v>378</v>
      </c>
      <c r="P255" s="81">
        <v>43773.764548611114</v>
      </c>
      <c r="Q255" s="79" t="s">
        <v>419</v>
      </c>
      <c r="R255" s="79"/>
      <c r="S255" s="79"/>
      <c r="T255" s="79" t="s">
        <v>508</v>
      </c>
      <c r="U255" s="79"/>
      <c r="V255" s="82" t="s">
        <v>621</v>
      </c>
      <c r="W255" s="81">
        <v>43773.764548611114</v>
      </c>
      <c r="X255" s="85">
        <v>43773</v>
      </c>
      <c r="Y255" s="87" t="s">
        <v>753</v>
      </c>
      <c r="Z255" s="82" t="s">
        <v>919</v>
      </c>
      <c r="AA255" s="79"/>
      <c r="AB255" s="79"/>
      <c r="AC255" s="87" t="s">
        <v>1084</v>
      </c>
      <c r="AD255" s="79"/>
      <c r="AE255" s="79" t="b">
        <v>0</v>
      </c>
      <c r="AF255" s="79">
        <v>0</v>
      </c>
      <c r="AG255" s="87" t="s">
        <v>1144</v>
      </c>
      <c r="AH255" s="79" t="b">
        <v>0</v>
      </c>
      <c r="AI255" s="79" t="s">
        <v>1153</v>
      </c>
      <c r="AJ255" s="79"/>
      <c r="AK255" s="87" t="s">
        <v>1144</v>
      </c>
      <c r="AL255" s="79" t="b">
        <v>0</v>
      </c>
      <c r="AM255" s="79">
        <v>15</v>
      </c>
      <c r="AN255" s="87" t="s">
        <v>1117</v>
      </c>
      <c r="AO255" s="79" t="s">
        <v>1181</v>
      </c>
      <c r="AP255" s="79" t="b">
        <v>0</v>
      </c>
      <c r="AQ255" s="87" t="s">
        <v>1117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24</v>
      </c>
      <c r="BM255" s="49">
        <v>100</v>
      </c>
      <c r="BN255" s="48">
        <v>24</v>
      </c>
    </row>
    <row r="256" spans="1:66" ht="15">
      <c r="A256" s="64" t="s">
        <v>299</v>
      </c>
      <c r="B256" s="64" t="s">
        <v>373</v>
      </c>
      <c r="C256" s="65" t="s">
        <v>3214</v>
      </c>
      <c r="D256" s="66">
        <v>3</v>
      </c>
      <c r="E256" s="67" t="s">
        <v>132</v>
      </c>
      <c r="F256" s="68">
        <v>32</v>
      </c>
      <c r="G256" s="65"/>
      <c r="H256" s="69"/>
      <c r="I256" s="70"/>
      <c r="J256" s="70"/>
      <c r="K256" s="34" t="s">
        <v>65</v>
      </c>
      <c r="L256" s="77">
        <v>256</v>
      </c>
      <c r="M256" s="77"/>
      <c r="N256" s="72"/>
      <c r="O256" s="79" t="s">
        <v>379</v>
      </c>
      <c r="P256" s="81">
        <v>43773.88623842593</v>
      </c>
      <c r="Q256" s="79" t="s">
        <v>425</v>
      </c>
      <c r="R256" s="82" t="s">
        <v>456</v>
      </c>
      <c r="S256" s="79" t="s">
        <v>481</v>
      </c>
      <c r="T256" s="79" t="s">
        <v>514</v>
      </c>
      <c r="U256" s="79"/>
      <c r="V256" s="82" t="s">
        <v>622</v>
      </c>
      <c r="W256" s="81">
        <v>43773.88623842593</v>
      </c>
      <c r="X256" s="85">
        <v>43773</v>
      </c>
      <c r="Y256" s="87" t="s">
        <v>754</v>
      </c>
      <c r="Z256" s="82" t="s">
        <v>920</v>
      </c>
      <c r="AA256" s="79"/>
      <c r="AB256" s="79"/>
      <c r="AC256" s="87" t="s">
        <v>1085</v>
      </c>
      <c r="AD256" s="79"/>
      <c r="AE256" s="79" t="b">
        <v>0</v>
      </c>
      <c r="AF256" s="79">
        <v>0</v>
      </c>
      <c r="AG256" s="87" t="s">
        <v>1144</v>
      </c>
      <c r="AH256" s="79" t="b">
        <v>0</v>
      </c>
      <c r="AI256" s="79" t="s">
        <v>1153</v>
      </c>
      <c r="AJ256" s="79"/>
      <c r="AK256" s="87" t="s">
        <v>1144</v>
      </c>
      <c r="AL256" s="79" t="b">
        <v>0</v>
      </c>
      <c r="AM256" s="79">
        <v>0</v>
      </c>
      <c r="AN256" s="87" t="s">
        <v>1144</v>
      </c>
      <c r="AO256" s="79" t="s">
        <v>1183</v>
      </c>
      <c r="AP256" s="79" t="b">
        <v>0</v>
      </c>
      <c r="AQ256" s="87" t="s">
        <v>1085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8">
        <v>0</v>
      </c>
      <c r="BG256" s="49">
        <v>0</v>
      </c>
      <c r="BH256" s="48">
        <v>0</v>
      </c>
      <c r="BI256" s="49">
        <v>0</v>
      </c>
      <c r="BJ256" s="48">
        <v>0</v>
      </c>
      <c r="BK256" s="49">
        <v>0</v>
      </c>
      <c r="BL256" s="48">
        <v>14</v>
      </c>
      <c r="BM256" s="49">
        <v>100</v>
      </c>
      <c r="BN256" s="48">
        <v>14</v>
      </c>
    </row>
    <row r="257" spans="1:66" ht="15">
      <c r="A257" s="64" t="s">
        <v>299</v>
      </c>
      <c r="B257" s="64" t="s">
        <v>299</v>
      </c>
      <c r="C257" s="65" t="s">
        <v>3215</v>
      </c>
      <c r="D257" s="66">
        <v>10</v>
      </c>
      <c r="E257" s="67" t="s">
        <v>136</v>
      </c>
      <c r="F257" s="68">
        <v>25.5</v>
      </c>
      <c r="G257" s="65"/>
      <c r="H257" s="69"/>
      <c r="I257" s="70"/>
      <c r="J257" s="70"/>
      <c r="K257" s="34" t="s">
        <v>65</v>
      </c>
      <c r="L257" s="77">
        <v>257</v>
      </c>
      <c r="M257" s="77"/>
      <c r="N257" s="72"/>
      <c r="O257" s="79" t="s">
        <v>176</v>
      </c>
      <c r="P257" s="81">
        <v>43770.77439814815</v>
      </c>
      <c r="Q257" s="79" t="s">
        <v>426</v>
      </c>
      <c r="R257" s="82" t="s">
        <v>457</v>
      </c>
      <c r="S257" s="79" t="s">
        <v>477</v>
      </c>
      <c r="T257" s="79" t="s">
        <v>515</v>
      </c>
      <c r="U257" s="79"/>
      <c r="V257" s="82" t="s">
        <v>622</v>
      </c>
      <c r="W257" s="81">
        <v>43770.77439814815</v>
      </c>
      <c r="X257" s="85">
        <v>43770</v>
      </c>
      <c r="Y257" s="87" t="s">
        <v>755</v>
      </c>
      <c r="Z257" s="82" t="s">
        <v>921</v>
      </c>
      <c r="AA257" s="79"/>
      <c r="AB257" s="79"/>
      <c r="AC257" s="87" t="s">
        <v>1086</v>
      </c>
      <c r="AD257" s="79"/>
      <c r="AE257" s="79" t="b">
        <v>0</v>
      </c>
      <c r="AF257" s="79">
        <v>1</v>
      </c>
      <c r="AG257" s="87" t="s">
        <v>1144</v>
      </c>
      <c r="AH257" s="79" t="b">
        <v>0</v>
      </c>
      <c r="AI257" s="79" t="s">
        <v>1153</v>
      </c>
      <c r="AJ257" s="79"/>
      <c r="AK257" s="87" t="s">
        <v>1144</v>
      </c>
      <c r="AL257" s="79" t="b">
        <v>0</v>
      </c>
      <c r="AM257" s="79">
        <v>0</v>
      </c>
      <c r="AN257" s="87" t="s">
        <v>1144</v>
      </c>
      <c r="AO257" s="79" t="s">
        <v>1179</v>
      </c>
      <c r="AP257" s="79" t="b">
        <v>0</v>
      </c>
      <c r="AQ257" s="87" t="s">
        <v>1086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12</v>
      </c>
      <c r="BE257" s="78" t="str">
        <f>REPLACE(INDEX(GroupVertices[Group],MATCH(Edges[[#This Row],[Vertex 2]],GroupVertices[Vertex],0)),1,1,"")</f>
        <v>12</v>
      </c>
      <c r="BF257" s="48">
        <v>0</v>
      </c>
      <c r="BG257" s="49">
        <v>0</v>
      </c>
      <c r="BH257" s="48">
        <v>0</v>
      </c>
      <c r="BI257" s="49">
        <v>0</v>
      </c>
      <c r="BJ257" s="48">
        <v>0</v>
      </c>
      <c r="BK257" s="49">
        <v>0</v>
      </c>
      <c r="BL257" s="48">
        <v>14</v>
      </c>
      <c r="BM257" s="49">
        <v>100</v>
      </c>
      <c r="BN257" s="48">
        <v>14</v>
      </c>
    </row>
    <row r="258" spans="1:66" ht="15">
      <c r="A258" s="64" t="s">
        <v>299</v>
      </c>
      <c r="B258" s="64" t="s">
        <v>299</v>
      </c>
      <c r="C258" s="65" t="s">
        <v>3215</v>
      </c>
      <c r="D258" s="66">
        <v>10</v>
      </c>
      <c r="E258" s="67" t="s">
        <v>136</v>
      </c>
      <c r="F258" s="68">
        <v>25.5</v>
      </c>
      <c r="G258" s="65"/>
      <c r="H258" s="69"/>
      <c r="I258" s="70"/>
      <c r="J258" s="70"/>
      <c r="K258" s="34" t="s">
        <v>65</v>
      </c>
      <c r="L258" s="77">
        <v>258</v>
      </c>
      <c r="M258" s="77"/>
      <c r="N258" s="72"/>
      <c r="O258" s="79" t="s">
        <v>176</v>
      </c>
      <c r="P258" s="81">
        <v>43773.85297453704</v>
      </c>
      <c r="Q258" s="79" t="s">
        <v>427</v>
      </c>
      <c r="R258" s="82" t="s">
        <v>458</v>
      </c>
      <c r="S258" s="79" t="s">
        <v>482</v>
      </c>
      <c r="T258" s="79" t="s">
        <v>516</v>
      </c>
      <c r="U258" s="79"/>
      <c r="V258" s="82" t="s">
        <v>622</v>
      </c>
      <c r="W258" s="81">
        <v>43773.85297453704</v>
      </c>
      <c r="X258" s="85">
        <v>43773</v>
      </c>
      <c r="Y258" s="87" t="s">
        <v>756</v>
      </c>
      <c r="Z258" s="82" t="s">
        <v>922</v>
      </c>
      <c r="AA258" s="79"/>
      <c r="AB258" s="79"/>
      <c r="AC258" s="87" t="s">
        <v>1087</v>
      </c>
      <c r="AD258" s="79"/>
      <c r="AE258" s="79" t="b">
        <v>0</v>
      </c>
      <c r="AF258" s="79">
        <v>0</v>
      </c>
      <c r="AG258" s="87" t="s">
        <v>1144</v>
      </c>
      <c r="AH258" s="79" t="b">
        <v>0</v>
      </c>
      <c r="AI258" s="79" t="s">
        <v>1155</v>
      </c>
      <c r="AJ258" s="79"/>
      <c r="AK258" s="87" t="s">
        <v>1144</v>
      </c>
      <c r="AL258" s="79" t="b">
        <v>0</v>
      </c>
      <c r="AM258" s="79">
        <v>0</v>
      </c>
      <c r="AN258" s="87" t="s">
        <v>1144</v>
      </c>
      <c r="AO258" s="79" t="s">
        <v>1183</v>
      </c>
      <c r="AP258" s="79" t="b">
        <v>0</v>
      </c>
      <c r="AQ258" s="87" t="s">
        <v>1087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12</v>
      </c>
      <c r="BE258" s="78" t="str">
        <f>REPLACE(INDEX(GroupVertices[Group],MATCH(Edges[[#This Row],[Vertex 2]],GroupVertices[Vertex],0)),1,1,"")</f>
        <v>12</v>
      </c>
      <c r="BF258" s="48">
        <v>0</v>
      </c>
      <c r="BG258" s="49">
        <v>0</v>
      </c>
      <c r="BH258" s="48">
        <v>0</v>
      </c>
      <c r="BI258" s="49">
        <v>0</v>
      </c>
      <c r="BJ258" s="48">
        <v>0</v>
      </c>
      <c r="BK258" s="49">
        <v>0</v>
      </c>
      <c r="BL258" s="48">
        <v>14</v>
      </c>
      <c r="BM258" s="49">
        <v>100</v>
      </c>
      <c r="BN258" s="48">
        <v>14</v>
      </c>
    </row>
    <row r="259" spans="1:66" ht="15">
      <c r="A259" s="64" t="s">
        <v>300</v>
      </c>
      <c r="B259" s="64" t="s">
        <v>374</v>
      </c>
      <c r="C259" s="65" t="s">
        <v>3214</v>
      </c>
      <c r="D259" s="66">
        <v>3</v>
      </c>
      <c r="E259" s="67" t="s">
        <v>132</v>
      </c>
      <c r="F259" s="68">
        <v>32</v>
      </c>
      <c r="G259" s="65"/>
      <c r="H259" s="69"/>
      <c r="I259" s="70"/>
      <c r="J259" s="70"/>
      <c r="K259" s="34" t="s">
        <v>65</v>
      </c>
      <c r="L259" s="77">
        <v>259</v>
      </c>
      <c r="M259" s="77"/>
      <c r="N259" s="72"/>
      <c r="O259" s="79" t="s">
        <v>379</v>
      </c>
      <c r="P259" s="81">
        <v>43773.971863425926</v>
      </c>
      <c r="Q259" s="79" t="s">
        <v>428</v>
      </c>
      <c r="R259" s="79"/>
      <c r="S259" s="79"/>
      <c r="T259" s="79" t="s">
        <v>488</v>
      </c>
      <c r="U259" s="79"/>
      <c r="V259" s="82" t="s">
        <v>623</v>
      </c>
      <c r="W259" s="81">
        <v>43773.971863425926</v>
      </c>
      <c r="X259" s="85">
        <v>43773</v>
      </c>
      <c r="Y259" s="87" t="s">
        <v>757</v>
      </c>
      <c r="Z259" s="82" t="s">
        <v>923</v>
      </c>
      <c r="AA259" s="79"/>
      <c r="AB259" s="79"/>
      <c r="AC259" s="87" t="s">
        <v>1088</v>
      </c>
      <c r="AD259" s="87" t="s">
        <v>1142</v>
      </c>
      <c r="AE259" s="79" t="b">
        <v>0</v>
      </c>
      <c r="AF259" s="79">
        <v>2</v>
      </c>
      <c r="AG259" s="87" t="s">
        <v>1151</v>
      </c>
      <c r="AH259" s="79" t="b">
        <v>0</v>
      </c>
      <c r="AI259" s="79" t="s">
        <v>1153</v>
      </c>
      <c r="AJ259" s="79"/>
      <c r="AK259" s="87" t="s">
        <v>1144</v>
      </c>
      <c r="AL259" s="79" t="b">
        <v>0</v>
      </c>
      <c r="AM259" s="79">
        <v>0</v>
      </c>
      <c r="AN259" s="87" t="s">
        <v>1144</v>
      </c>
      <c r="AO259" s="79" t="s">
        <v>1181</v>
      </c>
      <c r="AP259" s="79" t="b">
        <v>0</v>
      </c>
      <c r="AQ259" s="87" t="s">
        <v>1142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8"/>
      <c r="BG259" s="49"/>
      <c r="BH259" s="48"/>
      <c r="BI259" s="49"/>
      <c r="BJ259" s="48"/>
      <c r="BK259" s="49"/>
      <c r="BL259" s="48"/>
      <c r="BM259" s="49"/>
      <c r="BN259" s="48"/>
    </row>
    <row r="260" spans="1:66" ht="15">
      <c r="A260" s="64" t="s">
        <v>300</v>
      </c>
      <c r="B260" s="64" t="s">
        <v>375</v>
      </c>
      <c r="C260" s="65" t="s">
        <v>3214</v>
      </c>
      <c r="D260" s="66">
        <v>3</v>
      </c>
      <c r="E260" s="67" t="s">
        <v>132</v>
      </c>
      <c r="F260" s="68">
        <v>32</v>
      </c>
      <c r="G260" s="65"/>
      <c r="H260" s="69"/>
      <c r="I260" s="70"/>
      <c r="J260" s="70"/>
      <c r="K260" s="34" t="s">
        <v>65</v>
      </c>
      <c r="L260" s="77">
        <v>260</v>
      </c>
      <c r="M260" s="77"/>
      <c r="N260" s="72"/>
      <c r="O260" s="79" t="s">
        <v>379</v>
      </c>
      <c r="P260" s="81">
        <v>43773.971863425926</v>
      </c>
      <c r="Q260" s="79" t="s">
        <v>428</v>
      </c>
      <c r="R260" s="79"/>
      <c r="S260" s="79"/>
      <c r="T260" s="79" t="s">
        <v>488</v>
      </c>
      <c r="U260" s="79"/>
      <c r="V260" s="82" t="s">
        <v>623</v>
      </c>
      <c r="W260" s="81">
        <v>43773.971863425926</v>
      </c>
      <c r="X260" s="85">
        <v>43773</v>
      </c>
      <c r="Y260" s="87" t="s">
        <v>757</v>
      </c>
      <c r="Z260" s="82" t="s">
        <v>923</v>
      </c>
      <c r="AA260" s="79"/>
      <c r="AB260" s="79"/>
      <c r="AC260" s="87" t="s">
        <v>1088</v>
      </c>
      <c r="AD260" s="87" t="s">
        <v>1142</v>
      </c>
      <c r="AE260" s="79" t="b">
        <v>0</v>
      </c>
      <c r="AF260" s="79">
        <v>2</v>
      </c>
      <c r="AG260" s="87" t="s">
        <v>1151</v>
      </c>
      <c r="AH260" s="79" t="b">
        <v>0</v>
      </c>
      <c r="AI260" s="79" t="s">
        <v>1153</v>
      </c>
      <c r="AJ260" s="79"/>
      <c r="AK260" s="87" t="s">
        <v>1144</v>
      </c>
      <c r="AL260" s="79" t="b">
        <v>0</v>
      </c>
      <c r="AM260" s="79">
        <v>0</v>
      </c>
      <c r="AN260" s="87" t="s">
        <v>1144</v>
      </c>
      <c r="AO260" s="79" t="s">
        <v>1181</v>
      </c>
      <c r="AP260" s="79" t="b">
        <v>0</v>
      </c>
      <c r="AQ260" s="87" t="s">
        <v>1142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8"/>
      <c r="BG260" s="49"/>
      <c r="BH260" s="48"/>
      <c r="BI260" s="49"/>
      <c r="BJ260" s="48"/>
      <c r="BK260" s="49"/>
      <c r="BL260" s="48"/>
      <c r="BM260" s="49"/>
      <c r="BN260" s="48"/>
    </row>
    <row r="261" spans="1:66" ht="15">
      <c r="A261" s="64" t="s">
        <v>300</v>
      </c>
      <c r="B261" s="64" t="s">
        <v>376</v>
      </c>
      <c r="C261" s="65" t="s">
        <v>3214</v>
      </c>
      <c r="D261" s="66">
        <v>3</v>
      </c>
      <c r="E261" s="67" t="s">
        <v>132</v>
      </c>
      <c r="F261" s="68">
        <v>32</v>
      </c>
      <c r="G261" s="65"/>
      <c r="H261" s="69"/>
      <c r="I261" s="70"/>
      <c r="J261" s="70"/>
      <c r="K261" s="34" t="s">
        <v>65</v>
      </c>
      <c r="L261" s="77">
        <v>261</v>
      </c>
      <c r="M261" s="77"/>
      <c r="N261" s="72"/>
      <c r="O261" s="79" t="s">
        <v>380</v>
      </c>
      <c r="P261" s="81">
        <v>43773.971863425926</v>
      </c>
      <c r="Q261" s="79" t="s">
        <v>428</v>
      </c>
      <c r="R261" s="79"/>
      <c r="S261" s="79"/>
      <c r="T261" s="79" t="s">
        <v>488</v>
      </c>
      <c r="U261" s="79"/>
      <c r="V261" s="82" t="s">
        <v>623</v>
      </c>
      <c r="W261" s="81">
        <v>43773.971863425926</v>
      </c>
      <c r="X261" s="85">
        <v>43773</v>
      </c>
      <c r="Y261" s="87" t="s">
        <v>757</v>
      </c>
      <c r="Z261" s="82" t="s">
        <v>923</v>
      </c>
      <c r="AA261" s="79"/>
      <c r="AB261" s="79"/>
      <c r="AC261" s="87" t="s">
        <v>1088</v>
      </c>
      <c r="AD261" s="87" t="s">
        <v>1142</v>
      </c>
      <c r="AE261" s="79" t="b">
        <v>0</v>
      </c>
      <c r="AF261" s="79">
        <v>2</v>
      </c>
      <c r="AG261" s="87" t="s">
        <v>1151</v>
      </c>
      <c r="AH261" s="79" t="b">
        <v>0</v>
      </c>
      <c r="AI261" s="79" t="s">
        <v>1153</v>
      </c>
      <c r="AJ261" s="79"/>
      <c r="AK261" s="87" t="s">
        <v>1144</v>
      </c>
      <c r="AL261" s="79" t="b">
        <v>0</v>
      </c>
      <c r="AM261" s="79">
        <v>0</v>
      </c>
      <c r="AN261" s="87" t="s">
        <v>1144</v>
      </c>
      <c r="AO261" s="79" t="s">
        <v>1181</v>
      </c>
      <c r="AP261" s="79" t="b">
        <v>0</v>
      </c>
      <c r="AQ261" s="87" t="s">
        <v>1142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8">
        <v>0</v>
      </c>
      <c r="BG261" s="49">
        <v>0</v>
      </c>
      <c r="BH261" s="48">
        <v>0</v>
      </c>
      <c r="BI261" s="49">
        <v>0</v>
      </c>
      <c r="BJ261" s="48">
        <v>0</v>
      </c>
      <c r="BK261" s="49">
        <v>0</v>
      </c>
      <c r="BL261" s="48">
        <v>22</v>
      </c>
      <c r="BM261" s="49">
        <v>100</v>
      </c>
      <c r="BN261" s="48">
        <v>22</v>
      </c>
    </row>
    <row r="262" spans="1:66" ht="15">
      <c r="A262" s="64" t="s">
        <v>301</v>
      </c>
      <c r="B262" s="64" t="s">
        <v>310</v>
      </c>
      <c r="C262" s="65" t="s">
        <v>3214</v>
      </c>
      <c r="D262" s="66">
        <v>3</v>
      </c>
      <c r="E262" s="67" t="s">
        <v>132</v>
      </c>
      <c r="F262" s="68">
        <v>32</v>
      </c>
      <c r="G262" s="65"/>
      <c r="H262" s="69"/>
      <c r="I262" s="70"/>
      <c r="J262" s="70"/>
      <c r="K262" s="34" t="s">
        <v>65</v>
      </c>
      <c r="L262" s="77">
        <v>262</v>
      </c>
      <c r="M262" s="77"/>
      <c r="N262" s="72"/>
      <c r="O262" s="79" t="s">
        <v>378</v>
      </c>
      <c r="P262" s="81">
        <v>43774.23354166667</v>
      </c>
      <c r="Q262" s="79" t="s">
        <v>419</v>
      </c>
      <c r="R262" s="79"/>
      <c r="S262" s="79"/>
      <c r="T262" s="79" t="s">
        <v>508</v>
      </c>
      <c r="U262" s="79"/>
      <c r="V262" s="82" t="s">
        <v>624</v>
      </c>
      <c r="W262" s="81">
        <v>43774.23354166667</v>
      </c>
      <c r="X262" s="85">
        <v>43774</v>
      </c>
      <c r="Y262" s="87" t="s">
        <v>758</v>
      </c>
      <c r="Z262" s="82" t="s">
        <v>924</v>
      </c>
      <c r="AA262" s="79"/>
      <c r="AB262" s="79"/>
      <c r="AC262" s="87" t="s">
        <v>1089</v>
      </c>
      <c r="AD262" s="79"/>
      <c r="AE262" s="79" t="b">
        <v>0</v>
      </c>
      <c r="AF262" s="79">
        <v>0</v>
      </c>
      <c r="AG262" s="87" t="s">
        <v>1144</v>
      </c>
      <c r="AH262" s="79" t="b">
        <v>0</v>
      </c>
      <c r="AI262" s="79" t="s">
        <v>1153</v>
      </c>
      <c r="AJ262" s="79"/>
      <c r="AK262" s="87" t="s">
        <v>1144</v>
      </c>
      <c r="AL262" s="79" t="b">
        <v>0</v>
      </c>
      <c r="AM262" s="79">
        <v>15</v>
      </c>
      <c r="AN262" s="87" t="s">
        <v>1117</v>
      </c>
      <c r="AO262" s="79" t="s">
        <v>1181</v>
      </c>
      <c r="AP262" s="79" t="b">
        <v>0</v>
      </c>
      <c r="AQ262" s="87" t="s">
        <v>1117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3</v>
      </c>
      <c r="BF262" s="48">
        <v>0</v>
      </c>
      <c r="BG262" s="49">
        <v>0</v>
      </c>
      <c r="BH262" s="48">
        <v>0</v>
      </c>
      <c r="BI262" s="49">
        <v>0</v>
      </c>
      <c r="BJ262" s="48">
        <v>0</v>
      </c>
      <c r="BK262" s="49">
        <v>0</v>
      </c>
      <c r="BL262" s="48">
        <v>24</v>
      </c>
      <c r="BM262" s="49">
        <v>100</v>
      </c>
      <c r="BN262" s="48">
        <v>24</v>
      </c>
    </row>
    <row r="263" spans="1:66" ht="15">
      <c r="A263" s="64" t="s">
        <v>302</v>
      </c>
      <c r="B263" s="64" t="s">
        <v>310</v>
      </c>
      <c r="C263" s="65" t="s">
        <v>3214</v>
      </c>
      <c r="D263" s="66">
        <v>3</v>
      </c>
      <c r="E263" s="67" t="s">
        <v>132</v>
      </c>
      <c r="F263" s="68">
        <v>32</v>
      </c>
      <c r="G263" s="65"/>
      <c r="H263" s="69"/>
      <c r="I263" s="70"/>
      <c r="J263" s="70"/>
      <c r="K263" s="34" t="s">
        <v>65</v>
      </c>
      <c r="L263" s="77">
        <v>263</v>
      </c>
      <c r="M263" s="77"/>
      <c r="N263" s="72"/>
      <c r="O263" s="79" t="s">
        <v>378</v>
      </c>
      <c r="P263" s="81">
        <v>43774.29079861111</v>
      </c>
      <c r="Q263" s="79" t="s">
        <v>419</v>
      </c>
      <c r="R263" s="79"/>
      <c r="S263" s="79"/>
      <c r="T263" s="79" t="s">
        <v>508</v>
      </c>
      <c r="U263" s="79"/>
      <c r="V263" s="82" t="s">
        <v>625</v>
      </c>
      <c r="W263" s="81">
        <v>43774.29079861111</v>
      </c>
      <c r="X263" s="85">
        <v>43774</v>
      </c>
      <c r="Y263" s="87" t="s">
        <v>759</v>
      </c>
      <c r="Z263" s="82" t="s">
        <v>925</v>
      </c>
      <c r="AA263" s="79"/>
      <c r="AB263" s="79"/>
      <c r="AC263" s="87" t="s">
        <v>1090</v>
      </c>
      <c r="AD263" s="79"/>
      <c r="AE263" s="79" t="b">
        <v>0</v>
      </c>
      <c r="AF263" s="79">
        <v>0</v>
      </c>
      <c r="AG263" s="87" t="s">
        <v>1144</v>
      </c>
      <c r="AH263" s="79" t="b">
        <v>0</v>
      </c>
      <c r="AI263" s="79" t="s">
        <v>1153</v>
      </c>
      <c r="AJ263" s="79"/>
      <c r="AK263" s="87" t="s">
        <v>1144</v>
      </c>
      <c r="AL263" s="79" t="b">
        <v>0</v>
      </c>
      <c r="AM263" s="79">
        <v>15</v>
      </c>
      <c r="AN263" s="87" t="s">
        <v>1117</v>
      </c>
      <c r="AO263" s="79" t="s">
        <v>1181</v>
      </c>
      <c r="AP263" s="79" t="b">
        <v>0</v>
      </c>
      <c r="AQ263" s="87" t="s">
        <v>1117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v>0</v>
      </c>
      <c r="BG263" s="49">
        <v>0</v>
      </c>
      <c r="BH263" s="48">
        <v>0</v>
      </c>
      <c r="BI263" s="49">
        <v>0</v>
      </c>
      <c r="BJ263" s="48">
        <v>0</v>
      </c>
      <c r="BK263" s="49">
        <v>0</v>
      </c>
      <c r="BL263" s="48">
        <v>24</v>
      </c>
      <c r="BM263" s="49">
        <v>100</v>
      </c>
      <c r="BN263" s="48">
        <v>24</v>
      </c>
    </row>
    <row r="264" spans="1:66" ht="15">
      <c r="A264" s="64" t="s">
        <v>303</v>
      </c>
      <c r="B264" s="64" t="s">
        <v>377</v>
      </c>
      <c r="C264" s="65" t="s">
        <v>3214</v>
      </c>
      <c r="D264" s="66">
        <v>3</v>
      </c>
      <c r="E264" s="67" t="s">
        <v>132</v>
      </c>
      <c r="F264" s="68">
        <v>32</v>
      </c>
      <c r="G264" s="65"/>
      <c r="H264" s="69"/>
      <c r="I264" s="70"/>
      <c r="J264" s="70"/>
      <c r="K264" s="34" t="s">
        <v>65</v>
      </c>
      <c r="L264" s="77">
        <v>264</v>
      </c>
      <c r="M264" s="77"/>
      <c r="N264" s="72"/>
      <c r="O264" s="79" t="s">
        <v>380</v>
      </c>
      <c r="P264" s="81">
        <v>43769.70446759259</v>
      </c>
      <c r="Q264" s="79" t="s">
        <v>429</v>
      </c>
      <c r="R264" s="79"/>
      <c r="S264" s="79"/>
      <c r="T264" s="79" t="s">
        <v>517</v>
      </c>
      <c r="U264" s="82" t="s">
        <v>542</v>
      </c>
      <c r="V264" s="82" t="s">
        <v>542</v>
      </c>
      <c r="W264" s="81">
        <v>43769.70446759259</v>
      </c>
      <c r="X264" s="85">
        <v>43769</v>
      </c>
      <c r="Y264" s="87" t="s">
        <v>760</v>
      </c>
      <c r="Z264" s="82" t="s">
        <v>926</v>
      </c>
      <c r="AA264" s="79"/>
      <c r="AB264" s="79"/>
      <c r="AC264" s="87" t="s">
        <v>1091</v>
      </c>
      <c r="AD264" s="87" t="s">
        <v>1143</v>
      </c>
      <c r="AE264" s="79" t="b">
        <v>0</v>
      </c>
      <c r="AF264" s="79">
        <v>3</v>
      </c>
      <c r="AG264" s="87" t="s">
        <v>1152</v>
      </c>
      <c r="AH264" s="79" t="b">
        <v>0</v>
      </c>
      <c r="AI264" s="79" t="s">
        <v>1154</v>
      </c>
      <c r="AJ264" s="79"/>
      <c r="AK264" s="87" t="s">
        <v>1144</v>
      </c>
      <c r="AL264" s="79" t="b">
        <v>0</v>
      </c>
      <c r="AM264" s="79">
        <v>0</v>
      </c>
      <c r="AN264" s="87" t="s">
        <v>1144</v>
      </c>
      <c r="AO264" s="79" t="s">
        <v>1178</v>
      </c>
      <c r="AP264" s="79" t="b">
        <v>0</v>
      </c>
      <c r="AQ264" s="87" t="s">
        <v>1143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5</v>
      </c>
      <c r="BM264" s="49">
        <v>100</v>
      </c>
      <c r="BN264" s="48">
        <v>5</v>
      </c>
    </row>
    <row r="265" spans="1:66" ht="15">
      <c r="A265" s="64" t="s">
        <v>303</v>
      </c>
      <c r="B265" s="64" t="s">
        <v>371</v>
      </c>
      <c r="C265" s="65" t="s">
        <v>3214</v>
      </c>
      <c r="D265" s="66">
        <v>3</v>
      </c>
      <c r="E265" s="67" t="s">
        <v>132</v>
      </c>
      <c r="F265" s="68">
        <v>32</v>
      </c>
      <c r="G265" s="65"/>
      <c r="H265" s="69"/>
      <c r="I265" s="70"/>
      <c r="J265" s="70"/>
      <c r="K265" s="34" t="s">
        <v>65</v>
      </c>
      <c r="L265" s="77">
        <v>265</v>
      </c>
      <c r="M265" s="77"/>
      <c r="N265" s="72"/>
      <c r="O265" s="79" t="s">
        <v>379</v>
      </c>
      <c r="P265" s="81">
        <v>43771.152719907404</v>
      </c>
      <c r="Q265" s="79" t="s">
        <v>413</v>
      </c>
      <c r="R265" s="82" t="s">
        <v>459</v>
      </c>
      <c r="S265" s="79" t="s">
        <v>474</v>
      </c>
      <c r="T265" s="79" t="s">
        <v>518</v>
      </c>
      <c r="U265" s="79"/>
      <c r="V265" s="82" t="s">
        <v>626</v>
      </c>
      <c r="W265" s="81">
        <v>43771.152719907404</v>
      </c>
      <c r="X265" s="85">
        <v>43771</v>
      </c>
      <c r="Y265" s="87" t="s">
        <v>761</v>
      </c>
      <c r="Z265" s="82" t="s">
        <v>927</v>
      </c>
      <c r="AA265" s="79"/>
      <c r="AB265" s="79"/>
      <c r="AC265" s="87" t="s">
        <v>1092</v>
      </c>
      <c r="AD265" s="79"/>
      <c r="AE265" s="79" t="b">
        <v>0</v>
      </c>
      <c r="AF265" s="79">
        <v>25</v>
      </c>
      <c r="AG265" s="87" t="s">
        <v>1144</v>
      </c>
      <c r="AH265" s="79" t="b">
        <v>1</v>
      </c>
      <c r="AI265" s="79" t="s">
        <v>1153</v>
      </c>
      <c r="AJ265" s="79"/>
      <c r="AK265" s="87" t="s">
        <v>1166</v>
      </c>
      <c r="AL265" s="79" t="b">
        <v>0</v>
      </c>
      <c r="AM265" s="79">
        <v>2</v>
      </c>
      <c r="AN265" s="87" t="s">
        <v>1144</v>
      </c>
      <c r="AO265" s="79" t="s">
        <v>1178</v>
      </c>
      <c r="AP265" s="79" t="b">
        <v>0</v>
      </c>
      <c r="AQ265" s="87" t="s">
        <v>1092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12</v>
      </c>
      <c r="BM265" s="49">
        <v>100</v>
      </c>
      <c r="BN265" s="48">
        <v>12</v>
      </c>
    </row>
    <row r="266" spans="1:66" ht="15">
      <c r="A266" s="64" t="s">
        <v>304</v>
      </c>
      <c r="B266" s="64" t="s">
        <v>303</v>
      </c>
      <c r="C266" s="65" t="s">
        <v>3215</v>
      </c>
      <c r="D266" s="66">
        <v>10</v>
      </c>
      <c r="E266" s="67" t="s">
        <v>136</v>
      </c>
      <c r="F266" s="68">
        <v>25.5</v>
      </c>
      <c r="G266" s="65"/>
      <c r="H266" s="69"/>
      <c r="I266" s="70"/>
      <c r="J266" s="70"/>
      <c r="K266" s="34" t="s">
        <v>65</v>
      </c>
      <c r="L266" s="77">
        <v>266</v>
      </c>
      <c r="M266" s="77"/>
      <c r="N266" s="72"/>
      <c r="O266" s="79" t="s">
        <v>378</v>
      </c>
      <c r="P266" s="81">
        <v>43768.414351851854</v>
      </c>
      <c r="Q266" s="79" t="s">
        <v>391</v>
      </c>
      <c r="R266" s="79"/>
      <c r="S266" s="79"/>
      <c r="T266" s="79"/>
      <c r="U266" s="79"/>
      <c r="V266" s="82" t="s">
        <v>627</v>
      </c>
      <c r="W266" s="81">
        <v>43768.414351851854</v>
      </c>
      <c r="X266" s="85">
        <v>43768</v>
      </c>
      <c r="Y266" s="87" t="s">
        <v>762</v>
      </c>
      <c r="Z266" s="82" t="s">
        <v>928</v>
      </c>
      <c r="AA266" s="79"/>
      <c r="AB266" s="79"/>
      <c r="AC266" s="87" t="s">
        <v>1093</v>
      </c>
      <c r="AD266" s="79"/>
      <c r="AE266" s="79" t="b">
        <v>0</v>
      </c>
      <c r="AF266" s="79">
        <v>0</v>
      </c>
      <c r="AG266" s="87" t="s">
        <v>1144</v>
      </c>
      <c r="AH266" s="79" t="b">
        <v>1</v>
      </c>
      <c r="AI266" s="79" t="s">
        <v>1153</v>
      </c>
      <c r="AJ266" s="79"/>
      <c r="AK266" s="87" t="s">
        <v>1160</v>
      </c>
      <c r="AL266" s="79" t="b">
        <v>0</v>
      </c>
      <c r="AM266" s="79">
        <v>9</v>
      </c>
      <c r="AN266" s="87" t="s">
        <v>1110</v>
      </c>
      <c r="AO266" s="79" t="s">
        <v>1178</v>
      </c>
      <c r="AP266" s="79" t="b">
        <v>0</v>
      </c>
      <c r="AQ266" s="87" t="s">
        <v>1110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304</v>
      </c>
      <c r="B267" s="64" t="s">
        <v>320</v>
      </c>
      <c r="C267" s="65" t="s">
        <v>3214</v>
      </c>
      <c r="D267" s="66">
        <v>3</v>
      </c>
      <c r="E267" s="67" t="s">
        <v>132</v>
      </c>
      <c r="F267" s="68">
        <v>32</v>
      </c>
      <c r="G267" s="65"/>
      <c r="H267" s="69"/>
      <c r="I267" s="70"/>
      <c r="J267" s="70"/>
      <c r="K267" s="34" t="s">
        <v>65</v>
      </c>
      <c r="L267" s="77">
        <v>267</v>
      </c>
      <c r="M267" s="77"/>
      <c r="N267" s="72"/>
      <c r="O267" s="79" t="s">
        <v>379</v>
      </c>
      <c r="P267" s="81">
        <v>43768.414351851854</v>
      </c>
      <c r="Q267" s="79" t="s">
        <v>391</v>
      </c>
      <c r="R267" s="79"/>
      <c r="S267" s="79"/>
      <c r="T267" s="79"/>
      <c r="U267" s="79"/>
      <c r="V267" s="82" t="s">
        <v>627</v>
      </c>
      <c r="W267" s="81">
        <v>43768.414351851854</v>
      </c>
      <c r="X267" s="85">
        <v>43768</v>
      </c>
      <c r="Y267" s="87" t="s">
        <v>762</v>
      </c>
      <c r="Z267" s="82" t="s">
        <v>928</v>
      </c>
      <c r="AA267" s="79"/>
      <c r="AB267" s="79"/>
      <c r="AC267" s="87" t="s">
        <v>1093</v>
      </c>
      <c r="AD267" s="79"/>
      <c r="AE267" s="79" t="b">
        <v>0</v>
      </c>
      <c r="AF267" s="79">
        <v>0</v>
      </c>
      <c r="AG267" s="87" t="s">
        <v>1144</v>
      </c>
      <c r="AH267" s="79" t="b">
        <v>1</v>
      </c>
      <c r="AI267" s="79" t="s">
        <v>1153</v>
      </c>
      <c r="AJ267" s="79"/>
      <c r="AK267" s="87" t="s">
        <v>1160</v>
      </c>
      <c r="AL267" s="79" t="b">
        <v>0</v>
      </c>
      <c r="AM267" s="79">
        <v>9</v>
      </c>
      <c r="AN267" s="87" t="s">
        <v>1110</v>
      </c>
      <c r="AO267" s="79" t="s">
        <v>1178</v>
      </c>
      <c r="AP267" s="79" t="b">
        <v>0</v>
      </c>
      <c r="AQ267" s="87" t="s">
        <v>1110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4</v>
      </c>
      <c r="BF267" s="48">
        <v>0</v>
      </c>
      <c r="BG267" s="49">
        <v>0</v>
      </c>
      <c r="BH267" s="48">
        <v>0</v>
      </c>
      <c r="BI267" s="49">
        <v>0</v>
      </c>
      <c r="BJ267" s="48">
        <v>0</v>
      </c>
      <c r="BK267" s="49">
        <v>0</v>
      </c>
      <c r="BL267" s="48">
        <v>29</v>
      </c>
      <c r="BM267" s="49">
        <v>100</v>
      </c>
      <c r="BN267" s="48">
        <v>29</v>
      </c>
    </row>
    <row r="268" spans="1:66" ht="15">
      <c r="A268" s="64" t="s">
        <v>304</v>
      </c>
      <c r="B268" s="64" t="s">
        <v>303</v>
      </c>
      <c r="C268" s="65" t="s">
        <v>3215</v>
      </c>
      <c r="D268" s="66">
        <v>10</v>
      </c>
      <c r="E268" s="67" t="s">
        <v>136</v>
      </c>
      <c r="F268" s="68">
        <v>25.5</v>
      </c>
      <c r="G268" s="65"/>
      <c r="H268" s="69"/>
      <c r="I268" s="70"/>
      <c r="J268" s="70"/>
      <c r="K268" s="34" t="s">
        <v>65</v>
      </c>
      <c r="L268" s="77">
        <v>268</v>
      </c>
      <c r="M268" s="77"/>
      <c r="N268" s="72"/>
      <c r="O268" s="79" t="s">
        <v>378</v>
      </c>
      <c r="P268" s="81">
        <v>43774.40467592593</v>
      </c>
      <c r="Q268" s="79" t="s">
        <v>430</v>
      </c>
      <c r="R268" s="79"/>
      <c r="S268" s="79"/>
      <c r="T268" s="79"/>
      <c r="U268" s="79"/>
      <c r="V268" s="82" t="s">
        <v>627</v>
      </c>
      <c r="W268" s="81">
        <v>43774.40467592593</v>
      </c>
      <c r="X268" s="85">
        <v>43774</v>
      </c>
      <c r="Y268" s="87" t="s">
        <v>763</v>
      </c>
      <c r="Z268" s="82" t="s">
        <v>929</v>
      </c>
      <c r="AA268" s="79"/>
      <c r="AB268" s="79"/>
      <c r="AC268" s="87" t="s">
        <v>1094</v>
      </c>
      <c r="AD268" s="79"/>
      <c r="AE268" s="79" t="b">
        <v>0</v>
      </c>
      <c r="AF268" s="79">
        <v>0</v>
      </c>
      <c r="AG268" s="87" t="s">
        <v>1144</v>
      </c>
      <c r="AH268" s="79" t="b">
        <v>0</v>
      </c>
      <c r="AI268" s="79" t="s">
        <v>1153</v>
      </c>
      <c r="AJ268" s="79"/>
      <c r="AK268" s="87" t="s">
        <v>1144</v>
      </c>
      <c r="AL268" s="79" t="b">
        <v>0</v>
      </c>
      <c r="AM268" s="79">
        <v>3</v>
      </c>
      <c r="AN268" s="87" t="s">
        <v>1130</v>
      </c>
      <c r="AO268" s="79" t="s">
        <v>1178</v>
      </c>
      <c r="AP268" s="79" t="b">
        <v>0</v>
      </c>
      <c r="AQ268" s="87" t="s">
        <v>1130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304</v>
      </c>
      <c r="B269" s="64" t="s">
        <v>312</v>
      </c>
      <c r="C269" s="65" t="s">
        <v>3214</v>
      </c>
      <c r="D269" s="66">
        <v>3</v>
      </c>
      <c r="E269" s="67" t="s">
        <v>132</v>
      </c>
      <c r="F269" s="68">
        <v>32</v>
      </c>
      <c r="G269" s="65"/>
      <c r="H269" s="69"/>
      <c r="I269" s="70"/>
      <c r="J269" s="70"/>
      <c r="K269" s="34" t="s">
        <v>65</v>
      </c>
      <c r="L269" s="77">
        <v>269</v>
      </c>
      <c r="M269" s="77"/>
      <c r="N269" s="72"/>
      <c r="O269" s="79" t="s">
        <v>379</v>
      </c>
      <c r="P269" s="81">
        <v>43774.40467592593</v>
      </c>
      <c r="Q269" s="79" t="s">
        <v>430</v>
      </c>
      <c r="R269" s="79"/>
      <c r="S269" s="79"/>
      <c r="T269" s="79"/>
      <c r="U269" s="79"/>
      <c r="V269" s="82" t="s">
        <v>627</v>
      </c>
      <c r="W269" s="81">
        <v>43774.40467592593</v>
      </c>
      <c r="X269" s="85">
        <v>43774</v>
      </c>
      <c r="Y269" s="87" t="s">
        <v>763</v>
      </c>
      <c r="Z269" s="82" t="s">
        <v>929</v>
      </c>
      <c r="AA269" s="79"/>
      <c r="AB269" s="79"/>
      <c r="AC269" s="87" t="s">
        <v>1094</v>
      </c>
      <c r="AD269" s="79"/>
      <c r="AE269" s="79" t="b">
        <v>0</v>
      </c>
      <c r="AF269" s="79">
        <v>0</v>
      </c>
      <c r="AG269" s="87" t="s">
        <v>1144</v>
      </c>
      <c r="AH269" s="79" t="b">
        <v>0</v>
      </c>
      <c r="AI269" s="79" t="s">
        <v>1153</v>
      </c>
      <c r="AJ269" s="79"/>
      <c r="AK269" s="87" t="s">
        <v>1144</v>
      </c>
      <c r="AL269" s="79" t="b">
        <v>0</v>
      </c>
      <c r="AM269" s="79">
        <v>3</v>
      </c>
      <c r="AN269" s="87" t="s">
        <v>1130</v>
      </c>
      <c r="AO269" s="79" t="s">
        <v>1178</v>
      </c>
      <c r="AP269" s="79" t="b">
        <v>0</v>
      </c>
      <c r="AQ269" s="87" t="s">
        <v>1130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v>2</v>
      </c>
      <c r="BG269" s="49">
        <v>8.333333333333334</v>
      </c>
      <c r="BH269" s="48">
        <v>0</v>
      </c>
      <c r="BI269" s="49">
        <v>0</v>
      </c>
      <c r="BJ269" s="48">
        <v>0</v>
      </c>
      <c r="BK269" s="49">
        <v>0</v>
      </c>
      <c r="BL269" s="48">
        <v>22</v>
      </c>
      <c r="BM269" s="49">
        <v>91.66666666666667</v>
      </c>
      <c r="BN269" s="48">
        <v>24</v>
      </c>
    </row>
    <row r="270" spans="1:66" ht="15">
      <c r="A270" s="64" t="s">
        <v>305</v>
      </c>
      <c r="B270" s="64" t="s">
        <v>305</v>
      </c>
      <c r="C270" s="65" t="s">
        <v>3214</v>
      </c>
      <c r="D270" s="66">
        <v>3</v>
      </c>
      <c r="E270" s="67" t="s">
        <v>132</v>
      </c>
      <c r="F270" s="68">
        <v>32</v>
      </c>
      <c r="G270" s="65"/>
      <c r="H270" s="69"/>
      <c r="I270" s="70"/>
      <c r="J270" s="70"/>
      <c r="K270" s="34" t="s">
        <v>65</v>
      </c>
      <c r="L270" s="77">
        <v>270</v>
      </c>
      <c r="M270" s="77"/>
      <c r="N270" s="72"/>
      <c r="O270" s="79" t="s">
        <v>176</v>
      </c>
      <c r="P270" s="81">
        <v>43766.49072916667</v>
      </c>
      <c r="Q270" s="79" t="s">
        <v>384</v>
      </c>
      <c r="R270" s="79"/>
      <c r="S270" s="79"/>
      <c r="T270" s="79" t="s">
        <v>486</v>
      </c>
      <c r="U270" s="82" t="s">
        <v>534</v>
      </c>
      <c r="V270" s="82" t="s">
        <v>534</v>
      </c>
      <c r="W270" s="81">
        <v>43766.49072916667</v>
      </c>
      <c r="X270" s="85">
        <v>43766</v>
      </c>
      <c r="Y270" s="87" t="s">
        <v>764</v>
      </c>
      <c r="Z270" s="82" t="s">
        <v>930</v>
      </c>
      <c r="AA270" s="79"/>
      <c r="AB270" s="79"/>
      <c r="AC270" s="87" t="s">
        <v>1095</v>
      </c>
      <c r="AD270" s="79"/>
      <c r="AE270" s="79" t="b">
        <v>0</v>
      </c>
      <c r="AF270" s="79">
        <v>22</v>
      </c>
      <c r="AG270" s="87" t="s">
        <v>1144</v>
      </c>
      <c r="AH270" s="79" t="b">
        <v>0</v>
      </c>
      <c r="AI270" s="79" t="s">
        <v>1154</v>
      </c>
      <c r="AJ270" s="79"/>
      <c r="AK270" s="87" t="s">
        <v>1144</v>
      </c>
      <c r="AL270" s="79" t="b">
        <v>0</v>
      </c>
      <c r="AM270" s="79">
        <v>3</v>
      </c>
      <c r="AN270" s="87" t="s">
        <v>1144</v>
      </c>
      <c r="AO270" s="79" t="s">
        <v>1181</v>
      </c>
      <c r="AP270" s="79" t="b">
        <v>0</v>
      </c>
      <c r="AQ270" s="87" t="s">
        <v>1095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4</v>
      </c>
      <c r="BM270" s="49">
        <v>100</v>
      </c>
      <c r="BN270" s="48">
        <v>4</v>
      </c>
    </row>
    <row r="271" spans="1:66" ht="15">
      <c r="A271" s="64" t="s">
        <v>305</v>
      </c>
      <c r="B271" s="64" t="s">
        <v>308</v>
      </c>
      <c r="C271" s="65" t="s">
        <v>3214</v>
      </c>
      <c r="D271" s="66">
        <v>3</v>
      </c>
      <c r="E271" s="67" t="s">
        <v>132</v>
      </c>
      <c r="F271" s="68">
        <v>32</v>
      </c>
      <c r="G271" s="65"/>
      <c r="H271" s="69"/>
      <c r="I271" s="70"/>
      <c r="J271" s="70"/>
      <c r="K271" s="34" t="s">
        <v>65</v>
      </c>
      <c r="L271" s="77">
        <v>271</v>
      </c>
      <c r="M271" s="77"/>
      <c r="N271" s="72"/>
      <c r="O271" s="79" t="s">
        <v>378</v>
      </c>
      <c r="P271" s="81">
        <v>43766.58012731482</v>
      </c>
      <c r="Q271" s="79" t="s">
        <v>388</v>
      </c>
      <c r="R271" s="79"/>
      <c r="S271" s="79"/>
      <c r="T271" s="79"/>
      <c r="U271" s="79"/>
      <c r="V271" s="82" t="s">
        <v>628</v>
      </c>
      <c r="W271" s="81">
        <v>43766.58012731482</v>
      </c>
      <c r="X271" s="85">
        <v>43766</v>
      </c>
      <c r="Y271" s="87" t="s">
        <v>765</v>
      </c>
      <c r="Z271" s="82" t="s">
        <v>931</v>
      </c>
      <c r="AA271" s="79"/>
      <c r="AB271" s="79"/>
      <c r="AC271" s="87" t="s">
        <v>1096</v>
      </c>
      <c r="AD271" s="79"/>
      <c r="AE271" s="79" t="b">
        <v>0</v>
      </c>
      <c r="AF271" s="79">
        <v>0</v>
      </c>
      <c r="AG271" s="87" t="s">
        <v>1144</v>
      </c>
      <c r="AH271" s="79" t="b">
        <v>1</v>
      </c>
      <c r="AI271" s="79" t="s">
        <v>1153</v>
      </c>
      <c r="AJ271" s="79"/>
      <c r="AK271" s="87" t="s">
        <v>1157</v>
      </c>
      <c r="AL271" s="79" t="b">
        <v>0</v>
      </c>
      <c r="AM271" s="79">
        <v>22</v>
      </c>
      <c r="AN271" s="87" t="s">
        <v>1105</v>
      </c>
      <c r="AO271" s="79" t="s">
        <v>1181</v>
      </c>
      <c r="AP271" s="79" t="b">
        <v>0</v>
      </c>
      <c r="AQ271" s="87" t="s">
        <v>1105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3</v>
      </c>
      <c r="BF271" s="48">
        <v>0</v>
      </c>
      <c r="BG271" s="49">
        <v>0</v>
      </c>
      <c r="BH271" s="48">
        <v>0</v>
      </c>
      <c r="BI271" s="49">
        <v>0</v>
      </c>
      <c r="BJ271" s="48">
        <v>0</v>
      </c>
      <c r="BK271" s="49">
        <v>0</v>
      </c>
      <c r="BL271" s="48">
        <v>17</v>
      </c>
      <c r="BM271" s="49">
        <v>100</v>
      </c>
      <c r="BN271" s="48">
        <v>17</v>
      </c>
    </row>
    <row r="272" spans="1:66" ht="15">
      <c r="A272" s="64" t="s">
        <v>305</v>
      </c>
      <c r="B272" s="64" t="s">
        <v>310</v>
      </c>
      <c r="C272" s="65" t="s">
        <v>3214</v>
      </c>
      <c r="D272" s="66">
        <v>3</v>
      </c>
      <c r="E272" s="67" t="s">
        <v>132</v>
      </c>
      <c r="F272" s="68">
        <v>32</v>
      </c>
      <c r="G272" s="65"/>
      <c r="H272" s="69"/>
      <c r="I272" s="70"/>
      <c r="J272" s="70"/>
      <c r="K272" s="34" t="s">
        <v>65</v>
      </c>
      <c r="L272" s="77">
        <v>272</v>
      </c>
      <c r="M272" s="77"/>
      <c r="N272" s="72"/>
      <c r="O272" s="79" t="s">
        <v>378</v>
      </c>
      <c r="P272" s="81">
        <v>43768.5496412037</v>
      </c>
      <c r="Q272" s="79" t="s">
        <v>394</v>
      </c>
      <c r="R272" s="79"/>
      <c r="S272" s="79"/>
      <c r="T272" s="79"/>
      <c r="U272" s="79"/>
      <c r="V272" s="82" t="s">
        <v>628</v>
      </c>
      <c r="W272" s="81">
        <v>43768.5496412037</v>
      </c>
      <c r="X272" s="85">
        <v>43768</v>
      </c>
      <c r="Y272" s="87" t="s">
        <v>766</v>
      </c>
      <c r="Z272" s="82" t="s">
        <v>932</v>
      </c>
      <c r="AA272" s="79"/>
      <c r="AB272" s="79"/>
      <c r="AC272" s="87" t="s">
        <v>1097</v>
      </c>
      <c r="AD272" s="79"/>
      <c r="AE272" s="79" t="b">
        <v>0</v>
      </c>
      <c r="AF272" s="79">
        <v>0</v>
      </c>
      <c r="AG272" s="87" t="s">
        <v>1144</v>
      </c>
      <c r="AH272" s="79" t="b">
        <v>0</v>
      </c>
      <c r="AI272" s="79" t="s">
        <v>1153</v>
      </c>
      <c r="AJ272" s="79"/>
      <c r="AK272" s="87" t="s">
        <v>1144</v>
      </c>
      <c r="AL272" s="79" t="b">
        <v>0</v>
      </c>
      <c r="AM272" s="79">
        <v>15</v>
      </c>
      <c r="AN272" s="87" t="s">
        <v>1113</v>
      </c>
      <c r="AO272" s="79" t="s">
        <v>1181</v>
      </c>
      <c r="AP272" s="79" t="b">
        <v>0</v>
      </c>
      <c r="AQ272" s="87" t="s">
        <v>1113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8">
        <v>0</v>
      </c>
      <c r="BG272" s="49">
        <v>0</v>
      </c>
      <c r="BH272" s="48">
        <v>0</v>
      </c>
      <c r="BI272" s="49">
        <v>0</v>
      </c>
      <c r="BJ272" s="48">
        <v>0</v>
      </c>
      <c r="BK272" s="49">
        <v>0</v>
      </c>
      <c r="BL272" s="48">
        <v>15</v>
      </c>
      <c r="BM272" s="49">
        <v>100</v>
      </c>
      <c r="BN272" s="48">
        <v>15</v>
      </c>
    </row>
    <row r="273" spans="1:66" ht="15">
      <c r="A273" s="64" t="s">
        <v>306</v>
      </c>
      <c r="B273" s="64" t="s">
        <v>305</v>
      </c>
      <c r="C273" s="65" t="s">
        <v>3214</v>
      </c>
      <c r="D273" s="66">
        <v>3</v>
      </c>
      <c r="E273" s="67" t="s">
        <v>132</v>
      </c>
      <c r="F273" s="68">
        <v>32</v>
      </c>
      <c r="G273" s="65"/>
      <c r="H273" s="69"/>
      <c r="I273" s="70"/>
      <c r="J273" s="70"/>
      <c r="K273" s="34" t="s">
        <v>65</v>
      </c>
      <c r="L273" s="77">
        <v>273</v>
      </c>
      <c r="M273" s="77"/>
      <c r="N273" s="72"/>
      <c r="O273" s="79" t="s">
        <v>378</v>
      </c>
      <c r="P273" s="81">
        <v>43766.513449074075</v>
      </c>
      <c r="Q273" s="79" t="s">
        <v>384</v>
      </c>
      <c r="R273" s="79"/>
      <c r="S273" s="79"/>
      <c r="T273" s="79" t="s">
        <v>486</v>
      </c>
      <c r="U273" s="82" t="s">
        <v>534</v>
      </c>
      <c r="V273" s="82" t="s">
        <v>534</v>
      </c>
      <c r="W273" s="81">
        <v>43766.513449074075</v>
      </c>
      <c r="X273" s="85">
        <v>43766</v>
      </c>
      <c r="Y273" s="87" t="s">
        <v>767</v>
      </c>
      <c r="Z273" s="82" t="s">
        <v>933</v>
      </c>
      <c r="AA273" s="79"/>
      <c r="AB273" s="79"/>
      <c r="AC273" s="87" t="s">
        <v>1098</v>
      </c>
      <c r="AD273" s="79"/>
      <c r="AE273" s="79" t="b">
        <v>0</v>
      </c>
      <c r="AF273" s="79">
        <v>0</v>
      </c>
      <c r="AG273" s="87" t="s">
        <v>1144</v>
      </c>
      <c r="AH273" s="79" t="b">
        <v>0</v>
      </c>
      <c r="AI273" s="79" t="s">
        <v>1154</v>
      </c>
      <c r="AJ273" s="79"/>
      <c r="AK273" s="87" t="s">
        <v>1144</v>
      </c>
      <c r="AL273" s="79" t="b">
        <v>0</v>
      </c>
      <c r="AM273" s="79">
        <v>3</v>
      </c>
      <c r="AN273" s="87" t="s">
        <v>1095</v>
      </c>
      <c r="AO273" s="79" t="s">
        <v>1179</v>
      </c>
      <c r="AP273" s="79" t="b">
        <v>0</v>
      </c>
      <c r="AQ273" s="87" t="s">
        <v>1095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2</v>
      </c>
      <c r="BF273" s="48">
        <v>0</v>
      </c>
      <c r="BG273" s="49">
        <v>0</v>
      </c>
      <c r="BH273" s="48">
        <v>0</v>
      </c>
      <c r="BI273" s="49">
        <v>0</v>
      </c>
      <c r="BJ273" s="48">
        <v>0</v>
      </c>
      <c r="BK273" s="49">
        <v>0</v>
      </c>
      <c r="BL273" s="48">
        <v>4</v>
      </c>
      <c r="BM273" s="49">
        <v>100</v>
      </c>
      <c r="BN273" s="48">
        <v>4</v>
      </c>
    </row>
    <row r="274" spans="1:66" ht="15">
      <c r="A274" s="64" t="s">
        <v>306</v>
      </c>
      <c r="B274" s="64" t="s">
        <v>310</v>
      </c>
      <c r="C274" s="65" t="s">
        <v>3215</v>
      </c>
      <c r="D274" s="66">
        <v>10</v>
      </c>
      <c r="E274" s="67" t="s">
        <v>136</v>
      </c>
      <c r="F274" s="68">
        <v>25.5</v>
      </c>
      <c r="G274" s="65"/>
      <c r="H274" s="69"/>
      <c r="I274" s="70"/>
      <c r="J274" s="70"/>
      <c r="K274" s="34" t="s">
        <v>65</v>
      </c>
      <c r="L274" s="77">
        <v>274</v>
      </c>
      <c r="M274" s="77"/>
      <c r="N274" s="72"/>
      <c r="O274" s="79" t="s">
        <v>378</v>
      </c>
      <c r="P274" s="81">
        <v>43769.29109953704</v>
      </c>
      <c r="Q274" s="79" t="s">
        <v>431</v>
      </c>
      <c r="R274" s="82" t="s">
        <v>460</v>
      </c>
      <c r="S274" s="79" t="s">
        <v>483</v>
      </c>
      <c r="T274" s="79" t="s">
        <v>519</v>
      </c>
      <c r="U274" s="82" t="s">
        <v>543</v>
      </c>
      <c r="V274" s="82" t="s">
        <v>543</v>
      </c>
      <c r="W274" s="81">
        <v>43769.29109953704</v>
      </c>
      <c r="X274" s="85">
        <v>43769</v>
      </c>
      <c r="Y274" s="87" t="s">
        <v>768</v>
      </c>
      <c r="Z274" s="82" t="s">
        <v>934</v>
      </c>
      <c r="AA274" s="79"/>
      <c r="AB274" s="79"/>
      <c r="AC274" s="87" t="s">
        <v>1099</v>
      </c>
      <c r="AD274" s="79"/>
      <c r="AE274" s="79" t="b">
        <v>0</v>
      </c>
      <c r="AF274" s="79">
        <v>0</v>
      </c>
      <c r="AG274" s="87" t="s">
        <v>1144</v>
      </c>
      <c r="AH274" s="79" t="b">
        <v>0</v>
      </c>
      <c r="AI274" s="79" t="s">
        <v>1153</v>
      </c>
      <c r="AJ274" s="79"/>
      <c r="AK274" s="87" t="s">
        <v>1144</v>
      </c>
      <c r="AL274" s="79" t="b">
        <v>0</v>
      </c>
      <c r="AM274" s="79">
        <v>1</v>
      </c>
      <c r="AN274" s="87" t="s">
        <v>1116</v>
      </c>
      <c r="AO274" s="79" t="s">
        <v>1179</v>
      </c>
      <c r="AP274" s="79" t="b">
        <v>0</v>
      </c>
      <c r="AQ274" s="87" t="s">
        <v>1116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7</v>
      </c>
      <c r="BM274" s="49">
        <v>100</v>
      </c>
      <c r="BN274" s="48">
        <v>7</v>
      </c>
    </row>
    <row r="275" spans="1:66" ht="15">
      <c r="A275" s="64" t="s">
        <v>306</v>
      </c>
      <c r="B275" s="64" t="s">
        <v>310</v>
      </c>
      <c r="C275" s="65" t="s">
        <v>3215</v>
      </c>
      <c r="D275" s="66">
        <v>10</v>
      </c>
      <c r="E275" s="67" t="s">
        <v>136</v>
      </c>
      <c r="F275" s="68">
        <v>25.5</v>
      </c>
      <c r="G275" s="65"/>
      <c r="H275" s="69"/>
      <c r="I275" s="70"/>
      <c r="J275" s="70"/>
      <c r="K275" s="34" t="s">
        <v>65</v>
      </c>
      <c r="L275" s="77">
        <v>275</v>
      </c>
      <c r="M275" s="77"/>
      <c r="N275" s="72"/>
      <c r="O275" s="79" t="s">
        <v>378</v>
      </c>
      <c r="P275" s="81">
        <v>43773.52798611111</v>
      </c>
      <c r="Q275" s="79" t="s">
        <v>419</v>
      </c>
      <c r="R275" s="79"/>
      <c r="S275" s="79"/>
      <c r="T275" s="79" t="s">
        <v>508</v>
      </c>
      <c r="U275" s="79"/>
      <c r="V275" s="82" t="s">
        <v>629</v>
      </c>
      <c r="W275" s="81">
        <v>43773.52798611111</v>
      </c>
      <c r="X275" s="85">
        <v>43773</v>
      </c>
      <c r="Y275" s="87" t="s">
        <v>769</v>
      </c>
      <c r="Z275" s="82" t="s">
        <v>935</v>
      </c>
      <c r="AA275" s="79"/>
      <c r="AB275" s="79"/>
      <c r="AC275" s="87" t="s">
        <v>1100</v>
      </c>
      <c r="AD275" s="79"/>
      <c r="AE275" s="79" t="b">
        <v>0</v>
      </c>
      <c r="AF275" s="79">
        <v>0</v>
      </c>
      <c r="AG275" s="87" t="s">
        <v>1144</v>
      </c>
      <c r="AH275" s="79" t="b">
        <v>0</v>
      </c>
      <c r="AI275" s="79" t="s">
        <v>1153</v>
      </c>
      <c r="AJ275" s="79"/>
      <c r="AK275" s="87" t="s">
        <v>1144</v>
      </c>
      <c r="AL275" s="79" t="b">
        <v>0</v>
      </c>
      <c r="AM275" s="79">
        <v>15</v>
      </c>
      <c r="AN275" s="87" t="s">
        <v>1117</v>
      </c>
      <c r="AO275" s="79" t="s">
        <v>1179</v>
      </c>
      <c r="AP275" s="79" t="b">
        <v>0</v>
      </c>
      <c r="AQ275" s="87" t="s">
        <v>1117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24</v>
      </c>
      <c r="BM275" s="49">
        <v>100</v>
      </c>
      <c r="BN275" s="48">
        <v>24</v>
      </c>
    </row>
    <row r="276" spans="1:66" ht="15">
      <c r="A276" s="64" t="s">
        <v>306</v>
      </c>
      <c r="B276" s="64" t="s">
        <v>311</v>
      </c>
      <c r="C276" s="65" t="s">
        <v>3214</v>
      </c>
      <c r="D276" s="66">
        <v>3</v>
      </c>
      <c r="E276" s="67" t="s">
        <v>132</v>
      </c>
      <c r="F276" s="68">
        <v>32</v>
      </c>
      <c r="G276" s="65"/>
      <c r="H276" s="69"/>
      <c r="I276" s="70"/>
      <c r="J276" s="70"/>
      <c r="K276" s="34" t="s">
        <v>65</v>
      </c>
      <c r="L276" s="77">
        <v>276</v>
      </c>
      <c r="M276" s="77"/>
      <c r="N276" s="72"/>
      <c r="O276" s="79" t="s">
        <v>378</v>
      </c>
      <c r="P276" s="81">
        <v>43774.47304398148</v>
      </c>
      <c r="Q276" s="79" t="s">
        <v>432</v>
      </c>
      <c r="R276" s="79"/>
      <c r="S276" s="79"/>
      <c r="T276" s="79" t="s">
        <v>520</v>
      </c>
      <c r="U276" s="79"/>
      <c r="V276" s="82" t="s">
        <v>629</v>
      </c>
      <c r="W276" s="81">
        <v>43774.47304398148</v>
      </c>
      <c r="X276" s="85">
        <v>43774</v>
      </c>
      <c r="Y276" s="87" t="s">
        <v>770</v>
      </c>
      <c r="Z276" s="82" t="s">
        <v>936</v>
      </c>
      <c r="AA276" s="79"/>
      <c r="AB276" s="79"/>
      <c r="AC276" s="87" t="s">
        <v>1101</v>
      </c>
      <c r="AD276" s="79"/>
      <c r="AE276" s="79" t="b">
        <v>0</v>
      </c>
      <c r="AF276" s="79">
        <v>0</v>
      </c>
      <c r="AG276" s="87" t="s">
        <v>1144</v>
      </c>
      <c r="AH276" s="79" t="b">
        <v>0</v>
      </c>
      <c r="AI276" s="79" t="s">
        <v>1153</v>
      </c>
      <c r="AJ276" s="79"/>
      <c r="AK276" s="87" t="s">
        <v>1144</v>
      </c>
      <c r="AL276" s="79" t="b">
        <v>0</v>
      </c>
      <c r="AM276" s="79">
        <v>2</v>
      </c>
      <c r="AN276" s="87" t="s">
        <v>1120</v>
      </c>
      <c r="AO276" s="79" t="s">
        <v>1179</v>
      </c>
      <c r="AP276" s="79" t="b">
        <v>0</v>
      </c>
      <c r="AQ276" s="87" t="s">
        <v>1120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24</v>
      </c>
      <c r="BM276" s="49">
        <v>100</v>
      </c>
      <c r="BN276" s="48">
        <v>24</v>
      </c>
    </row>
    <row r="277" spans="1:66" ht="15">
      <c r="A277" s="64" t="s">
        <v>307</v>
      </c>
      <c r="B277" s="64" t="s">
        <v>303</v>
      </c>
      <c r="C277" s="65" t="s">
        <v>3216</v>
      </c>
      <c r="D277" s="66">
        <v>10</v>
      </c>
      <c r="E277" s="67" t="s">
        <v>136</v>
      </c>
      <c r="F277" s="68">
        <v>19</v>
      </c>
      <c r="G277" s="65"/>
      <c r="H277" s="69"/>
      <c r="I277" s="70"/>
      <c r="J277" s="70"/>
      <c r="K277" s="34" t="s">
        <v>65</v>
      </c>
      <c r="L277" s="77">
        <v>277</v>
      </c>
      <c r="M277" s="77"/>
      <c r="N277" s="72"/>
      <c r="O277" s="79" t="s">
        <v>378</v>
      </c>
      <c r="P277" s="81">
        <v>43766.43733796296</v>
      </c>
      <c r="Q277" s="79" t="s">
        <v>383</v>
      </c>
      <c r="R277" s="79"/>
      <c r="S277" s="79"/>
      <c r="T277" s="79"/>
      <c r="U277" s="79"/>
      <c r="V277" s="82" t="s">
        <v>630</v>
      </c>
      <c r="W277" s="81">
        <v>43766.43733796296</v>
      </c>
      <c r="X277" s="85">
        <v>43766</v>
      </c>
      <c r="Y277" s="87" t="s">
        <v>771</v>
      </c>
      <c r="Z277" s="82" t="s">
        <v>937</v>
      </c>
      <c r="AA277" s="79"/>
      <c r="AB277" s="79"/>
      <c r="AC277" s="87" t="s">
        <v>1102</v>
      </c>
      <c r="AD277" s="79"/>
      <c r="AE277" s="79" t="b">
        <v>0</v>
      </c>
      <c r="AF277" s="79">
        <v>0</v>
      </c>
      <c r="AG277" s="87" t="s">
        <v>1144</v>
      </c>
      <c r="AH277" s="79" t="b">
        <v>0</v>
      </c>
      <c r="AI277" s="79" t="s">
        <v>1153</v>
      </c>
      <c r="AJ277" s="79"/>
      <c r="AK277" s="87" t="s">
        <v>1144</v>
      </c>
      <c r="AL277" s="79" t="b">
        <v>0</v>
      </c>
      <c r="AM277" s="79">
        <v>8</v>
      </c>
      <c r="AN277" s="87" t="s">
        <v>1124</v>
      </c>
      <c r="AO277" s="79" t="s">
        <v>1178</v>
      </c>
      <c r="AP277" s="79" t="b">
        <v>0</v>
      </c>
      <c r="AQ277" s="87" t="s">
        <v>1124</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307</v>
      </c>
      <c r="B278" s="64" t="s">
        <v>312</v>
      </c>
      <c r="C278" s="65" t="s">
        <v>3215</v>
      </c>
      <c r="D278" s="66">
        <v>10</v>
      </c>
      <c r="E278" s="67" t="s">
        <v>136</v>
      </c>
      <c r="F278" s="68">
        <v>25.5</v>
      </c>
      <c r="G278" s="65"/>
      <c r="H278" s="69"/>
      <c r="I278" s="70"/>
      <c r="J278" s="70"/>
      <c r="K278" s="34" t="s">
        <v>65</v>
      </c>
      <c r="L278" s="77">
        <v>278</v>
      </c>
      <c r="M278" s="77"/>
      <c r="N278" s="72"/>
      <c r="O278" s="79" t="s">
        <v>379</v>
      </c>
      <c r="P278" s="81">
        <v>43766.43733796296</v>
      </c>
      <c r="Q278" s="79" t="s">
        <v>383</v>
      </c>
      <c r="R278" s="79"/>
      <c r="S278" s="79"/>
      <c r="T278" s="79"/>
      <c r="U278" s="79"/>
      <c r="V278" s="82" t="s">
        <v>630</v>
      </c>
      <c r="W278" s="81">
        <v>43766.43733796296</v>
      </c>
      <c r="X278" s="85">
        <v>43766</v>
      </c>
      <c r="Y278" s="87" t="s">
        <v>771</v>
      </c>
      <c r="Z278" s="82" t="s">
        <v>937</v>
      </c>
      <c r="AA278" s="79"/>
      <c r="AB278" s="79"/>
      <c r="AC278" s="87" t="s">
        <v>1102</v>
      </c>
      <c r="AD278" s="79"/>
      <c r="AE278" s="79" t="b">
        <v>0</v>
      </c>
      <c r="AF278" s="79">
        <v>0</v>
      </c>
      <c r="AG278" s="87" t="s">
        <v>1144</v>
      </c>
      <c r="AH278" s="79" t="b">
        <v>0</v>
      </c>
      <c r="AI278" s="79" t="s">
        <v>1153</v>
      </c>
      <c r="AJ278" s="79"/>
      <c r="AK278" s="87" t="s">
        <v>1144</v>
      </c>
      <c r="AL278" s="79" t="b">
        <v>0</v>
      </c>
      <c r="AM278" s="79">
        <v>8</v>
      </c>
      <c r="AN278" s="87" t="s">
        <v>1124</v>
      </c>
      <c r="AO278" s="79" t="s">
        <v>1178</v>
      </c>
      <c r="AP278" s="79" t="b">
        <v>0</v>
      </c>
      <c r="AQ278" s="87" t="s">
        <v>1124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v>0</v>
      </c>
      <c r="BG278" s="49">
        <v>0</v>
      </c>
      <c r="BH278" s="48">
        <v>0</v>
      </c>
      <c r="BI278" s="49">
        <v>0</v>
      </c>
      <c r="BJ278" s="48">
        <v>0</v>
      </c>
      <c r="BK278" s="49">
        <v>0</v>
      </c>
      <c r="BL278" s="48">
        <v>18</v>
      </c>
      <c r="BM278" s="49">
        <v>100</v>
      </c>
      <c r="BN278" s="48">
        <v>18</v>
      </c>
    </row>
    <row r="279" spans="1:66" ht="15">
      <c r="A279" s="64" t="s">
        <v>307</v>
      </c>
      <c r="B279" s="64" t="s">
        <v>303</v>
      </c>
      <c r="C279" s="65" t="s">
        <v>3216</v>
      </c>
      <c r="D279" s="66">
        <v>10</v>
      </c>
      <c r="E279" s="67" t="s">
        <v>136</v>
      </c>
      <c r="F279" s="68">
        <v>19</v>
      </c>
      <c r="G279" s="65"/>
      <c r="H279" s="69"/>
      <c r="I279" s="70"/>
      <c r="J279" s="70"/>
      <c r="K279" s="34" t="s">
        <v>65</v>
      </c>
      <c r="L279" s="77">
        <v>279</v>
      </c>
      <c r="M279" s="77"/>
      <c r="N279" s="72"/>
      <c r="O279" s="79" t="s">
        <v>378</v>
      </c>
      <c r="P279" s="81">
        <v>43768.48467592592</v>
      </c>
      <c r="Q279" s="79" t="s">
        <v>391</v>
      </c>
      <c r="R279" s="79"/>
      <c r="S279" s="79"/>
      <c r="T279" s="79"/>
      <c r="U279" s="79"/>
      <c r="V279" s="82" t="s">
        <v>630</v>
      </c>
      <c r="W279" s="81">
        <v>43768.48467592592</v>
      </c>
      <c r="X279" s="85">
        <v>43768</v>
      </c>
      <c r="Y279" s="87" t="s">
        <v>772</v>
      </c>
      <c r="Z279" s="82" t="s">
        <v>938</v>
      </c>
      <c r="AA279" s="79"/>
      <c r="AB279" s="79"/>
      <c r="AC279" s="87" t="s">
        <v>1103</v>
      </c>
      <c r="AD279" s="79"/>
      <c r="AE279" s="79" t="b">
        <v>0</v>
      </c>
      <c r="AF279" s="79">
        <v>0</v>
      </c>
      <c r="AG279" s="87" t="s">
        <v>1144</v>
      </c>
      <c r="AH279" s="79" t="b">
        <v>1</v>
      </c>
      <c r="AI279" s="79" t="s">
        <v>1153</v>
      </c>
      <c r="AJ279" s="79"/>
      <c r="AK279" s="87" t="s">
        <v>1160</v>
      </c>
      <c r="AL279" s="79" t="b">
        <v>0</v>
      </c>
      <c r="AM279" s="79">
        <v>9</v>
      </c>
      <c r="AN279" s="87" t="s">
        <v>1110</v>
      </c>
      <c r="AO279" s="79" t="s">
        <v>1178</v>
      </c>
      <c r="AP279" s="79" t="b">
        <v>0</v>
      </c>
      <c r="AQ279" s="87" t="s">
        <v>1110</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307</v>
      </c>
      <c r="B280" s="64" t="s">
        <v>320</v>
      </c>
      <c r="C280" s="65" t="s">
        <v>3214</v>
      </c>
      <c r="D280" s="66">
        <v>3</v>
      </c>
      <c r="E280" s="67" t="s">
        <v>132</v>
      </c>
      <c r="F280" s="68">
        <v>32</v>
      </c>
      <c r="G280" s="65"/>
      <c r="H280" s="69"/>
      <c r="I280" s="70"/>
      <c r="J280" s="70"/>
      <c r="K280" s="34" t="s">
        <v>65</v>
      </c>
      <c r="L280" s="77">
        <v>280</v>
      </c>
      <c r="M280" s="77"/>
      <c r="N280" s="72"/>
      <c r="O280" s="79" t="s">
        <v>379</v>
      </c>
      <c r="P280" s="81">
        <v>43768.48467592592</v>
      </c>
      <c r="Q280" s="79" t="s">
        <v>391</v>
      </c>
      <c r="R280" s="79"/>
      <c r="S280" s="79"/>
      <c r="T280" s="79"/>
      <c r="U280" s="79"/>
      <c r="V280" s="82" t="s">
        <v>630</v>
      </c>
      <c r="W280" s="81">
        <v>43768.48467592592</v>
      </c>
      <c r="X280" s="85">
        <v>43768</v>
      </c>
      <c r="Y280" s="87" t="s">
        <v>772</v>
      </c>
      <c r="Z280" s="82" t="s">
        <v>938</v>
      </c>
      <c r="AA280" s="79"/>
      <c r="AB280" s="79"/>
      <c r="AC280" s="87" t="s">
        <v>1103</v>
      </c>
      <c r="AD280" s="79"/>
      <c r="AE280" s="79" t="b">
        <v>0</v>
      </c>
      <c r="AF280" s="79">
        <v>0</v>
      </c>
      <c r="AG280" s="87" t="s">
        <v>1144</v>
      </c>
      <c r="AH280" s="79" t="b">
        <v>1</v>
      </c>
      <c r="AI280" s="79" t="s">
        <v>1153</v>
      </c>
      <c r="AJ280" s="79"/>
      <c r="AK280" s="87" t="s">
        <v>1160</v>
      </c>
      <c r="AL280" s="79" t="b">
        <v>0</v>
      </c>
      <c r="AM280" s="79">
        <v>9</v>
      </c>
      <c r="AN280" s="87" t="s">
        <v>1110</v>
      </c>
      <c r="AO280" s="79" t="s">
        <v>1178</v>
      </c>
      <c r="AP280" s="79" t="b">
        <v>0</v>
      </c>
      <c r="AQ280" s="87" t="s">
        <v>1110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4</v>
      </c>
      <c r="BF280" s="48">
        <v>0</v>
      </c>
      <c r="BG280" s="49">
        <v>0</v>
      </c>
      <c r="BH280" s="48">
        <v>0</v>
      </c>
      <c r="BI280" s="49">
        <v>0</v>
      </c>
      <c r="BJ280" s="48">
        <v>0</v>
      </c>
      <c r="BK280" s="49">
        <v>0</v>
      </c>
      <c r="BL280" s="48">
        <v>29</v>
      </c>
      <c r="BM280" s="49">
        <v>100</v>
      </c>
      <c r="BN280" s="48">
        <v>29</v>
      </c>
    </row>
    <row r="281" spans="1:66" ht="15">
      <c r="A281" s="64" t="s">
        <v>307</v>
      </c>
      <c r="B281" s="64" t="s">
        <v>303</v>
      </c>
      <c r="C281" s="65" t="s">
        <v>3216</v>
      </c>
      <c r="D281" s="66">
        <v>10</v>
      </c>
      <c r="E281" s="67" t="s">
        <v>136</v>
      </c>
      <c r="F281" s="68">
        <v>19</v>
      </c>
      <c r="G281" s="65"/>
      <c r="H281" s="69"/>
      <c r="I281" s="70"/>
      <c r="J281" s="70"/>
      <c r="K281" s="34" t="s">
        <v>65</v>
      </c>
      <c r="L281" s="77">
        <v>281</v>
      </c>
      <c r="M281" s="77"/>
      <c r="N281" s="72"/>
      <c r="O281" s="79" t="s">
        <v>378</v>
      </c>
      <c r="P281" s="81">
        <v>43774.52138888889</v>
      </c>
      <c r="Q281" s="79" t="s">
        <v>430</v>
      </c>
      <c r="R281" s="79"/>
      <c r="S281" s="79"/>
      <c r="T281" s="79"/>
      <c r="U281" s="79"/>
      <c r="V281" s="82" t="s">
        <v>630</v>
      </c>
      <c r="W281" s="81">
        <v>43774.52138888889</v>
      </c>
      <c r="X281" s="85">
        <v>43774</v>
      </c>
      <c r="Y281" s="87" t="s">
        <v>773</v>
      </c>
      <c r="Z281" s="82" t="s">
        <v>939</v>
      </c>
      <c r="AA281" s="79"/>
      <c r="AB281" s="79"/>
      <c r="AC281" s="87" t="s">
        <v>1104</v>
      </c>
      <c r="AD281" s="79"/>
      <c r="AE281" s="79" t="b">
        <v>0</v>
      </c>
      <c r="AF281" s="79">
        <v>0</v>
      </c>
      <c r="AG281" s="87" t="s">
        <v>1144</v>
      </c>
      <c r="AH281" s="79" t="b">
        <v>0</v>
      </c>
      <c r="AI281" s="79" t="s">
        <v>1153</v>
      </c>
      <c r="AJ281" s="79"/>
      <c r="AK281" s="87" t="s">
        <v>1144</v>
      </c>
      <c r="AL281" s="79" t="b">
        <v>0</v>
      </c>
      <c r="AM281" s="79">
        <v>3</v>
      </c>
      <c r="AN281" s="87" t="s">
        <v>1130</v>
      </c>
      <c r="AO281" s="79" t="s">
        <v>1178</v>
      </c>
      <c r="AP281" s="79" t="b">
        <v>0</v>
      </c>
      <c r="AQ281" s="87" t="s">
        <v>1130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307</v>
      </c>
      <c r="B282" s="64" t="s">
        <v>312</v>
      </c>
      <c r="C282" s="65" t="s">
        <v>3215</v>
      </c>
      <c r="D282" s="66">
        <v>10</v>
      </c>
      <c r="E282" s="67" t="s">
        <v>136</v>
      </c>
      <c r="F282" s="68">
        <v>25.5</v>
      </c>
      <c r="G282" s="65"/>
      <c r="H282" s="69"/>
      <c r="I282" s="70"/>
      <c r="J282" s="70"/>
      <c r="K282" s="34" t="s">
        <v>65</v>
      </c>
      <c r="L282" s="77">
        <v>282</v>
      </c>
      <c r="M282" s="77"/>
      <c r="N282" s="72"/>
      <c r="O282" s="79" t="s">
        <v>379</v>
      </c>
      <c r="P282" s="81">
        <v>43774.52138888889</v>
      </c>
      <c r="Q282" s="79" t="s">
        <v>430</v>
      </c>
      <c r="R282" s="79"/>
      <c r="S282" s="79"/>
      <c r="T282" s="79"/>
      <c r="U282" s="79"/>
      <c r="V282" s="82" t="s">
        <v>630</v>
      </c>
      <c r="W282" s="81">
        <v>43774.52138888889</v>
      </c>
      <c r="X282" s="85">
        <v>43774</v>
      </c>
      <c r="Y282" s="87" t="s">
        <v>773</v>
      </c>
      <c r="Z282" s="82" t="s">
        <v>939</v>
      </c>
      <c r="AA282" s="79"/>
      <c r="AB282" s="79"/>
      <c r="AC282" s="87" t="s">
        <v>1104</v>
      </c>
      <c r="AD282" s="79"/>
      <c r="AE282" s="79" t="b">
        <v>0</v>
      </c>
      <c r="AF282" s="79">
        <v>0</v>
      </c>
      <c r="AG282" s="87" t="s">
        <v>1144</v>
      </c>
      <c r="AH282" s="79" t="b">
        <v>0</v>
      </c>
      <c r="AI282" s="79" t="s">
        <v>1153</v>
      </c>
      <c r="AJ282" s="79"/>
      <c r="AK282" s="87" t="s">
        <v>1144</v>
      </c>
      <c r="AL282" s="79" t="b">
        <v>0</v>
      </c>
      <c r="AM282" s="79">
        <v>3</v>
      </c>
      <c r="AN282" s="87" t="s">
        <v>1130</v>
      </c>
      <c r="AO282" s="79" t="s">
        <v>1178</v>
      </c>
      <c r="AP282" s="79" t="b">
        <v>0</v>
      </c>
      <c r="AQ282" s="87" t="s">
        <v>1130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v>2</v>
      </c>
      <c r="BG282" s="49">
        <v>8.333333333333334</v>
      </c>
      <c r="BH282" s="48">
        <v>0</v>
      </c>
      <c r="BI282" s="49">
        <v>0</v>
      </c>
      <c r="BJ282" s="48">
        <v>0</v>
      </c>
      <c r="BK282" s="49">
        <v>0</v>
      </c>
      <c r="BL282" s="48">
        <v>22</v>
      </c>
      <c r="BM282" s="49">
        <v>91.66666666666667</v>
      </c>
      <c r="BN282" s="48">
        <v>24</v>
      </c>
    </row>
    <row r="283" spans="1:66" ht="15">
      <c r="A283" s="64" t="s">
        <v>308</v>
      </c>
      <c r="B283" s="64" t="s">
        <v>308</v>
      </c>
      <c r="C283" s="65" t="s">
        <v>3214</v>
      </c>
      <c r="D283" s="66">
        <v>3</v>
      </c>
      <c r="E283" s="67" t="s">
        <v>132</v>
      </c>
      <c r="F283" s="68">
        <v>32</v>
      </c>
      <c r="G283" s="65"/>
      <c r="H283" s="69"/>
      <c r="I283" s="70"/>
      <c r="J283" s="70"/>
      <c r="K283" s="34" t="s">
        <v>65</v>
      </c>
      <c r="L283" s="77">
        <v>283</v>
      </c>
      <c r="M283" s="77"/>
      <c r="N283" s="72"/>
      <c r="O283" s="79" t="s">
        <v>176</v>
      </c>
      <c r="P283" s="81">
        <v>43766.572916666664</v>
      </c>
      <c r="Q283" s="79" t="s">
        <v>388</v>
      </c>
      <c r="R283" s="82" t="s">
        <v>461</v>
      </c>
      <c r="S283" s="79" t="s">
        <v>474</v>
      </c>
      <c r="T283" s="79" t="s">
        <v>521</v>
      </c>
      <c r="U283" s="79"/>
      <c r="V283" s="82" t="s">
        <v>631</v>
      </c>
      <c r="W283" s="81">
        <v>43766.572916666664</v>
      </c>
      <c r="X283" s="85">
        <v>43766</v>
      </c>
      <c r="Y283" s="87" t="s">
        <v>774</v>
      </c>
      <c r="Z283" s="82" t="s">
        <v>940</v>
      </c>
      <c r="AA283" s="79"/>
      <c r="AB283" s="79"/>
      <c r="AC283" s="87" t="s">
        <v>1105</v>
      </c>
      <c r="AD283" s="79"/>
      <c r="AE283" s="79" t="b">
        <v>0</v>
      </c>
      <c r="AF283" s="79">
        <v>78</v>
      </c>
      <c r="AG283" s="87" t="s">
        <v>1144</v>
      </c>
      <c r="AH283" s="79" t="b">
        <v>1</v>
      </c>
      <c r="AI283" s="79" t="s">
        <v>1153</v>
      </c>
      <c r="AJ283" s="79"/>
      <c r="AK283" s="87" t="s">
        <v>1157</v>
      </c>
      <c r="AL283" s="79" t="b">
        <v>0</v>
      </c>
      <c r="AM283" s="79">
        <v>22</v>
      </c>
      <c r="AN283" s="87" t="s">
        <v>1144</v>
      </c>
      <c r="AO283" s="79" t="s">
        <v>1181</v>
      </c>
      <c r="AP283" s="79" t="b">
        <v>0</v>
      </c>
      <c r="AQ283" s="87" t="s">
        <v>1105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v>0</v>
      </c>
      <c r="BG283" s="49">
        <v>0</v>
      </c>
      <c r="BH283" s="48">
        <v>0</v>
      </c>
      <c r="BI283" s="49">
        <v>0</v>
      </c>
      <c r="BJ283" s="48">
        <v>0</v>
      </c>
      <c r="BK283" s="49">
        <v>0</v>
      </c>
      <c r="BL283" s="48">
        <v>17</v>
      </c>
      <c r="BM283" s="49">
        <v>100</v>
      </c>
      <c r="BN283" s="48">
        <v>17</v>
      </c>
    </row>
    <row r="284" spans="1:66" ht="15">
      <c r="A284" s="64" t="s">
        <v>308</v>
      </c>
      <c r="B284" s="64" t="s">
        <v>310</v>
      </c>
      <c r="C284" s="65" t="s">
        <v>3214</v>
      </c>
      <c r="D284" s="66">
        <v>3</v>
      </c>
      <c r="E284" s="67" t="s">
        <v>132</v>
      </c>
      <c r="F284" s="68">
        <v>32</v>
      </c>
      <c r="G284" s="65"/>
      <c r="H284" s="69"/>
      <c r="I284" s="70"/>
      <c r="J284" s="70"/>
      <c r="K284" s="34" t="s">
        <v>65</v>
      </c>
      <c r="L284" s="77">
        <v>284</v>
      </c>
      <c r="M284" s="77"/>
      <c r="N284" s="72"/>
      <c r="O284" s="79" t="s">
        <v>378</v>
      </c>
      <c r="P284" s="81">
        <v>43773.462430555555</v>
      </c>
      <c r="Q284" s="79" t="s">
        <v>419</v>
      </c>
      <c r="R284" s="79"/>
      <c r="S284" s="79"/>
      <c r="T284" s="79" t="s">
        <v>508</v>
      </c>
      <c r="U284" s="79"/>
      <c r="V284" s="82" t="s">
        <v>631</v>
      </c>
      <c r="W284" s="81">
        <v>43773.462430555555</v>
      </c>
      <c r="X284" s="85">
        <v>43773</v>
      </c>
      <c r="Y284" s="87" t="s">
        <v>775</v>
      </c>
      <c r="Z284" s="82" t="s">
        <v>941</v>
      </c>
      <c r="AA284" s="79"/>
      <c r="AB284" s="79"/>
      <c r="AC284" s="87" t="s">
        <v>1106</v>
      </c>
      <c r="AD284" s="79"/>
      <c r="AE284" s="79" t="b">
        <v>0</v>
      </c>
      <c r="AF284" s="79">
        <v>0</v>
      </c>
      <c r="AG284" s="87" t="s">
        <v>1144</v>
      </c>
      <c r="AH284" s="79" t="b">
        <v>0</v>
      </c>
      <c r="AI284" s="79" t="s">
        <v>1153</v>
      </c>
      <c r="AJ284" s="79"/>
      <c r="AK284" s="87" t="s">
        <v>1144</v>
      </c>
      <c r="AL284" s="79" t="b">
        <v>0</v>
      </c>
      <c r="AM284" s="79">
        <v>15</v>
      </c>
      <c r="AN284" s="87" t="s">
        <v>1117</v>
      </c>
      <c r="AO284" s="79" t="s">
        <v>1181</v>
      </c>
      <c r="AP284" s="79" t="b">
        <v>0</v>
      </c>
      <c r="AQ284" s="87" t="s">
        <v>1117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v>0</v>
      </c>
      <c r="BG284" s="49">
        <v>0</v>
      </c>
      <c r="BH284" s="48">
        <v>0</v>
      </c>
      <c r="BI284" s="49">
        <v>0</v>
      </c>
      <c r="BJ284" s="48">
        <v>0</v>
      </c>
      <c r="BK284" s="49">
        <v>0</v>
      </c>
      <c r="BL284" s="48">
        <v>24</v>
      </c>
      <c r="BM284" s="49">
        <v>100</v>
      </c>
      <c r="BN284" s="48">
        <v>24</v>
      </c>
    </row>
    <row r="285" spans="1:66" ht="15">
      <c r="A285" s="64" t="s">
        <v>309</v>
      </c>
      <c r="B285" s="64" t="s">
        <v>308</v>
      </c>
      <c r="C285" s="65" t="s">
        <v>3214</v>
      </c>
      <c r="D285" s="66">
        <v>3</v>
      </c>
      <c r="E285" s="67" t="s">
        <v>132</v>
      </c>
      <c r="F285" s="68">
        <v>32</v>
      </c>
      <c r="G285" s="65"/>
      <c r="H285" s="69"/>
      <c r="I285" s="70"/>
      <c r="J285" s="70"/>
      <c r="K285" s="34" t="s">
        <v>65</v>
      </c>
      <c r="L285" s="77">
        <v>285</v>
      </c>
      <c r="M285" s="77"/>
      <c r="N285" s="72"/>
      <c r="O285" s="79" t="s">
        <v>378</v>
      </c>
      <c r="P285" s="81">
        <v>43766.79608796296</v>
      </c>
      <c r="Q285" s="79" t="s">
        <v>388</v>
      </c>
      <c r="R285" s="79"/>
      <c r="S285" s="79"/>
      <c r="T285" s="79"/>
      <c r="U285" s="79"/>
      <c r="V285" s="82" t="s">
        <v>632</v>
      </c>
      <c r="W285" s="81">
        <v>43766.79608796296</v>
      </c>
      <c r="X285" s="85">
        <v>43766</v>
      </c>
      <c r="Y285" s="87" t="s">
        <v>776</v>
      </c>
      <c r="Z285" s="82" t="s">
        <v>942</v>
      </c>
      <c r="AA285" s="79"/>
      <c r="AB285" s="79"/>
      <c r="AC285" s="87" t="s">
        <v>1107</v>
      </c>
      <c r="AD285" s="79"/>
      <c r="AE285" s="79" t="b">
        <v>0</v>
      </c>
      <c r="AF285" s="79">
        <v>0</v>
      </c>
      <c r="AG285" s="87" t="s">
        <v>1144</v>
      </c>
      <c r="AH285" s="79" t="b">
        <v>1</v>
      </c>
      <c r="AI285" s="79" t="s">
        <v>1153</v>
      </c>
      <c r="AJ285" s="79"/>
      <c r="AK285" s="87" t="s">
        <v>1157</v>
      </c>
      <c r="AL285" s="79" t="b">
        <v>0</v>
      </c>
      <c r="AM285" s="79">
        <v>22</v>
      </c>
      <c r="AN285" s="87" t="s">
        <v>1105</v>
      </c>
      <c r="AO285" s="79" t="s">
        <v>1181</v>
      </c>
      <c r="AP285" s="79" t="b">
        <v>0</v>
      </c>
      <c r="AQ285" s="87" t="s">
        <v>1105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17</v>
      </c>
      <c r="BM285" s="49">
        <v>100</v>
      </c>
      <c r="BN285" s="48">
        <v>17</v>
      </c>
    </row>
    <row r="286" spans="1:66" ht="15">
      <c r="A286" s="64" t="s">
        <v>310</v>
      </c>
      <c r="B286" s="64" t="s">
        <v>315</v>
      </c>
      <c r="C286" s="65" t="s">
        <v>3214</v>
      </c>
      <c r="D286" s="66">
        <v>3</v>
      </c>
      <c r="E286" s="67" t="s">
        <v>132</v>
      </c>
      <c r="F286" s="68">
        <v>32</v>
      </c>
      <c r="G286" s="65"/>
      <c r="H286" s="69"/>
      <c r="I286" s="70"/>
      <c r="J286" s="70"/>
      <c r="K286" s="34" t="s">
        <v>65</v>
      </c>
      <c r="L286" s="77">
        <v>286</v>
      </c>
      <c r="M286" s="77"/>
      <c r="N286" s="72"/>
      <c r="O286" s="79" t="s">
        <v>379</v>
      </c>
      <c r="P286" s="81">
        <v>43770.34239583334</v>
      </c>
      <c r="Q286" s="79" t="s">
        <v>409</v>
      </c>
      <c r="R286" s="82" t="s">
        <v>462</v>
      </c>
      <c r="S286" s="79" t="s">
        <v>474</v>
      </c>
      <c r="T286" s="79" t="s">
        <v>522</v>
      </c>
      <c r="U286" s="79"/>
      <c r="V286" s="82" t="s">
        <v>633</v>
      </c>
      <c r="W286" s="81">
        <v>43770.34239583334</v>
      </c>
      <c r="X286" s="85">
        <v>43770</v>
      </c>
      <c r="Y286" s="87" t="s">
        <v>777</v>
      </c>
      <c r="Z286" s="82" t="s">
        <v>943</v>
      </c>
      <c r="AA286" s="79"/>
      <c r="AB286" s="79"/>
      <c r="AC286" s="87" t="s">
        <v>1108</v>
      </c>
      <c r="AD286" s="79"/>
      <c r="AE286" s="79" t="b">
        <v>0</v>
      </c>
      <c r="AF286" s="79">
        <v>30</v>
      </c>
      <c r="AG286" s="87" t="s">
        <v>1144</v>
      </c>
      <c r="AH286" s="79" t="b">
        <v>1</v>
      </c>
      <c r="AI286" s="79" t="s">
        <v>1153</v>
      </c>
      <c r="AJ286" s="79"/>
      <c r="AK286" s="87" t="s">
        <v>1163</v>
      </c>
      <c r="AL286" s="79" t="b">
        <v>0</v>
      </c>
      <c r="AM286" s="79">
        <v>3</v>
      </c>
      <c r="AN286" s="87" t="s">
        <v>1144</v>
      </c>
      <c r="AO286" s="79" t="s">
        <v>1181</v>
      </c>
      <c r="AP286" s="79" t="b">
        <v>0</v>
      </c>
      <c r="AQ286" s="87" t="s">
        <v>1108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4</v>
      </c>
      <c r="BF286" s="48">
        <v>0</v>
      </c>
      <c r="BG286" s="49">
        <v>0</v>
      </c>
      <c r="BH286" s="48">
        <v>0</v>
      </c>
      <c r="BI286" s="49">
        <v>0</v>
      </c>
      <c r="BJ286" s="48">
        <v>0</v>
      </c>
      <c r="BK286" s="49">
        <v>0</v>
      </c>
      <c r="BL286" s="48">
        <v>32</v>
      </c>
      <c r="BM286" s="49">
        <v>100</v>
      </c>
      <c r="BN286" s="48">
        <v>32</v>
      </c>
    </row>
    <row r="287" spans="1:66" ht="15">
      <c r="A287" s="64" t="s">
        <v>309</v>
      </c>
      <c r="B287" s="64" t="s">
        <v>315</v>
      </c>
      <c r="C287" s="65" t="s">
        <v>3214</v>
      </c>
      <c r="D287" s="66">
        <v>3</v>
      </c>
      <c r="E287" s="67" t="s">
        <v>132</v>
      </c>
      <c r="F287" s="68">
        <v>32</v>
      </c>
      <c r="G287" s="65"/>
      <c r="H287" s="69"/>
      <c r="I287" s="70"/>
      <c r="J287" s="70"/>
      <c r="K287" s="34" t="s">
        <v>65</v>
      </c>
      <c r="L287" s="77">
        <v>287</v>
      </c>
      <c r="M287" s="77"/>
      <c r="N287" s="72"/>
      <c r="O287" s="79" t="s">
        <v>379</v>
      </c>
      <c r="P287" s="81">
        <v>43770.41707175926</v>
      </c>
      <c r="Q287" s="79" t="s">
        <v>409</v>
      </c>
      <c r="R287" s="79"/>
      <c r="S287" s="79"/>
      <c r="T287" s="79"/>
      <c r="U287" s="79"/>
      <c r="V287" s="82" t="s">
        <v>632</v>
      </c>
      <c r="W287" s="81">
        <v>43770.41707175926</v>
      </c>
      <c r="X287" s="85">
        <v>43770</v>
      </c>
      <c r="Y287" s="87" t="s">
        <v>778</v>
      </c>
      <c r="Z287" s="82" t="s">
        <v>944</v>
      </c>
      <c r="AA287" s="79"/>
      <c r="AB287" s="79"/>
      <c r="AC287" s="87" t="s">
        <v>1109</v>
      </c>
      <c r="AD287" s="79"/>
      <c r="AE287" s="79" t="b">
        <v>0</v>
      </c>
      <c r="AF287" s="79">
        <v>0</v>
      </c>
      <c r="AG287" s="87" t="s">
        <v>1144</v>
      </c>
      <c r="AH287" s="79" t="b">
        <v>1</v>
      </c>
      <c r="AI287" s="79" t="s">
        <v>1153</v>
      </c>
      <c r="AJ287" s="79"/>
      <c r="AK287" s="87" t="s">
        <v>1163</v>
      </c>
      <c r="AL287" s="79" t="b">
        <v>0</v>
      </c>
      <c r="AM287" s="79">
        <v>3</v>
      </c>
      <c r="AN287" s="87" t="s">
        <v>1108</v>
      </c>
      <c r="AO287" s="79" t="s">
        <v>1181</v>
      </c>
      <c r="AP287" s="79" t="b">
        <v>0</v>
      </c>
      <c r="AQ287" s="87" t="s">
        <v>1108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4</v>
      </c>
      <c r="BF287" s="48"/>
      <c r="BG287" s="49"/>
      <c r="BH287" s="48"/>
      <c r="BI287" s="49"/>
      <c r="BJ287" s="48"/>
      <c r="BK287" s="49"/>
      <c r="BL287" s="48"/>
      <c r="BM287" s="49"/>
      <c r="BN287" s="48"/>
    </row>
    <row r="288" spans="1:66" ht="15">
      <c r="A288" s="64" t="s">
        <v>303</v>
      </c>
      <c r="B288" s="64" t="s">
        <v>320</v>
      </c>
      <c r="C288" s="65" t="s">
        <v>3215</v>
      </c>
      <c r="D288" s="66">
        <v>10</v>
      </c>
      <c r="E288" s="67" t="s">
        <v>136</v>
      </c>
      <c r="F288" s="68">
        <v>25.5</v>
      </c>
      <c r="G288" s="65"/>
      <c r="H288" s="69"/>
      <c r="I288" s="70"/>
      <c r="J288" s="70"/>
      <c r="K288" s="34" t="s">
        <v>65</v>
      </c>
      <c r="L288" s="77">
        <v>288</v>
      </c>
      <c r="M288" s="77"/>
      <c r="N288" s="72"/>
      <c r="O288" s="79" t="s">
        <v>379</v>
      </c>
      <c r="P288" s="81">
        <v>43768.40738425926</v>
      </c>
      <c r="Q288" s="79" t="s">
        <v>391</v>
      </c>
      <c r="R288" s="82" t="s">
        <v>463</v>
      </c>
      <c r="S288" s="79" t="s">
        <v>474</v>
      </c>
      <c r="T288" s="79" t="s">
        <v>523</v>
      </c>
      <c r="U288" s="79"/>
      <c r="V288" s="82" t="s">
        <v>626</v>
      </c>
      <c r="W288" s="81">
        <v>43768.40738425926</v>
      </c>
      <c r="X288" s="85">
        <v>43768</v>
      </c>
      <c r="Y288" s="87" t="s">
        <v>779</v>
      </c>
      <c r="Z288" s="82" t="s">
        <v>472</v>
      </c>
      <c r="AA288" s="79"/>
      <c r="AB288" s="79"/>
      <c r="AC288" s="87" t="s">
        <v>1110</v>
      </c>
      <c r="AD288" s="79"/>
      <c r="AE288" s="79" t="b">
        <v>0</v>
      </c>
      <c r="AF288" s="79">
        <v>22</v>
      </c>
      <c r="AG288" s="87" t="s">
        <v>1144</v>
      </c>
      <c r="AH288" s="79" t="b">
        <v>1</v>
      </c>
      <c r="AI288" s="79" t="s">
        <v>1153</v>
      </c>
      <c r="AJ288" s="79"/>
      <c r="AK288" s="87" t="s">
        <v>1160</v>
      </c>
      <c r="AL288" s="79" t="b">
        <v>0</v>
      </c>
      <c r="AM288" s="79">
        <v>9</v>
      </c>
      <c r="AN288" s="87" t="s">
        <v>1144</v>
      </c>
      <c r="AO288" s="79" t="s">
        <v>1178</v>
      </c>
      <c r="AP288" s="79" t="b">
        <v>0</v>
      </c>
      <c r="AQ288" s="87" t="s">
        <v>1110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4</v>
      </c>
      <c r="BF288" s="48">
        <v>0</v>
      </c>
      <c r="BG288" s="49">
        <v>0</v>
      </c>
      <c r="BH288" s="48">
        <v>0</v>
      </c>
      <c r="BI288" s="49">
        <v>0</v>
      </c>
      <c r="BJ288" s="48">
        <v>0</v>
      </c>
      <c r="BK288" s="49">
        <v>0</v>
      </c>
      <c r="BL288" s="48">
        <v>29</v>
      </c>
      <c r="BM288" s="49">
        <v>100</v>
      </c>
      <c r="BN288" s="48">
        <v>29</v>
      </c>
    </row>
    <row r="289" spans="1:66" ht="15">
      <c r="A289" s="64" t="s">
        <v>303</v>
      </c>
      <c r="B289" s="64" t="s">
        <v>320</v>
      </c>
      <c r="C289" s="65" t="s">
        <v>3215</v>
      </c>
      <c r="D289" s="66">
        <v>10</v>
      </c>
      <c r="E289" s="67" t="s">
        <v>136</v>
      </c>
      <c r="F289" s="68">
        <v>25.5</v>
      </c>
      <c r="G289" s="65"/>
      <c r="H289" s="69"/>
      <c r="I289" s="70"/>
      <c r="J289" s="70"/>
      <c r="K289" s="34" t="s">
        <v>65</v>
      </c>
      <c r="L289" s="77">
        <v>289</v>
      </c>
      <c r="M289" s="77"/>
      <c r="N289" s="72"/>
      <c r="O289" s="79" t="s">
        <v>379</v>
      </c>
      <c r="P289" s="81">
        <v>43773.397465277776</v>
      </c>
      <c r="Q289" s="79" t="s">
        <v>418</v>
      </c>
      <c r="R289" s="82" t="s">
        <v>464</v>
      </c>
      <c r="S289" s="79" t="s">
        <v>474</v>
      </c>
      <c r="T289" s="79" t="s">
        <v>523</v>
      </c>
      <c r="U289" s="79"/>
      <c r="V289" s="82" t="s">
        <v>626</v>
      </c>
      <c r="W289" s="81">
        <v>43773.397465277776</v>
      </c>
      <c r="X289" s="85">
        <v>43773</v>
      </c>
      <c r="Y289" s="87" t="s">
        <v>780</v>
      </c>
      <c r="Z289" s="82" t="s">
        <v>945</v>
      </c>
      <c r="AA289" s="79"/>
      <c r="AB289" s="79"/>
      <c r="AC289" s="87" t="s">
        <v>1111</v>
      </c>
      <c r="AD289" s="79"/>
      <c r="AE289" s="79" t="b">
        <v>0</v>
      </c>
      <c r="AF289" s="79">
        <v>11</v>
      </c>
      <c r="AG289" s="87" t="s">
        <v>1144</v>
      </c>
      <c r="AH289" s="79" t="b">
        <v>1</v>
      </c>
      <c r="AI289" s="79" t="s">
        <v>1153</v>
      </c>
      <c r="AJ289" s="79"/>
      <c r="AK289" s="87" t="s">
        <v>1170</v>
      </c>
      <c r="AL289" s="79" t="b">
        <v>0</v>
      </c>
      <c r="AM289" s="79">
        <v>2</v>
      </c>
      <c r="AN289" s="87" t="s">
        <v>1144</v>
      </c>
      <c r="AO289" s="79" t="s">
        <v>1178</v>
      </c>
      <c r="AP289" s="79" t="b">
        <v>0</v>
      </c>
      <c r="AQ289" s="87" t="s">
        <v>1111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4</v>
      </c>
      <c r="BF289" s="48">
        <v>0</v>
      </c>
      <c r="BG289" s="49">
        <v>0</v>
      </c>
      <c r="BH289" s="48">
        <v>0</v>
      </c>
      <c r="BI289" s="49">
        <v>0</v>
      </c>
      <c r="BJ289" s="48">
        <v>0</v>
      </c>
      <c r="BK289" s="49">
        <v>0</v>
      </c>
      <c r="BL289" s="48">
        <v>31</v>
      </c>
      <c r="BM289" s="49">
        <v>100</v>
      </c>
      <c r="BN289" s="48">
        <v>31</v>
      </c>
    </row>
    <row r="290" spans="1:66" ht="15">
      <c r="A290" s="64" t="s">
        <v>309</v>
      </c>
      <c r="B290" s="64" t="s">
        <v>320</v>
      </c>
      <c r="C290" s="65" t="s">
        <v>3214</v>
      </c>
      <c r="D290" s="66">
        <v>3</v>
      </c>
      <c r="E290" s="67" t="s">
        <v>132</v>
      </c>
      <c r="F290" s="68">
        <v>32</v>
      </c>
      <c r="G290" s="65"/>
      <c r="H290" s="69"/>
      <c r="I290" s="70"/>
      <c r="J290" s="70"/>
      <c r="K290" s="34" t="s">
        <v>65</v>
      </c>
      <c r="L290" s="77">
        <v>290</v>
      </c>
      <c r="M290" s="77"/>
      <c r="N290" s="72"/>
      <c r="O290" s="79" t="s">
        <v>379</v>
      </c>
      <c r="P290" s="81">
        <v>43773.43987268519</v>
      </c>
      <c r="Q290" s="79" t="s">
        <v>418</v>
      </c>
      <c r="R290" s="79"/>
      <c r="S290" s="79"/>
      <c r="T290" s="79" t="s">
        <v>507</v>
      </c>
      <c r="U290" s="79"/>
      <c r="V290" s="82" t="s">
        <v>632</v>
      </c>
      <c r="W290" s="81">
        <v>43773.43987268519</v>
      </c>
      <c r="X290" s="85">
        <v>43773</v>
      </c>
      <c r="Y290" s="87" t="s">
        <v>781</v>
      </c>
      <c r="Z290" s="82" t="s">
        <v>946</v>
      </c>
      <c r="AA290" s="79"/>
      <c r="AB290" s="79"/>
      <c r="AC290" s="87" t="s">
        <v>1112</v>
      </c>
      <c r="AD290" s="79"/>
      <c r="AE290" s="79" t="b">
        <v>0</v>
      </c>
      <c r="AF290" s="79">
        <v>0</v>
      </c>
      <c r="AG290" s="87" t="s">
        <v>1144</v>
      </c>
      <c r="AH290" s="79" t="b">
        <v>1</v>
      </c>
      <c r="AI290" s="79" t="s">
        <v>1153</v>
      </c>
      <c r="AJ290" s="79"/>
      <c r="AK290" s="87" t="s">
        <v>1170</v>
      </c>
      <c r="AL290" s="79" t="b">
        <v>0</v>
      </c>
      <c r="AM290" s="79">
        <v>2</v>
      </c>
      <c r="AN290" s="87" t="s">
        <v>1111</v>
      </c>
      <c r="AO290" s="79" t="s">
        <v>1181</v>
      </c>
      <c r="AP290" s="79" t="b">
        <v>0</v>
      </c>
      <c r="AQ290" s="87" t="s">
        <v>1111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4</v>
      </c>
      <c r="BF290" s="48"/>
      <c r="BG290" s="49"/>
      <c r="BH290" s="48"/>
      <c r="BI290" s="49"/>
      <c r="BJ290" s="48"/>
      <c r="BK290" s="49"/>
      <c r="BL290" s="48"/>
      <c r="BM290" s="49"/>
      <c r="BN290" s="48"/>
    </row>
    <row r="291" spans="1:66" ht="15">
      <c r="A291" s="64" t="s">
        <v>310</v>
      </c>
      <c r="B291" s="64" t="s">
        <v>310</v>
      </c>
      <c r="C291" s="65" t="s">
        <v>3218</v>
      </c>
      <c r="D291" s="66">
        <v>10</v>
      </c>
      <c r="E291" s="67" t="s">
        <v>136</v>
      </c>
      <c r="F291" s="68">
        <v>6</v>
      </c>
      <c r="G291" s="65"/>
      <c r="H291" s="69"/>
      <c r="I291" s="70"/>
      <c r="J291" s="70"/>
      <c r="K291" s="34" t="s">
        <v>65</v>
      </c>
      <c r="L291" s="77">
        <v>291</v>
      </c>
      <c r="M291" s="77"/>
      <c r="N291" s="72"/>
      <c r="O291" s="79" t="s">
        <v>176</v>
      </c>
      <c r="P291" s="81">
        <v>43750.3133912037</v>
      </c>
      <c r="Q291" s="79" t="s">
        <v>394</v>
      </c>
      <c r="R291" s="82" t="s">
        <v>460</v>
      </c>
      <c r="S291" s="79" t="s">
        <v>483</v>
      </c>
      <c r="T291" s="79" t="s">
        <v>524</v>
      </c>
      <c r="U291" s="82" t="s">
        <v>544</v>
      </c>
      <c r="V291" s="82" t="s">
        <v>544</v>
      </c>
      <c r="W291" s="81">
        <v>43750.3133912037</v>
      </c>
      <c r="X291" s="85">
        <v>43750</v>
      </c>
      <c r="Y291" s="87" t="s">
        <v>782</v>
      </c>
      <c r="Z291" s="82" t="s">
        <v>947</v>
      </c>
      <c r="AA291" s="79"/>
      <c r="AB291" s="79"/>
      <c r="AC291" s="87" t="s">
        <v>1113</v>
      </c>
      <c r="AD291" s="79"/>
      <c r="AE291" s="79" t="b">
        <v>0</v>
      </c>
      <c r="AF291" s="79">
        <v>45</v>
      </c>
      <c r="AG291" s="87" t="s">
        <v>1144</v>
      </c>
      <c r="AH291" s="79" t="b">
        <v>0</v>
      </c>
      <c r="AI291" s="79" t="s">
        <v>1153</v>
      </c>
      <c r="AJ291" s="79"/>
      <c r="AK291" s="87" t="s">
        <v>1144</v>
      </c>
      <c r="AL291" s="79" t="b">
        <v>0</v>
      </c>
      <c r="AM291" s="79">
        <v>15</v>
      </c>
      <c r="AN291" s="87" t="s">
        <v>1144</v>
      </c>
      <c r="AO291" s="79" t="s">
        <v>1178</v>
      </c>
      <c r="AP291" s="79" t="b">
        <v>0</v>
      </c>
      <c r="AQ291" s="87" t="s">
        <v>1113</v>
      </c>
      <c r="AR291" s="79" t="s">
        <v>378</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8">
        <v>0</v>
      </c>
      <c r="BG291" s="49">
        <v>0</v>
      </c>
      <c r="BH291" s="48">
        <v>0</v>
      </c>
      <c r="BI291" s="49">
        <v>0</v>
      </c>
      <c r="BJ291" s="48">
        <v>0</v>
      </c>
      <c r="BK291" s="49">
        <v>0</v>
      </c>
      <c r="BL291" s="48">
        <v>15</v>
      </c>
      <c r="BM291" s="49">
        <v>100</v>
      </c>
      <c r="BN291" s="48">
        <v>15</v>
      </c>
    </row>
    <row r="292" spans="1:66" ht="15">
      <c r="A292" s="64" t="s">
        <v>310</v>
      </c>
      <c r="B292" s="64" t="s">
        <v>310</v>
      </c>
      <c r="C292" s="65" t="s">
        <v>3218</v>
      </c>
      <c r="D292" s="66">
        <v>10</v>
      </c>
      <c r="E292" s="67" t="s">
        <v>136</v>
      </c>
      <c r="F292" s="68">
        <v>6</v>
      </c>
      <c r="G292" s="65"/>
      <c r="H292" s="69"/>
      <c r="I292" s="70"/>
      <c r="J292" s="70"/>
      <c r="K292" s="34" t="s">
        <v>65</v>
      </c>
      <c r="L292" s="77">
        <v>292</v>
      </c>
      <c r="M292" s="77"/>
      <c r="N292" s="72"/>
      <c r="O292" s="79" t="s">
        <v>176</v>
      </c>
      <c r="P292" s="81">
        <v>43766.542905092596</v>
      </c>
      <c r="Q292" s="79" t="s">
        <v>389</v>
      </c>
      <c r="R292" s="82" t="s">
        <v>437</v>
      </c>
      <c r="S292" s="79" t="s">
        <v>474</v>
      </c>
      <c r="T292" s="79" t="s">
        <v>488</v>
      </c>
      <c r="U292" s="79"/>
      <c r="V292" s="82" t="s">
        <v>633</v>
      </c>
      <c r="W292" s="81">
        <v>43766.542905092596</v>
      </c>
      <c r="X292" s="85">
        <v>43766</v>
      </c>
      <c r="Y292" s="87" t="s">
        <v>783</v>
      </c>
      <c r="Z292" s="82" t="s">
        <v>948</v>
      </c>
      <c r="AA292" s="79"/>
      <c r="AB292" s="79"/>
      <c r="AC292" s="87" t="s">
        <v>1114</v>
      </c>
      <c r="AD292" s="79"/>
      <c r="AE292" s="79" t="b">
        <v>0</v>
      </c>
      <c r="AF292" s="79">
        <v>11</v>
      </c>
      <c r="AG292" s="87" t="s">
        <v>1144</v>
      </c>
      <c r="AH292" s="79" t="b">
        <v>1</v>
      </c>
      <c r="AI292" s="79" t="s">
        <v>1153</v>
      </c>
      <c r="AJ292" s="79"/>
      <c r="AK292" s="87" t="s">
        <v>1158</v>
      </c>
      <c r="AL292" s="79" t="b">
        <v>0</v>
      </c>
      <c r="AM292" s="79">
        <v>1</v>
      </c>
      <c r="AN292" s="87" t="s">
        <v>1144</v>
      </c>
      <c r="AO292" s="79" t="s">
        <v>1178</v>
      </c>
      <c r="AP292" s="79" t="b">
        <v>0</v>
      </c>
      <c r="AQ292" s="87" t="s">
        <v>1114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3</v>
      </c>
      <c r="BE292" s="78" t="str">
        <f>REPLACE(INDEX(GroupVertices[Group],MATCH(Edges[[#This Row],[Vertex 2]],GroupVertices[Vertex],0)),1,1,"")</f>
        <v>3</v>
      </c>
      <c r="BF292" s="48">
        <v>0</v>
      </c>
      <c r="BG292" s="49">
        <v>0</v>
      </c>
      <c r="BH292" s="48">
        <v>0</v>
      </c>
      <c r="BI292" s="49">
        <v>0</v>
      </c>
      <c r="BJ292" s="48">
        <v>0</v>
      </c>
      <c r="BK292" s="49">
        <v>0</v>
      </c>
      <c r="BL292" s="48">
        <v>5</v>
      </c>
      <c r="BM292" s="49">
        <v>100</v>
      </c>
      <c r="BN292" s="48">
        <v>5</v>
      </c>
    </row>
    <row r="293" spans="1:66" ht="15">
      <c r="A293" s="64" t="s">
        <v>310</v>
      </c>
      <c r="B293" s="64" t="s">
        <v>310</v>
      </c>
      <c r="C293" s="65" t="s">
        <v>3218</v>
      </c>
      <c r="D293" s="66">
        <v>10</v>
      </c>
      <c r="E293" s="67" t="s">
        <v>136</v>
      </c>
      <c r="F293" s="68">
        <v>6</v>
      </c>
      <c r="G293" s="65"/>
      <c r="H293" s="69"/>
      <c r="I293" s="70"/>
      <c r="J293" s="70"/>
      <c r="K293" s="34" t="s">
        <v>65</v>
      </c>
      <c r="L293" s="77">
        <v>293</v>
      </c>
      <c r="M293" s="77"/>
      <c r="N293" s="72"/>
      <c r="O293" s="79" t="s">
        <v>176</v>
      </c>
      <c r="P293" s="81">
        <v>43767.80064814815</v>
      </c>
      <c r="Q293" s="79" t="s">
        <v>390</v>
      </c>
      <c r="R293" s="82" t="s">
        <v>438</v>
      </c>
      <c r="S293" s="79" t="s">
        <v>474</v>
      </c>
      <c r="T293" s="79" t="s">
        <v>488</v>
      </c>
      <c r="U293" s="79"/>
      <c r="V293" s="82" t="s">
        <v>633</v>
      </c>
      <c r="W293" s="81">
        <v>43767.80064814815</v>
      </c>
      <c r="X293" s="85">
        <v>43767</v>
      </c>
      <c r="Y293" s="87" t="s">
        <v>784</v>
      </c>
      <c r="Z293" s="82" t="s">
        <v>949</v>
      </c>
      <c r="AA293" s="79"/>
      <c r="AB293" s="79"/>
      <c r="AC293" s="87" t="s">
        <v>1115</v>
      </c>
      <c r="AD293" s="79"/>
      <c r="AE293" s="79" t="b">
        <v>0</v>
      </c>
      <c r="AF293" s="79">
        <v>11</v>
      </c>
      <c r="AG293" s="87" t="s">
        <v>1144</v>
      </c>
      <c r="AH293" s="79" t="b">
        <v>1</v>
      </c>
      <c r="AI293" s="79" t="s">
        <v>1153</v>
      </c>
      <c r="AJ293" s="79"/>
      <c r="AK293" s="87" t="s">
        <v>1159</v>
      </c>
      <c r="AL293" s="79" t="b">
        <v>0</v>
      </c>
      <c r="AM293" s="79">
        <v>3</v>
      </c>
      <c r="AN293" s="87" t="s">
        <v>1144</v>
      </c>
      <c r="AO293" s="79" t="s">
        <v>1181</v>
      </c>
      <c r="AP293" s="79" t="b">
        <v>0</v>
      </c>
      <c r="AQ293" s="87" t="s">
        <v>1115</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10</v>
      </c>
      <c r="BM293" s="49">
        <v>100</v>
      </c>
      <c r="BN293" s="48">
        <v>10</v>
      </c>
    </row>
    <row r="294" spans="1:66" ht="15">
      <c r="A294" s="64" t="s">
        <v>310</v>
      </c>
      <c r="B294" s="64" t="s">
        <v>310</v>
      </c>
      <c r="C294" s="65" t="s">
        <v>3218</v>
      </c>
      <c r="D294" s="66">
        <v>10</v>
      </c>
      <c r="E294" s="67" t="s">
        <v>136</v>
      </c>
      <c r="F294" s="68">
        <v>6</v>
      </c>
      <c r="G294" s="65"/>
      <c r="H294" s="69"/>
      <c r="I294" s="70"/>
      <c r="J294" s="70"/>
      <c r="K294" s="34" t="s">
        <v>65</v>
      </c>
      <c r="L294" s="77">
        <v>294</v>
      </c>
      <c r="M294" s="77"/>
      <c r="N294" s="72"/>
      <c r="O294" s="79" t="s">
        <v>176</v>
      </c>
      <c r="P294" s="81">
        <v>43768.93195601852</v>
      </c>
      <c r="Q294" s="79" t="s">
        <v>431</v>
      </c>
      <c r="R294" s="82" t="s">
        <v>460</v>
      </c>
      <c r="S294" s="79" t="s">
        <v>483</v>
      </c>
      <c r="T294" s="79" t="s">
        <v>519</v>
      </c>
      <c r="U294" s="82" t="s">
        <v>543</v>
      </c>
      <c r="V294" s="82" t="s">
        <v>543</v>
      </c>
      <c r="W294" s="81">
        <v>43768.93195601852</v>
      </c>
      <c r="X294" s="85">
        <v>43768</v>
      </c>
      <c r="Y294" s="87" t="s">
        <v>785</v>
      </c>
      <c r="Z294" s="82" t="s">
        <v>950</v>
      </c>
      <c r="AA294" s="79"/>
      <c r="AB294" s="79"/>
      <c r="AC294" s="87" t="s">
        <v>1116</v>
      </c>
      <c r="AD294" s="79"/>
      <c r="AE294" s="79" t="b">
        <v>0</v>
      </c>
      <c r="AF294" s="79">
        <v>16</v>
      </c>
      <c r="AG294" s="87" t="s">
        <v>1144</v>
      </c>
      <c r="AH294" s="79" t="b">
        <v>0</v>
      </c>
      <c r="AI294" s="79" t="s">
        <v>1153</v>
      </c>
      <c r="AJ294" s="79"/>
      <c r="AK294" s="87" t="s">
        <v>1144</v>
      </c>
      <c r="AL294" s="79" t="b">
        <v>0</v>
      </c>
      <c r="AM294" s="79">
        <v>1</v>
      </c>
      <c r="AN294" s="87" t="s">
        <v>1144</v>
      </c>
      <c r="AO294" s="79" t="s">
        <v>1178</v>
      </c>
      <c r="AP294" s="79" t="b">
        <v>0</v>
      </c>
      <c r="AQ294" s="87" t="s">
        <v>1116</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3</v>
      </c>
      <c r="BE294" s="78" t="str">
        <f>REPLACE(INDEX(GroupVertices[Group],MATCH(Edges[[#This Row],[Vertex 2]],GroupVertices[Vertex],0)),1,1,"")</f>
        <v>3</v>
      </c>
      <c r="BF294" s="48">
        <v>0</v>
      </c>
      <c r="BG294" s="49">
        <v>0</v>
      </c>
      <c r="BH294" s="48">
        <v>0</v>
      </c>
      <c r="BI294" s="49">
        <v>0</v>
      </c>
      <c r="BJ294" s="48">
        <v>0</v>
      </c>
      <c r="BK294" s="49">
        <v>0</v>
      </c>
      <c r="BL294" s="48">
        <v>7</v>
      </c>
      <c r="BM294" s="49">
        <v>100</v>
      </c>
      <c r="BN294" s="48">
        <v>7</v>
      </c>
    </row>
    <row r="295" spans="1:66" ht="15">
      <c r="A295" s="64" t="s">
        <v>310</v>
      </c>
      <c r="B295" s="64" t="s">
        <v>310</v>
      </c>
      <c r="C295" s="65" t="s">
        <v>3218</v>
      </c>
      <c r="D295" s="66">
        <v>10</v>
      </c>
      <c r="E295" s="67" t="s">
        <v>136</v>
      </c>
      <c r="F295" s="68">
        <v>6</v>
      </c>
      <c r="G295" s="65"/>
      <c r="H295" s="69"/>
      <c r="I295" s="70"/>
      <c r="J295" s="70"/>
      <c r="K295" s="34" t="s">
        <v>65</v>
      </c>
      <c r="L295" s="77">
        <v>295</v>
      </c>
      <c r="M295" s="77"/>
      <c r="N295" s="72"/>
      <c r="O295" s="79" t="s">
        <v>176</v>
      </c>
      <c r="P295" s="81">
        <v>43773.442824074074</v>
      </c>
      <c r="Q295" s="79" t="s">
        <v>419</v>
      </c>
      <c r="R295" s="79"/>
      <c r="S295" s="79"/>
      <c r="T295" s="79" t="s">
        <v>525</v>
      </c>
      <c r="U295" s="79"/>
      <c r="V295" s="82" t="s">
        <v>633</v>
      </c>
      <c r="W295" s="81">
        <v>43773.442824074074</v>
      </c>
      <c r="X295" s="85">
        <v>43773</v>
      </c>
      <c r="Y295" s="87" t="s">
        <v>786</v>
      </c>
      <c r="Z295" s="82" t="s">
        <v>951</v>
      </c>
      <c r="AA295" s="79"/>
      <c r="AB295" s="79"/>
      <c r="AC295" s="87" t="s">
        <v>1117</v>
      </c>
      <c r="AD295" s="79"/>
      <c r="AE295" s="79" t="b">
        <v>0</v>
      </c>
      <c r="AF295" s="79">
        <v>63</v>
      </c>
      <c r="AG295" s="87" t="s">
        <v>1144</v>
      </c>
      <c r="AH295" s="79" t="b">
        <v>0</v>
      </c>
      <c r="AI295" s="79" t="s">
        <v>1153</v>
      </c>
      <c r="AJ295" s="79"/>
      <c r="AK295" s="87" t="s">
        <v>1144</v>
      </c>
      <c r="AL295" s="79" t="b">
        <v>0</v>
      </c>
      <c r="AM295" s="79">
        <v>15</v>
      </c>
      <c r="AN295" s="87" t="s">
        <v>1144</v>
      </c>
      <c r="AO295" s="79" t="s">
        <v>1178</v>
      </c>
      <c r="AP295" s="79" t="b">
        <v>0</v>
      </c>
      <c r="AQ295" s="87" t="s">
        <v>1117</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3</v>
      </c>
      <c r="BE295" s="78" t="str">
        <f>REPLACE(INDEX(GroupVertices[Group],MATCH(Edges[[#This Row],[Vertex 2]],GroupVertices[Vertex],0)),1,1,"")</f>
        <v>3</v>
      </c>
      <c r="BF295" s="48">
        <v>0</v>
      </c>
      <c r="BG295" s="49">
        <v>0</v>
      </c>
      <c r="BH295" s="48">
        <v>0</v>
      </c>
      <c r="BI295" s="49">
        <v>0</v>
      </c>
      <c r="BJ295" s="48">
        <v>0</v>
      </c>
      <c r="BK295" s="49">
        <v>0</v>
      </c>
      <c r="BL295" s="48">
        <v>24</v>
      </c>
      <c r="BM295" s="49">
        <v>100</v>
      </c>
      <c r="BN295" s="48">
        <v>24</v>
      </c>
    </row>
    <row r="296" spans="1:66" ht="15">
      <c r="A296" s="64" t="s">
        <v>309</v>
      </c>
      <c r="B296" s="64" t="s">
        <v>310</v>
      </c>
      <c r="C296" s="65" t="s">
        <v>3216</v>
      </c>
      <c r="D296" s="66">
        <v>10</v>
      </c>
      <c r="E296" s="67" t="s">
        <v>136</v>
      </c>
      <c r="F296" s="68">
        <v>19</v>
      </c>
      <c r="G296" s="65"/>
      <c r="H296" s="69"/>
      <c r="I296" s="70"/>
      <c r="J296" s="70"/>
      <c r="K296" s="34" t="s">
        <v>65</v>
      </c>
      <c r="L296" s="77">
        <v>296</v>
      </c>
      <c r="M296" s="77"/>
      <c r="N296" s="72"/>
      <c r="O296" s="79" t="s">
        <v>378</v>
      </c>
      <c r="P296" s="81">
        <v>43767.86357638889</v>
      </c>
      <c r="Q296" s="79" t="s">
        <v>390</v>
      </c>
      <c r="R296" s="82" t="s">
        <v>438</v>
      </c>
      <c r="S296" s="79" t="s">
        <v>474</v>
      </c>
      <c r="T296" s="79" t="s">
        <v>488</v>
      </c>
      <c r="U296" s="79"/>
      <c r="V296" s="82" t="s">
        <v>632</v>
      </c>
      <c r="W296" s="81">
        <v>43767.86357638889</v>
      </c>
      <c r="X296" s="85">
        <v>43767</v>
      </c>
      <c r="Y296" s="87" t="s">
        <v>787</v>
      </c>
      <c r="Z296" s="82" t="s">
        <v>952</v>
      </c>
      <c r="AA296" s="79"/>
      <c r="AB296" s="79"/>
      <c r="AC296" s="87" t="s">
        <v>1118</v>
      </c>
      <c r="AD296" s="79"/>
      <c r="AE296" s="79" t="b">
        <v>0</v>
      </c>
      <c r="AF296" s="79">
        <v>0</v>
      </c>
      <c r="AG296" s="87" t="s">
        <v>1144</v>
      </c>
      <c r="AH296" s="79" t="b">
        <v>1</v>
      </c>
      <c r="AI296" s="79" t="s">
        <v>1153</v>
      </c>
      <c r="AJ296" s="79"/>
      <c r="AK296" s="87" t="s">
        <v>1159</v>
      </c>
      <c r="AL296" s="79" t="b">
        <v>0</v>
      </c>
      <c r="AM296" s="79">
        <v>3</v>
      </c>
      <c r="AN296" s="87" t="s">
        <v>1115</v>
      </c>
      <c r="AO296" s="79" t="s">
        <v>1181</v>
      </c>
      <c r="AP296" s="79" t="b">
        <v>0</v>
      </c>
      <c r="AQ296" s="87" t="s">
        <v>1115</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3</v>
      </c>
      <c r="BF296" s="48">
        <v>0</v>
      </c>
      <c r="BG296" s="49">
        <v>0</v>
      </c>
      <c r="BH296" s="48">
        <v>0</v>
      </c>
      <c r="BI296" s="49">
        <v>0</v>
      </c>
      <c r="BJ296" s="48">
        <v>0</v>
      </c>
      <c r="BK296" s="49">
        <v>0</v>
      </c>
      <c r="BL296" s="48">
        <v>10</v>
      </c>
      <c r="BM296" s="49">
        <v>100</v>
      </c>
      <c r="BN296" s="48">
        <v>10</v>
      </c>
    </row>
    <row r="297" spans="1:66" ht="15">
      <c r="A297" s="64" t="s">
        <v>309</v>
      </c>
      <c r="B297" s="64" t="s">
        <v>310</v>
      </c>
      <c r="C297" s="65" t="s">
        <v>3216</v>
      </c>
      <c r="D297" s="66">
        <v>10</v>
      </c>
      <c r="E297" s="67" t="s">
        <v>136</v>
      </c>
      <c r="F297" s="68">
        <v>19</v>
      </c>
      <c r="G297" s="65"/>
      <c r="H297" s="69"/>
      <c r="I297" s="70"/>
      <c r="J297" s="70"/>
      <c r="K297" s="34" t="s">
        <v>65</v>
      </c>
      <c r="L297" s="77">
        <v>297</v>
      </c>
      <c r="M297" s="77"/>
      <c r="N297" s="72"/>
      <c r="O297" s="79" t="s">
        <v>378</v>
      </c>
      <c r="P297" s="81">
        <v>43770.41707175926</v>
      </c>
      <c r="Q297" s="79" t="s">
        <v>409</v>
      </c>
      <c r="R297" s="79"/>
      <c r="S297" s="79"/>
      <c r="T297" s="79"/>
      <c r="U297" s="79"/>
      <c r="V297" s="82" t="s">
        <v>632</v>
      </c>
      <c r="W297" s="81">
        <v>43770.41707175926</v>
      </c>
      <c r="X297" s="85">
        <v>43770</v>
      </c>
      <c r="Y297" s="87" t="s">
        <v>778</v>
      </c>
      <c r="Z297" s="82" t="s">
        <v>944</v>
      </c>
      <c r="AA297" s="79"/>
      <c r="AB297" s="79"/>
      <c r="AC297" s="87" t="s">
        <v>1109</v>
      </c>
      <c r="AD297" s="79"/>
      <c r="AE297" s="79" t="b">
        <v>0</v>
      </c>
      <c r="AF297" s="79">
        <v>0</v>
      </c>
      <c r="AG297" s="87" t="s">
        <v>1144</v>
      </c>
      <c r="AH297" s="79" t="b">
        <v>1</v>
      </c>
      <c r="AI297" s="79" t="s">
        <v>1153</v>
      </c>
      <c r="AJ297" s="79"/>
      <c r="AK297" s="87" t="s">
        <v>1163</v>
      </c>
      <c r="AL297" s="79" t="b">
        <v>0</v>
      </c>
      <c r="AM297" s="79">
        <v>3</v>
      </c>
      <c r="AN297" s="87" t="s">
        <v>1108</v>
      </c>
      <c r="AO297" s="79" t="s">
        <v>1181</v>
      </c>
      <c r="AP297" s="79" t="b">
        <v>0</v>
      </c>
      <c r="AQ297" s="87" t="s">
        <v>1108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32</v>
      </c>
      <c r="BM297" s="49">
        <v>100</v>
      </c>
      <c r="BN297" s="48">
        <v>32</v>
      </c>
    </row>
    <row r="298" spans="1:66" ht="15">
      <c r="A298" s="64" t="s">
        <v>309</v>
      </c>
      <c r="B298" s="64" t="s">
        <v>310</v>
      </c>
      <c r="C298" s="65" t="s">
        <v>3216</v>
      </c>
      <c r="D298" s="66">
        <v>10</v>
      </c>
      <c r="E298" s="67" t="s">
        <v>136</v>
      </c>
      <c r="F298" s="68">
        <v>19</v>
      </c>
      <c r="G298" s="65"/>
      <c r="H298" s="69"/>
      <c r="I298" s="70"/>
      <c r="J298" s="70"/>
      <c r="K298" s="34" t="s">
        <v>65</v>
      </c>
      <c r="L298" s="77">
        <v>298</v>
      </c>
      <c r="M298" s="77"/>
      <c r="N298" s="72"/>
      <c r="O298" s="79" t="s">
        <v>378</v>
      </c>
      <c r="P298" s="81">
        <v>43773.512974537036</v>
      </c>
      <c r="Q298" s="79" t="s">
        <v>419</v>
      </c>
      <c r="R298" s="79"/>
      <c r="S298" s="79"/>
      <c r="T298" s="79" t="s">
        <v>508</v>
      </c>
      <c r="U298" s="79"/>
      <c r="V298" s="82" t="s">
        <v>632</v>
      </c>
      <c r="W298" s="81">
        <v>43773.512974537036</v>
      </c>
      <c r="X298" s="85">
        <v>43773</v>
      </c>
      <c r="Y298" s="87" t="s">
        <v>788</v>
      </c>
      <c r="Z298" s="82" t="s">
        <v>953</v>
      </c>
      <c r="AA298" s="79"/>
      <c r="AB298" s="79"/>
      <c r="AC298" s="87" t="s">
        <v>1119</v>
      </c>
      <c r="AD298" s="79"/>
      <c r="AE298" s="79" t="b">
        <v>0</v>
      </c>
      <c r="AF298" s="79">
        <v>0</v>
      </c>
      <c r="AG298" s="87" t="s">
        <v>1144</v>
      </c>
      <c r="AH298" s="79" t="b">
        <v>0</v>
      </c>
      <c r="AI298" s="79" t="s">
        <v>1153</v>
      </c>
      <c r="AJ298" s="79"/>
      <c r="AK298" s="87" t="s">
        <v>1144</v>
      </c>
      <c r="AL298" s="79" t="b">
        <v>0</v>
      </c>
      <c r="AM298" s="79">
        <v>15</v>
      </c>
      <c r="AN298" s="87" t="s">
        <v>1117</v>
      </c>
      <c r="AO298" s="79" t="s">
        <v>1181</v>
      </c>
      <c r="AP298" s="79" t="b">
        <v>0</v>
      </c>
      <c r="AQ298" s="87" t="s">
        <v>1117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3</v>
      </c>
      <c r="BF298" s="48">
        <v>0</v>
      </c>
      <c r="BG298" s="49">
        <v>0</v>
      </c>
      <c r="BH298" s="48">
        <v>0</v>
      </c>
      <c r="BI298" s="49">
        <v>0</v>
      </c>
      <c r="BJ298" s="48">
        <v>0</v>
      </c>
      <c r="BK298" s="49">
        <v>0</v>
      </c>
      <c r="BL298" s="48">
        <v>24</v>
      </c>
      <c r="BM298" s="49">
        <v>100</v>
      </c>
      <c r="BN298" s="48">
        <v>24</v>
      </c>
    </row>
    <row r="299" spans="1:66" ht="15">
      <c r="A299" s="64" t="s">
        <v>311</v>
      </c>
      <c r="B299" s="64" t="s">
        <v>311</v>
      </c>
      <c r="C299" s="65" t="s">
        <v>3214</v>
      </c>
      <c r="D299" s="66">
        <v>3</v>
      </c>
      <c r="E299" s="67" t="s">
        <v>132</v>
      </c>
      <c r="F299" s="68">
        <v>32</v>
      </c>
      <c r="G299" s="65"/>
      <c r="H299" s="69"/>
      <c r="I299" s="70"/>
      <c r="J299" s="70"/>
      <c r="K299" s="34" t="s">
        <v>65</v>
      </c>
      <c r="L299" s="77">
        <v>299</v>
      </c>
      <c r="M299" s="77"/>
      <c r="N299" s="72"/>
      <c r="O299" s="79" t="s">
        <v>176</v>
      </c>
      <c r="P299" s="81">
        <v>43774.437789351854</v>
      </c>
      <c r="Q299" s="79" t="s">
        <v>432</v>
      </c>
      <c r="R299" s="82" t="s">
        <v>465</v>
      </c>
      <c r="S299" s="79" t="s">
        <v>477</v>
      </c>
      <c r="T299" s="79" t="s">
        <v>526</v>
      </c>
      <c r="U299" s="79"/>
      <c r="V299" s="82" t="s">
        <v>634</v>
      </c>
      <c r="W299" s="81">
        <v>43774.437789351854</v>
      </c>
      <c r="X299" s="85">
        <v>43774</v>
      </c>
      <c r="Y299" s="87" t="s">
        <v>789</v>
      </c>
      <c r="Z299" s="82" t="s">
        <v>954</v>
      </c>
      <c r="AA299" s="79"/>
      <c r="AB299" s="79"/>
      <c r="AC299" s="87" t="s">
        <v>1120</v>
      </c>
      <c r="AD299" s="79"/>
      <c r="AE299" s="79" t="b">
        <v>0</v>
      </c>
      <c r="AF299" s="79">
        <v>7</v>
      </c>
      <c r="AG299" s="87" t="s">
        <v>1144</v>
      </c>
      <c r="AH299" s="79" t="b">
        <v>0</v>
      </c>
      <c r="AI299" s="79" t="s">
        <v>1153</v>
      </c>
      <c r="AJ299" s="79"/>
      <c r="AK299" s="87" t="s">
        <v>1144</v>
      </c>
      <c r="AL299" s="79" t="b">
        <v>0</v>
      </c>
      <c r="AM299" s="79">
        <v>2</v>
      </c>
      <c r="AN299" s="87" t="s">
        <v>1144</v>
      </c>
      <c r="AO299" s="79" t="s">
        <v>1178</v>
      </c>
      <c r="AP299" s="79" t="b">
        <v>0</v>
      </c>
      <c r="AQ299" s="87" t="s">
        <v>1120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8">
        <v>0</v>
      </c>
      <c r="BG299" s="49">
        <v>0</v>
      </c>
      <c r="BH299" s="48">
        <v>0</v>
      </c>
      <c r="BI299" s="49">
        <v>0</v>
      </c>
      <c r="BJ299" s="48">
        <v>0</v>
      </c>
      <c r="BK299" s="49">
        <v>0</v>
      </c>
      <c r="BL299" s="48">
        <v>24</v>
      </c>
      <c r="BM299" s="49">
        <v>100</v>
      </c>
      <c r="BN299" s="48">
        <v>24</v>
      </c>
    </row>
    <row r="300" spans="1:66" ht="15">
      <c r="A300" s="64" t="s">
        <v>309</v>
      </c>
      <c r="B300" s="64" t="s">
        <v>311</v>
      </c>
      <c r="C300" s="65" t="s">
        <v>3214</v>
      </c>
      <c r="D300" s="66">
        <v>3</v>
      </c>
      <c r="E300" s="67" t="s">
        <v>132</v>
      </c>
      <c r="F300" s="68">
        <v>32</v>
      </c>
      <c r="G300" s="65"/>
      <c r="H300" s="69"/>
      <c r="I300" s="70"/>
      <c r="J300" s="70"/>
      <c r="K300" s="34" t="s">
        <v>65</v>
      </c>
      <c r="L300" s="77">
        <v>300</v>
      </c>
      <c r="M300" s="77"/>
      <c r="N300" s="72"/>
      <c r="O300" s="79" t="s">
        <v>378</v>
      </c>
      <c r="P300" s="81">
        <v>43774.545798611114</v>
      </c>
      <c r="Q300" s="79" t="s">
        <v>432</v>
      </c>
      <c r="R300" s="79"/>
      <c r="S300" s="79"/>
      <c r="T300" s="79" t="s">
        <v>520</v>
      </c>
      <c r="U300" s="79"/>
      <c r="V300" s="82" t="s">
        <v>632</v>
      </c>
      <c r="W300" s="81">
        <v>43774.545798611114</v>
      </c>
      <c r="X300" s="85">
        <v>43774</v>
      </c>
      <c r="Y300" s="87" t="s">
        <v>790</v>
      </c>
      <c r="Z300" s="82" t="s">
        <v>955</v>
      </c>
      <c r="AA300" s="79"/>
      <c r="AB300" s="79"/>
      <c r="AC300" s="87" t="s">
        <v>1121</v>
      </c>
      <c r="AD300" s="79"/>
      <c r="AE300" s="79" t="b">
        <v>0</v>
      </c>
      <c r="AF300" s="79">
        <v>0</v>
      </c>
      <c r="AG300" s="87" t="s">
        <v>1144</v>
      </c>
      <c r="AH300" s="79" t="b">
        <v>0</v>
      </c>
      <c r="AI300" s="79" t="s">
        <v>1153</v>
      </c>
      <c r="AJ300" s="79"/>
      <c r="AK300" s="87" t="s">
        <v>1144</v>
      </c>
      <c r="AL300" s="79" t="b">
        <v>0</v>
      </c>
      <c r="AM300" s="79">
        <v>2</v>
      </c>
      <c r="AN300" s="87" t="s">
        <v>1120</v>
      </c>
      <c r="AO300" s="79" t="s">
        <v>1181</v>
      </c>
      <c r="AP300" s="79" t="b">
        <v>0</v>
      </c>
      <c r="AQ300" s="87" t="s">
        <v>1120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v>0</v>
      </c>
      <c r="BG300" s="49">
        <v>0</v>
      </c>
      <c r="BH300" s="48">
        <v>0</v>
      </c>
      <c r="BI300" s="49">
        <v>0</v>
      </c>
      <c r="BJ300" s="48">
        <v>0</v>
      </c>
      <c r="BK300" s="49">
        <v>0</v>
      </c>
      <c r="BL300" s="48">
        <v>24</v>
      </c>
      <c r="BM300" s="49">
        <v>100</v>
      </c>
      <c r="BN300" s="48">
        <v>24</v>
      </c>
    </row>
    <row r="301" spans="1:66" ht="15">
      <c r="A301" s="64" t="s">
        <v>309</v>
      </c>
      <c r="B301" s="64" t="s">
        <v>303</v>
      </c>
      <c r="C301" s="65" t="s">
        <v>3216</v>
      </c>
      <c r="D301" s="66">
        <v>10</v>
      </c>
      <c r="E301" s="67" t="s">
        <v>136</v>
      </c>
      <c r="F301" s="68">
        <v>19</v>
      </c>
      <c r="G301" s="65"/>
      <c r="H301" s="69"/>
      <c r="I301" s="70"/>
      <c r="J301" s="70"/>
      <c r="K301" s="34" t="s">
        <v>65</v>
      </c>
      <c r="L301" s="77">
        <v>301</v>
      </c>
      <c r="M301" s="77"/>
      <c r="N301" s="72"/>
      <c r="O301" s="79" t="s">
        <v>378</v>
      </c>
      <c r="P301" s="81">
        <v>43766.88002314815</v>
      </c>
      <c r="Q301" s="79" t="s">
        <v>383</v>
      </c>
      <c r="R301" s="79"/>
      <c r="S301" s="79"/>
      <c r="T301" s="79"/>
      <c r="U301" s="79"/>
      <c r="V301" s="82" t="s">
        <v>632</v>
      </c>
      <c r="W301" s="81">
        <v>43766.88002314815</v>
      </c>
      <c r="X301" s="85">
        <v>43766</v>
      </c>
      <c r="Y301" s="87" t="s">
        <v>791</v>
      </c>
      <c r="Z301" s="82" t="s">
        <v>956</v>
      </c>
      <c r="AA301" s="79"/>
      <c r="AB301" s="79"/>
      <c r="AC301" s="87" t="s">
        <v>1122</v>
      </c>
      <c r="AD301" s="79"/>
      <c r="AE301" s="79" t="b">
        <v>0</v>
      </c>
      <c r="AF301" s="79">
        <v>0</v>
      </c>
      <c r="AG301" s="87" t="s">
        <v>1144</v>
      </c>
      <c r="AH301" s="79" t="b">
        <v>0</v>
      </c>
      <c r="AI301" s="79" t="s">
        <v>1153</v>
      </c>
      <c r="AJ301" s="79"/>
      <c r="AK301" s="87" t="s">
        <v>1144</v>
      </c>
      <c r="AL301" s="79" t="b">
        <v>0</v>
      </c>
      <c r="AM301" s="79">
        <v>8</v>
      </c>
      <c r="AN301" s="87" t="s">
        <v>1124</v>
      </c>
      <c r="AO301" s="79" t="s">
        <v>1181</v>
      </c>
      <c r="AP301" s="79" t="b">
        <v>0</v>
      </c>
      <c r="AQ301" s="87" t="s">
        <v>1124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2</v>
      </c>
      <c r="BF301" s="48"/>
      <c r="BG301" s="49"/>
      <c r="BH301" s="48"/>
      <c r="BI301" s="49"/>
      <c r="BJ301" s="48"/>
      <c r="BK301" s="49"/>
      <c r="BL301" s="48"/>
      <c r="BM301" s="49"/>
      <c r="BN301" s="48"/>
    </row>
    <row r="302" spans="1:66" ht="15">
      <c r="A302" s="64" t="s">
        <v>309</v>
      </c>
      <c r="B302" s="64" t="s">
        <v>312</v>
      </c>
      <c r="C302" s="65" t="s">
        <v>3214</v>
      </c>
      <c r="D302" s="66">
        <v>3</v>
      </c>
      <c r="E302" s="67" t="s">
        <v>132</v>
      </c>
      <c r="F302" s="68">
        <v>32</v>
      </c>
      <c r="G302" s="65"/>
      <c r="H302" s="69"/>
      <c r="I302" s="70"/>
      <c r="J302" s="70"/>
      <c r="K302" s="34" t="s">
        <v>65</v>
      </c>
      <c r="L302" s="77">
        <v>302</v>
      </c>
      <c r="M302" s="77"/>
      <c r="N302" s="72"/>
      <c r="O302" s="79" t="s">
        <v>379</v>
      </c>
      <c r="P302" s="81">
        <v>43766.88002314815</v>
      </c>
      <c r="Q302" s="79" t="s">
        <v>383</v>
      </c>
      <c r="R302" s="79"/>
      <c r="S302" s="79"/>
      <c r="T302" s="79"/>
      <c r="U302" s="79"/>
      <c r="V302" s="82" t="s">
        <v>632</v>
      </c>
      <c r="W302" s="81">
        <v>43766.88002314815</v>
      </c>
      <c r="X302" s="85">
        <v>43766</v>
      </c>
      <c r="Y302" s="87" t="s">
        <v>791</v>
      </c>
      <c r="Z302" s="82" t="s">
        <v>956</v>
      </c>
      <c r="AA302" s="79"/>
      <c r="AB302" s="79"/>
      <c r="AC302" s="87" t="s">
        <v>1122</v>
      </c>
      <c r="AD302" s="79"/>
      <c r="AE302" s="79" t="b">
        <v>0</v>
      </c>
      <c r="AF302" s="79">
        <v>0</v>
      </c>
      <c r="AG302" s="87" t="s">
        <v>1144</v>
      </c>
      <c r="AH302" s="79" t="b">
        <v>0</v>
      </c>
      <c r="AI302" s="79" t="s">
        <v>1153</v>
      </c>
      <c r="AJ302" s="79"/>
      <c r="AK302" s="87" t="s">
        <v>1144</v>
      </c>
      <c r="AL302" s="79" t="b">
        <v>0</v>
      </c>
      <c r="AM302" s="79">
        <v>8</v>
      </c>
      <c r="AN302" s="87" t="s">
        <v>1124</v>
      </c>
      <c r="AO302" s="79" t="s">
        <v>1181</v>
      </c>
      <c r="AP302" s="79" t="b">
        <v>0</v>
      </c>
      <c r="AQ302" s="87" t="s">
        <v>1124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8">
        <v>0</v>
      </c>
      <c r="BG302" s="49">
        <v>0</v>
      </c>
      <c r="BH302" s="48">
        <v>0</v>
      </c>
      <c r="BI302" s="49">
        <v>0</v>
      </c>
      <c r="BJ302" s="48">
        <v>0</v>
      </c>
      <c r="BK302" s="49">
        <v>0</v>
      </c>
      <c r="BL302" s="48">
        <v>18</v>
      </c>
      <c r="BM302" s="49">
        <v>100</v>
      </c>
      <c r="BN302" s="48">
        <v>18</v>
      </c>
    </row>
    <row r="303" spans="1:66" ht="15">
      <c r="A303" s="64" t="s">
        <v>309</v>
      </c>
      <c r="B303" s="64" t="s">
        <v>303</v>
      </c>
      <c r="C303" s="65" t="s">
        <v>3216</v>
      </c>
      <c r="D303" s="66">
        <v>10</v>
      </c>
      <c r="E303" s="67" t="s">
        <v>136</v>
      </c>
      <c r="F303" s="68">
        <v>19</v>
      </c>
      <c r="G303" s="65"/>
      <c r="H303" s="69"/>
      <c r="I303" s="70"/>
      <c r="J303" s="70"/>
      <c r="K303" s="34" t="s">
        <v>65</v>
      </c>
      <c r="L303" s="77">
        <v>303</v>
      </c>
      <c r="M303" s="77"/>
      <c r="N303" s="72"/>
      <c r="O303" s="79" t="s">
        <v>378</v>
      </c>
      <c r="P303" s="81">
        <v>43769.69688657407</v>
      </c>
      <c r="Q303" s="79" t="s">
        <v>433</v>
      </c>
      <c r="R303" s="79"/>
      <c r="S303" s="79"/>
      <c r="T303" s="79"/>
      <c r="U303" s="79"/>
      <c r="V303" s="82" t="s">
        <v>632</v>
      </c>
      <c r="W303" s="81">
        <v>43769.69688657407</v>
      </c>
      <c r="X303" s="85">
        <v>43769</v>
      </c>
      <c r="Y303" s="87" t="s">
        <v>792</v>
      </c>
      <c r="Z303" s="82" t="s">
        <v>957</v>
      </c>
      <c r="AA303" s="79"/>
      <c r="AB303" s="79"/>
      <c r="AC303" s="87" t="s">
        <v>1123</v>
      </c>
      <c r="AD303" s="79"/>
      <c r="AE303" s="79" t="b">
        <v>0</v>
      </c>
      <c r="AF303" s="79">
        <v>0</v>
      </c>
      <c r="AG303" s="87" t="s">
        <v>1144</v>
      </c>
      <c r="AH303" s="79" t="b">
        <v>1</v>
      </c>
      <c r="AI303" s="79" t="s">
        <v>1153</v>
      </c>
      <c r="AJ303" s="79"/>
      <c r="AK303" s="87" t="s">
        <v>1175</v>
      </c>
      <c r="AL303" s="79" t="b">
        <v>0</v>
      </c>
      <c r="AM303" s="79">
        <v>1</v>
      </c>
      <c r="AN303" s="87" t="s">
        <v>1128</v>
      </c>
      <c r="AO303" s="79" t="s">
        <v>1181</v>
      </c>
      <c r="AP303" s="79" t="b">
        <v>0</v>
      </c>
      <c r="AQ303" s="87" t="s">
        <v>1128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2</v>
      </c>
      <c r="BF303" s="48">
        <v>0</v>
      </c>
      <c r="BG303" s="49">
        <v>0</v>
      </c>
      <c r="BH303" s="48">
        <v>0</v>
      </c>
      <c r="BI303" s="49">
        <v>0</v>
      </c>
      <c r="BJ303" s="48">
        <v>0</v>
      </c>
      <c r="BK303" s="49">
        <v>0</v>
      </c>
      <c r="BL303" s="48">
        <v>39</v>
      </c>
      <c r="BM303" s="49">
        <v>100</v>
      </c>
      <c r="BN303" s="48">
        <v>39</v>
      </c>
    </row>
    <row r="304" spans="1:66" ht="15">
      <c r="A304" s="64" t="s">
        <v>309</v>
      </c>
      <c r="B304" s="64" t="s">
        <v>303</v>
      </c>
      <c r="C304" s="65" t="s">
        <v>3216</v>
      </c>
      <c r="D304" s="66">
        <v>10</v>
      </c>
      <c r="E304" s="67" t="s">
        <v>136</v>
      </c>
      <c r="F304" s="68">
        <v>19</v>
      </c>
      <c r="G304" s="65"/>
      <c r="H304" s="69"/>
      <c r="I304" s="70"/>
      <c r="J304" s="70"/>
      <c r="K304" s="34" t="s">
        <v>65</v>
      </c>
      <c r="L304" s="77">
        <v>304</v>
      </c>
      <c r="M304" s="77"/>
      <c r="N304" s="72"/>
      <c r="O304" s="79" t="s">
        <v>378</v>
      </c>
      <c r="P304" s="81">
        <v>43773.43987268519</v>
      </c>
      <c r="Q304" s="79" t="s">
        <v>418</v>
      </c>
      <c r="R304" s="79"/>
      <c r="S304" s="79"/>
      <c r="T304" s="79" t="s">
        <v>507</v>
      </c>
      <c r="U304" s="79"/>
      <c r="V304" s="82" t="s">
        <v>632</v>
      </c>
      <c r="W304" s="81">
        <v>43773.43987268519</v>
      </c>
      <c r="X304" s="85">
        <v>43773</v>
      </c>
      <c r="Y304" s="87" t="s">
        <v>781</v>
      </c>
      <c r="Z304" s="82" t="s">
        <v>946</v>
      </c>
      <c r="AA304" s="79"/>
      <c r="AB304" s="79"/>
      <c r="AC304" s="87" t="s">
        <v>1112</v>
      </c>
      <c r="AD304" s="79"/>
      <c r="AE304" s="79" t="b">
        <v>0</v>
      </c>
      <c r="AF304" s="79">
        <v>0</v>
      </c>
      <c r="AG304" s="87" t="s">
        <v>1144</v>
      </c>
      <c r="AH304" s="79" t="b">
        <v>1</v>
      </c>
      <c r="AI304" s="79" t="s">
        <v>1153</v>
      </c>
      <c r="AJ304" s="79"/>
      <c r="AK304" s="87" t="s">
        <v>1170</v>
      </c>
      <c r="AL304" s="79" t="b">
        <v>0</v>
      </c>
      <c r="AM304" s="79">
        <v>2</v>
      </c>
      <c r="AN304" s="87" t="s">
        <v>1111</v>
      </c>
      <c r="AO304" s="79" t="s">
        <v>1181</v>
      </c>
      <c r="AP304" s="79" t="b">
        <v>0</v>
      </c>
      <c r="AQ304" s="87" t="s">
        <v>1111</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2</v>
      </c>
      <c r="BF304" s="48">
        <v>0</v>
      </c>
      <c r="BG304" s="49">
        <v>0</v>
      </c>
      <c r="BH304" s="48">
        <v>0</v>
      </c>
      <c r="BI304" s="49">
        <v>0</v>
      </c>
      <c r="BJ304" s="48">
        <v>0</v>
      </c>
      <c r="BK304" s="49">
        <v>0</v>
      </c>
      <c r="BL304" s="48">
        <v>31</v>
      </c>
      <c r="BM304" s="49">
        <v>100</v>
      </c>
      <c r="BN304" s="48">
        <v>31</v>
      </c>
    </row>
    <row r="305" spans="1:66" ht="15">
      <c r="A305" s="64" t="s">
        <v>303</v>
      </c>
      <c r="B305" s="64" t="s">
        <v>312</v>
      </c>
      <c r="C305" s="65" t="s">
        <v>3215</v>
      </c>
      <c r="D305" s="66">
        <v>10</v>
      </c>
      <c r="E305" s="67" t="s">
        <v>136</v>
      </c>
      <c r="F305" s="68">
        <v>25.5</v>
      </c>
      <c r="G305" s="65"/>
      <c r="H305" s="69"/>
      <c r="I305" s="70"/>
      <c r="J305" s="70"/>
      <c r="K305" s="34" t="s">
        <v>66</v>
      </c>
      <c r="L305" s="77">
        <v>305</v>
      </c>
      <c r="M305" s="77"/>
      <c r="N305" s="72"/>
      <c r="O305" s="79" t="s">
        <v>379</v>
      </c>
      <c r="P305" s="81">
        <v>43766.40560185185</v>
      </c>
      <c r="Q305" s="79" t="s">
        <v>383</v>
      </c>
      <c r="R305" s="82" t="s">
        <v>466</v>
      </c>
      <c r="S305" s="79" t="s">
        <v>484</v>
      </c>
      <c r="T305" s="79" t="s">
        <v>527</v>
      </c>
      <c r="U305" s="79"/>
      <c r="V305" s="82" t="s">
        <v>626</v>
      </c>
      <c r="W305" s="81">
        <v>43766.40560185185</v>
      </c>
      <c r="X305" s="85">
        <v>43766</v>
      </c>
      <c r="Y305" s="87" t="s">
        <v>793</v>
      </c>
      <c r="Z305" s="82" t="s">
        <v>958</v>
      </c>
      <c r="AA305" s="79"/>
      <c r="AB305" s="79"/>
      <c r="AC305" s="87" t="s">
        <v>1124</v>
      </c>
      <c r="AD305" s="79"/>
      <c r="AE305" s="79" t="b">
        <v>0</v>
      </c>
      <c r="AF305" s="79">
        <v>14</v>
      </c>
      <c r="AG305" s="87" t="s">
        <v>1144</v>
      </c>
      <c r="AH305" s="79" t="b">
        <v>0</v>
      </c>
      <c r="AI305" s="79" t="s">
        <v>1153</v>
      </c>
      <c r="AJ305" s="79"/>
      <c r="AK305" s="87" t="s">
        <v>1144</v>
      </c>
      <c r="AL305" s="79" t="b">
        <v>0</v>
      </c>
      <c r="AM305" s="79">
        <v>8</v>
      </c>
      <c r="AN305" s="87" t="s">
        <v>1144</v>
      </c>
      <c r="AO305" s="79" t="s">
        <v>1182</v>
      </c>
      <c r="AP305" s="79" t="b">
        <v>0</v>
      </c>
      <c r="AQ305" s="87" t="s">
        <v>1124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18</v>
      </c>
      <c r="BM305" s="49">
        <v>100</v>
      </c>
      <c r="BN305" s="48">
        <v>18</v>
      </c>
    </row>
    <row r="306" spans="1:66" ht="15">
      <c r="A306" s="64" t="s">
        <v>303</v>
      </c>
      <c r="B306" s="64" t="s">
        <v>303</v>
      </c>
      <c r="C306" s="65" t="s">
        <v>3218</v>
      </c>
      <c r="D306" s="66">
        <v>10</v>
      </c>
      <c r="E306" s="67" t="s">
        <v>136</v>
      </c>
      <c r="F306" s="68">
        <v>6</v>
      </c>
      <c r="G306" s="65"/>
      <c r="H306" s="69"/>
      <c r="I306" s="70"/>
      <c r="J306" s="70"/>
      <c r="K306" s="34" t="s">
        <v>65</v>
      </c>
      <c r="L306" s="77">
        <v>306</v>
      </c>
      <c r="M306" s="77"/>
      <c r="N306" s="72"/>
      <c r="O306" s="79" t="s">
        <v>176</v>
      </c>
      <c r="P306" s="81">
        <v>43768.317245370374</v>
      </c>
      <c r="Q306" s="79" t="s">
        <v>393</v>
      </c>
      <c r="R306" s="82" t="s">
        <v>467</v>
      </c>
      <c r="S306" s="79" t="s">
        <v>474</v>
      </c>
      <c r="T306" s="79" t="s">
        <v>528</v>
      </c>
      <c r="U306" s="79"/>
      <c r="V306" s="82" t="s">
        <v>626</v>
      </c>
      <c r="W306" s="81">
        <v>43768.317245370374</v>
      </c>
      <c r="X306" s="85">
        <v>43768</v>
      </c>
      <c r="Y306" s="87" t="s">
        <v>794</v>
      </c>
      <c r="Z306" s="82" t="s">
        <v>959</v>
      </c>
      <c r="AA306" s="79"/>
      <c r="AB306" s="79"/>
      <c r="AC306" s="87" t="s">
        <v>1125</v>
      </c>
      <c r="AD306" s="79"/>
      <c r="AE306" s="79" t="b">
        <v>0</v>
      </c>
      <c r="AF306" s="79">
        <v>22</v>
      </c>
      <c r="AG306" s="87" t="s">
        <v>1144</v>
      </c>
      <c r="AH306" s="79" t="b">
        <v>1</v>
      </c>
      <c r="AI306" s="79" t="s">
        <v>1153</v>
      </c>
      <c r="AJ306" s="79"/>
      <c r="AK306" s="87" t="s">
        <v>1161</v>
      </c>
      <c r="AL306" s="79" t="b">
        <v>0</v>
      </c>
      <c r="AM306" s="79">
        <v>5</v>
      </c>
      <c r="AN306" s="87" t="s">
        <v>1144</v>
      </c>
      <c r="AO306" s="79" t="s">
        <v>1178</v>
      </c>
      <c r="AP306" s="79" t="b">
        <v>0</v>
      </c>
      <c r="AQ306" s="87" t="s">
        <v>1125</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17</v>
      </c>
      <c r="BM306" s="49">
        <v>100</v>
      </c>
      <c r="BN306" s="48">
        <v>17</v>
      </c>
    </row>
    <row r="307" spans="1:66" ht="15">
      <c r="A307" s="64" t="s">
        <v>303</v>
      </c>
      <c r="B307" s="64" t="s">
        <v>303</v>
      </c>
      <c r="C307" s="65" t="s">
        <v>3218</v>
      </c>
      <c r="D307" s="66">
        <v>10</v>
      </c>
      <c r="E307" s="67" t="s">
        <v>136</v>
      </c>
      <c r="F307" s="68">
        <v>6</v>
      </c>
      <c r="G307" s="65"/>
      <c r="H307" s="69"/>
      <c r="I307" s="70"/>
      <c r="J307" s="70"/>
      <c r="K307" s="34" t="s">
        <v>65</v>
      </c>
      <c r="L307" s="77">
        <v>307</v>
      </c>
      <c r="M307" s="77"/>
      <c r="N307" s="72"/>
      <c r="O307" s="79" t="s">
        <v>176</v>
      </c>
      <c r="P307" s="81">
        <v>43768.371782407405</v>
      </c>
      <c r="Q307" s="79" t="s">
        <v>434</v>
      </c>
      <c r="R307" s="82" t="s">
        <v>468</v>
      </c>
      <c r="S307" s="79" t="s">
        <v>474</v>
      </c>
      <c r="T307" s="79" t="s">
        <v>529</v>
      </c>
      <c r="U307" s="79"/>
      <c r="V307" s="82" t="s">
        <v>626</v>
      </c>
      <c r="W307" s="81">
        <v>43768.371782407405</v>
      </c>
      <c r="X307" s="85">
        <v>43768</v>
      </c>
      <c r="Y307" s="87" t="s">
        <v>795</v>
      </c>
      <c r="Z307" s="82" t="s">
        <v>960</v>
      </c>
      <c r="AA307" s="79"/>
      <c r="AB307" s="79"/>
      <c r="AC307" s="87" t="s">
        <v>1126</v>
      </c>
      <c r="AD307" s="79"/>
      <c r="AE307" s="79" t="b">
        <v>0</v>
      </c>
      <c r="AF307" s="79">
        <v>7</v>
      </c>
      <c r="AG307" s="87" t="s">
        <v>1144</v>
      </c>
      <c r="AH307" s="79" t="b">
        <v>1</v>
      </c>
      <c r="AI307" s="79" t="s">
        <v>1153</v>
      </c>
      <c r="AJ307" s="79"/>
      <c r="AK307" s="87" t="s">
        <v>1176</v>
      </c>
      <c r="AL307" s="79" t="b">
        <v>0</v>
      </c>
      <c r="AM307" s="79">
        <v>0</v>
      </c>
      <c r="AN307" s="87" t="s">
        <v>1144</v>
      </c>
      <c r="AO307" s="79" t="s">
        <v>1178</v>
      </c>
      <c r="AP307" s="79" t="b">
        <v>0</v>
      </c>
      <c r="AQ307" s="87" t="s">
        <v>1126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2</v>
      </c>
      <c r="BF307" s="48">
        <v>0</v>
      </c>
      <c r="BG307" s="49">
        <v>0</v>
      </c>
      <c r="BH307" s="48">
        <v>0</v>
      </c>
      <c r="BI307" s="49">
        <v>0</v>
      </c>
      <c r="BJ307" s="48">
        <v>0</v>
      </c>
      <c r="BK307" s="49">
        <v>0</v>
      </c>
      <c r="BL307" s="48">
        <v>12</v>
      </c>
      <c r="BM307" s="49">
        <v>100</v>
      </c>
      <c r="BN307" s="48">
        <v>12</v>
      </c>
    </row>
    <row r="308" spans="1:66" ht="15">
      <c r="A308" s="64" t="s">
        <v>303</v>
      </c>
      <c r="B308" s="64" t="s">
        <v>303</v>
      </c>
      <c r="C308" s="65" t="s">
        <v>3218</v>
      </c>
      <c r="D308" s="66">
        <v>10</v>
      </c>
      <c r="E308" s="67" t="s">
        <v>136</v>
      </c>
      <c r="F308" s="68">
        <v>6</v>
      </c>
      <c r="G308" s="65"/>
      <c r="H308" s="69"/>
      <c r="I308" s="70"/>
      <c r="J308" s="70"/>
      <c r="K308" s="34" t="s">
        <v>65</v>
      </c>
      <c r="L308" s="77">
        <v>308</v>
      </c>
      <c r="M308" s="77"/>
      <c r="N308" s="72"/>
      <c r="O308" s="79" t="s">
        <v>176</v>
      </c>
      <c r="P308" s="81">
        <v>43768.510775462964</v>
      </c>
      <c r="Q308" s="79" t="s">
        <v>397</v>
      </c>
      <c r="R308" s="82" t="s">
        <v>439</v>
      </c>
      <c r="S308" s="79" t="s">
        <v>475</v>
      </c>
      <c r="T308" s="79" t="s">
        <v>490</v>
      </c>
      <c r="U308" s="79"/>
      <c r="V308" s="82" t="s">
        <v>626</v>
      </c>
      <c r="W308" s="81">
        <v>43768.510775462964</v>
      </c>
      <c r="X308" s="85">
        <v>43768</v>
      </c>
      <c r="Y308" s="87" t="s">
        <v>796</v>
      </c>
      <c r="Z308" s="82" t="s">
        <v>961</v>
      </c>
      <c r="AA308" s="79"/>
      <c r="AB308" s="79"/>
      <c r="AC308" s="87" t="s">
        <v>1127</v>
      </c>
      <c r="AD308" s="79"/>
      <c r="AE308" s="79" t="b">
        <v>0</v>
      </c>
      <c r="AF308" s="79">
        <v>5</v>
      </c>
      <c r="AG308" s="87" t="s">
        <v>1144</v>
      </c>
      <c r="AH308" s="79" t="b">
        <v>0</v>
      </c>
      <c r="AI308" s="79" t="s">
        <v>1153</v>
      </c>
      <c r="AJ308" s="79"/>
      <c r="AK308" s="87" t="s">
        <v>1144</v>
      </c>
      <c r="AL308" s="79" t="b">
        <v>0</v>
      </c>
      <c r="AM308" s="79">
        <v>2</v>
      </c>
      <c r="AN308" s="87" t="s">
        <v>1144</v>
      </c>
      <c r="AO308" s="79" t="s">
        <v>1182</v>
      </c>
      <c r="AP308" s="79" t="b">
        <v>0</v>
      </c>
      <c r="AQ308" s="87" t="s">
        <v>1127</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8</v>
      </c>
      <c r="BM308" s="49">
        <v>100</v>
      </c>
      <c r="BN308" s="48">
        <v>8</v>
      </c>
    </row>
    <row r="309" spans="1:66" ht="15">
      <c r="A309" s="64" t="s">
        <v>303</v>
      </c>
      <c r="B309" s="64" t="s">
        <v>303</v>
      </c>
      <c r="C309" s="65" t="s">
        <v>3218</v>
      </c>
      <c r="D309" s="66">
        <v>10</v>
      </c>
      <c r="E309" s="67" t="s">
        <v>136</v>
      </c>
      <c r="F309" s="68">
        <v>6</v>
      </c>
      <c r="G309" s="65"/>
      <c r="H309" s="69"/>
      <c r="I309" s="70"/>
      <c r="J309" s="70"/>
      <c r="K309" s="34" t="s">
        <v>65</v>
      </c>
      <c r="L309" s="77">
        <v>309</v>
      </c>
      <c r="M309" s="77"/>
      <c r="N309" s="72"/>
      <c r="O309" s="79" t="s">
        <v>176</v>
      </c>
      <c r="P309" s="81">
        <v>43769.693136574075</v>
      </c>
      <c r="Q309" s="79" t="s">
        <v>433</v>
      </c>
      <c r="R309" s="82" t="s">
        <v>469</v>
      </c>
      <c r="S309" s="79" t="s">
        <v>474</v>
      </c>
      <c r="T309" s="79" t="s">
        <v>530</v>
      </c>
      <c r="U309" s="79"/>
      <c r="V309" s="82" t="s">
        <v>626</v>
      </c>
      <c r="W309" s="81">
        <v>43769.693136574075</v>
      </c>
      <c r="X309" s="85">
        <v>43769</v>
      </c>
      <c r="Y309" s="87" t="s">
        <v>797</v>
      </c>
      <c r="Z309" s="82" t="s">
        <v>962</v>
      </c>
      <c r="AA309" s="79"/>
      <c r="AB309" s="79"/>
      <c r="AC309" s="87" t="s">
        <v>1128</v>
      </c>
      <c r="AD309" s="79"/>
      <c r="AE309" s="79" t="b">
        <v>0</v>
      </c>
      <c r="AF309" s="79">
        <v>18</v>
      </c>
      <c r="AG309" s="87" t="s">
        <v>1144</v>
      </c>
      <c r="AH309" s="79" t="b">
        <v>1</v>
      </c>
      <c r="AI309" s="79" t="s">
        <v>1153</v>
      </c>
      <c r="AJ309" s="79"/>
      <c r="AK309" s="87" t="s">
        <v>1175</v>
      </c>
      <c r="AL309" s="79" t="b">
        <v>0</v>
      </c>
      <c r="AM309" s="79">
        <v>1</v>
      </c>
      <c r="AN309" s="87" t="s">
        <v>1144</v>
      </c>
      <c r="AO309" s="79" t="s">
        <v>1178</v>
      </c>
      <c r="AP309" s="79" t="b">
        <v>0</v>
      </c>
      <c r="AQ309" s="87" t="s">
        <v>1128</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39</v>
      </c>
      <c r="BM309" s="49">
        <v>100</v>
      </c>
      <c r="BN309" s="48">
        <v>39</v>
      </c>
    </row>
    <row r="310" spans="1:66" ht="15">
      <c r="A310" s="64" t="s">
        <v>303</v>
      </c>
      <c r="B310" s="64" t="s">
        <v>303</v>
      </c>
      <c r="C310" s="65" t="s">
        <v>3218</v>
      </c>
      <c r="D310" s="66">
        <v>10</v>
      </c>
      <c r="E310" s="67" t="s">
        <v>136</v>
      </c>
      <c r="F310" s="68">
        <v>6</v>
      </c>
      <c r="G310" s="65"/>
      <c r="H310" s="69"/>
      <c r="I310" s="70"/>
      <c r="J310" s="70"/>
      <c r="K310" s="34" t="s">
        <v>65</v>
      </c>
      <c r="L310" s="77">
        <v>310</v>
      </c>
      <c r="M310" s="77"/>
      <c r="N310" s="72"/>
      <c r="O310" s="79" t="s">
        <v>176</v>
      </c>
      <c r="P310" s="81">
        <v>43773.41741898148</v>
      </c>
      <c r="Q310" s="79" t="s">
        <v>435</v>
      </c>
      <c r="R310" s="82" t="s">
        <v>470</v>
      </c>
      <c r="S310" s="79" t="s">
        <v>474</v>
      </c>
      <c r="T310" s="79" t="s">
        <v>531</v>
      </c>
      <c r="U310" s="79"/>
      <c r="V310" s="82" t="s">
        <v>626</v>
      </c>
      <c r="W310" s="81">
        <v>43773.41741898148</v>
      </c>
      <c r="X310" s="85">
        <v>43773</v>
      </c>
      <c r="Y310" s="87" t="s">
        <v>798</v>
      </c>
      <c r="Z310" s="82" t="s">
        <v>963</v>
      </c>
      <c r="AA310" s="79"/>
      <c r="AB310" s="79"/>
      <c r="AC310" s="87" t="s">
        <v>1129</v>
      </c>
      <c r="AD310" s="79"/>
      <c r="AE310" s="79" t="b">
        <v>0</v>
      </c>
      <c r="AF310" s="79">
        <v>5</v>
      </c>
      <c r="AG310" s="87" t="s">
        <v>1144</v>
      </c>
      <c r="AH310" s="79" t="b">
        <v>1</v>
      </c>
      <c r="AI310" s="79" t="s">
        <v>1153</v>
      </c>
      <c r="AJ310" s="79"/>
      <c r="AK310" s="87" t="s">
        <v>1177</v>
      </c>
      <c r="AL310" s="79" t="b">
        <v>0</v>
      </c>
      <c r="AM310" s="79">
        <v>0</v>
      </c>
      <c r="AN310" s="87" t="s">
        <v>1144</v>
      </c>
      <c r="AO310" s="79" t="s">
        <v>1178</v>
      </c>
      <c r="AP310" s="79" t="b">
        <v>0</v>
      </c>
      <c r="AQ310" s="87" t="s">
        <v>1129</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2</v>
      </c>
      <c r="BF310" s="48">
        <v>0</v>
      </c>
      <c r="BG310" s="49">
        <v>0</v>
      </c>
      <c r="BH310" s="48">
        <v>0</v>
      </c>
      <c r="BI310" s="49">
        <v>0</v>
      </c>
      <c r="BJ310" s="48">
        <v>0</v>
      </c>
      <c r="BK310" s="49">
        <v>0</v>
      </c>
      <c r="BL310" s="48">
        <v>14</v>
      </c>
      <c r="BM310" s="49">
        <v>100</v>
      </c>
      <c r="BN310" s="48">
        <v>14</v>
      </c>
    </row>
    <row r="311" spans="1:66" ht="15">
      <c r="A311" s="64" t="s">
        <v>303</v>
      </c>
      <c r="B311" s="64" t="s">
        <v>312</v>
      </c>
      <c r="C311" s="65" t="s">
        <v>3215</v>
      </c>
      <c r="D311" s="66">
        <v>10</v>
      </c>
      <c r="E311" s="67" t="s">
        <v>136</v>
      </c>
      <c r="F311" s="68">
        <v>25.5</v>
      </c>
      <c r="G311" s="65"/>
      <c r="H311" s="69"/>
      <c r="I311" s="70"/>
      <c r="J311" s="70"/>
      <c r="K311" s="34" t="s">
        <v>66</v>
      </c>
      <c r="L311" s="77">
        <v>311</v>
      </c>
      <c r="M311" s="77"/>
      <c r="N311" s="72"/>
      <c r="O311" s="79" t="s">
        <v>379</v>
      </c>
      <c r="P311" s="81">
        <v>43774.404502314814</v>
      </c>
      <c r="Q311" s="79" t="s">
        <v>430</v>
      </c>
      <c r="R311" s="82" t="s">
        <v>471</v>
      </c>
      <c r="S311" s="79" t="s">
        <v>484</v>
      </c>
      <c r="T311" s="79" t="s">
        <v>532</v>
      </c>
      <c r="U311" s="79"/>
      <c r="V311" s="82" t="s">
        <v>626</v>
      </c>
      <c r="W311" s="81">
        <v>43774.404502314814</v>
      </c>
      <c r="X311" s="85">
        <v>43774</v>
      </c>
      <c r="Y311" s="87" t="s">
        <v>799</v>
      </c>
      <c r="Z311" s="82" t="s">
        <v>964</v>
      </c>
      <c r="AA311" s="79"/>
      <c r="AB311" s="79"/>
      <c r="AC311" s="87" t="s">
        <v>1130</v>
      </c>
      <c r="AD311" s="79"/>
      <c r="AE311" s="79" t="b">
        <v>0</v>
      </c>
      <c r="AF311" s="79">
        <v>5</v>
      </c>
      <c r="AG311" s="87" t="s">
        <v>1144</v>
      </c>
      <c r="AH311" s="79" t="b">
        <v>0</v>
      </c>
      <c r="AI311" s="79" t="s">
        <v>1153</v>
      </c>
      <c r="AJ311" s="79"/>
      <c r="AK311" s="87" t="s">
        <v>1144</v>
      </c>
      <c r="AL311" s="79" t="b">
        <v>0</v>
      </c>
      <c r="AM311" s="79">
        <v>3</v>
      </c>
      <c r="AN311" s="87" t="s">
        <v>1144</v>
      </c>
      <c r="AO311" s="79" t="s">
        <v>1178</v>
      </c>
      <c r="AP311" s="79" t="b">
        <v>0</v>
      </c>
      <c r="AQ311" s="87" t="s">
        <v>1130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8">
        <v>2</v>
      </c>
      <c r="BG311" s="49">
        <v>8.333333333333334</v>
      </c>
      <c r="BH311" s="48">
        <v>0</v>
      </c>
      <c r="BI311" s="49">
        <v>0</v>
      </c>
      <c r="BJ311" s="48">
        <v>0</v>
      </c>
      <c r="BK311" s="49">
        <v>0</v>
      </c>
      <c r="BL311" s="48">
        <v>22</v>
      </c>
      <c r="BM311" s="49">
        <v>91.66666666666667</v>
      </c>
      <c r="BN311" s="48">
        <v>24</v>
      </c>
    </row>
    <row r="312" spans="1:66" ht="15">
      <c r="A312" s="64" t="s">
        <v>312</v>
      </c>
      <c r="B312" s="64" t="s">
        <v>303</v>
      </c>
      <c r="C312" s="65" t="s">
        <v>3214</v>
      </c>
      <c r="D312" s="66">
        <v>3</v>
      </c>
      <c r="E312" s="67" t="s">
        <v>132</v>
      </c>
      <c r="F312" s="68">
        <v>32</v>
      </c>
      <c r="G312" s="65"/>
      <c r="H312" s="69"/>
      <c r="I312" s="70"/>
      <c r="J312" s="70"/>
      <c r="K312" s="34" t="s">
        <v>66</v>
      </c>
      <c r="L312" s="77">
        <v>312</v>
      </c>
      <c r="M312" s="77"/>
      <c r="N312" s="72"/>
      <c r="O312" s="79" t="s">
        <v>378</v>
      </c>
      <c r="P312" s="81">
        <v>43774.54950231482</v>
      </c>
      <c r="Q312" s="79" t="s">
        <v>430</v>
      </c>
      <c r="R312" s="79"/>
      <c r="S312" s="79"/>
      <c r="T312" s="79"/>
      <c r="U312" s="79"/>
      <c r="V312" s="82" t="s">
        <v>635</v>
      </c>
      <c r="W312" s="81">
        <v>43774.54950231482</v>
      </c>
      <c r="X312" s="85">
        <v>43774</v>
      </c>
      <c r="Y312" s="87" t="s">
        <v>800</v>
      </c>
      <c r="Z312" s="82" t="s">
        <v>965</v>
      </c>
      <c r="AA312" s="79"/>
      <c r="AB312" s="79"/>
      <c r="AC312" s="87" t="s">
        <v>1131</v>
      </c>
      <c r="AD312" s="79"/>
      <c r="AE312" s="79" t="b">
        <v>0</v>
      </c>
      <c r="AF312" s="79">
        <v>0</v>
      </c>
      <c r="AG312" s="87" t="s">
        <v>1144</v>
      </c>
      <c r="AH312" s="79" t="b">
        <v>0</v>
      </c>
      <c r="AI312" s="79" t="s">
        <v>1153</v>
      </c>
      <c r="AJ312" s="79"/>
      <c r="AK312" s="87" t="s">
        <v>1144</v>
      </c>
      <c r="AL312" s="79" t="b">
        <v>0</v>
      </c>
      <c r="AM312" s="79">
        <v>3</v>
      </c>
      <c r="AN312" s="87" t="s">
        <v>1130</v>
      </c>
      <c r="AO312" s="79" t="s">
        <v>1178</v>
      </c>
      <c r="AP312" s="79" t="b">
        <v>0</v>
      </c>
      <c r="AQ312" s="87" t="s">
        <v>1130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8">
        <v>2</v>
      </c>
      <c r="BG312" s="49">
        <v>8.333333333333334</v>
      </c>
      <c r="BH312" s="48">
        <v>0</v>
      </c>
      <c r="BI312" s="49">
        <v>0</v>
      </c>
      <c r="BJ312" s="48">
        <v>0</v>
      </c>
      <c r="BK312" s="49">
        <v>0</v>
      </c>
      <c r="BL312" s="48">
        <v>22</v>
      </c>
      <c r="BM312" s="49">
        <v>91.66666666666667</v>
      </c>
      <c r="BN312" s="48">
        <v>24</v>
      </c>
    </row>
    <row r="313" spans="1:66" ht="15">
      <c r="A313" s="64" t="s">
        <v>312</v>
      </c>
      <c r="B313" s="64" t="s">
        <v>312</v>
      </c>
      <c r="C313" s="65" t="s">
        <v>3214</v>
      </c>
      <c r="D313" s="66">
        <v>3</v>
      </c>
      <c r="E313" s="67" t="s">
        <v>132</v>
      </c>
      <c r="F313" s="68">
        <v>32</v>
      </c>
      <c r="G313" s="65"/>
      <c r="H313" s="69"/>
      <c r="I313" s="70"/>
      <c r="J313" s="70"/>
      <c r="K313" s="34" t="s">
        <v>65</v>
      </c>
      <c r="L313" s="77">
        <v>313</v>
      </c>
      <c r="M313" s="77"/>
      <c r="N313" s="72"/>
      <c r="O313" s="79" t="s">
        <v>176</v>
      </c>
      <c r="P313" s="81">
        <v>43768.483622685184</v>
      </c>
      <c r="Q313" s="79" t="s">
        <v>392</v>
      </c>
      <c r="R313" s="82" t="s">
        <v>472</v>
      </c>
      <c r="S313" s="79" t="s">
        <v>474</v>
      </c>
      <c r="T313" s="79" t="s">
        <v>533</v>
      </c>
      <c r="U313" s="79"/>
      <c r="V313" s="82" t="s">
        <v>635</v>
      </c>
      <c r="W313" s="81">
        <v>43768.483622685184</v>
      </c>
      <c r="X313" s="85">
        <v>43768</v>
      </c>
      <c r="Y313" s="87" t="s">
        <v>801</v>
      </c>
      <c r="Z313" s="82" t="s">
        <v>966</v>
      </c>
      <c r="AA313" s="79"/>
      <c r="AB313" s="79"/>
      <c r="AC313" s="87" t="s">
        <v>1132</v>
      </c>
      <c r="AD313" s="79"/>
      <c r="AE313" s="79" t="b">
        <v>0</v>
      </c>
      <c r="AF313" s="79">
        <v>12</v>
      </c>
      <c r="AG313" s="87" t="s">
        <v>1144</v>
      </c>
      <c r="AH313" s="79" t="b">
        <v>1</v>
      </c>
      <c r="AI313" s="79" t="s">
        <v>1153</v>
      </c>
      <c r="AJ313" s="79"/>
      <c r="AK313" s="87" t="s">
        <v>1110</v>
      </c>
      <c r="AL313" s="79" t="b">
        <v>0</v>
      </c>
      <c r="AM313" s="79">
        <v>1</v>
      </c>
      <c r="AN313" s="87" t="s">
        <v>1144</v>
      </c>
      <c r="AO313" s="79" t="s">
        <v>1178</v>
      </c>
      <c r="AP313" s="79" t="b">
        <v>0</v>
      </c>
      <c r="AQ313" s="87" t="s">
        <v>1132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0</v>
      </c>
      <c r="BG313" s="49">
        <v>0</v>
      </c>
      <c r="BH313" s="48">
        <v>0</v>
      </c>
      <c r="BI313" s="49">
        <v>0</v>
      </c>
      <c r="BJ313" s="48">
        <v>0</v>
      </c>
      <c r="BK313" s="49">
        <v>0</v>
      </c>
      <c r="BL313" s="48">
        <v>20</v>
      </c>
      <c r="BM313" s="49">
        <v>100</v>
      </c>
      <c r="BN31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3"/>
    <dataValidation allowBlank="1" showErrorMessage="1" sqref="N2:N3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3"/>
    <dataValidation allowBlank="1" showInputMessage="1" promptTitle="Edge Color" prompt="To select an optional edge color, right-click and select Select Color on the right-click menu." sqref="C3:C313"/>
    <dataValidation allowBlank="1" showInputMessage="1" promptTitle="Edge Width" prompt="Enter an optional edge width between 1 and 10." errorTitle="Invalid Edge Width" error="The optional edge width must be a whole number between 1 and 10." sqref="D3:D313"/>
    <dataValidation allowBlank="1" showInputMessage="1" promptTitle="Edge Opacity" prompt="Enter an optional edge opacity between 0 (transparent) and 100 (opaque)." errorTitle="Invalid Edge Opacity" error="The optional edge opacity must be a whole number between 0 and 10." sqref="F3:F3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3">
      <formula1>ValidEdgeVisibilities</formula1>
    </dataValidation>
    <dataValidation allowBlank="1" showInputMessage="1" showErrorMessage="1" promptTitle="Vertex 1 Name" prompt="Enter the name of the edge's first vertex." sqref="A3:A313"/>
    <dataValidation allowBlank="1" showInputMessage="1" showErrorMessage="1" promptTitle="Vertex 2 Name" prompt="Enter the name of the edge's second vertex." sqref="B3:B313"/>
    <dataValidation allowBlank="1" showInputMessage="1" showErrorMessage="1" promptTitle="Edge Label" prompt="Enter an optional edge label." errorTitle="Invalid Edge Visibility" error="You have entered an unrecognized edge visibility.  Try selecting from the drop-down list instead." sqref="H3:H3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3"/>
  </dataValidations>
  <hyperlinks>
    <hyperlink ref="R5" r:id="rId1" display="https://tekniikanmaailma.fi/lehti/19b-2019/dieselbussien-lahtolaskenta-on-alkanut/"/>
    <hyperlink ref="R33" r:id="rId2" display="https://twitter.com/kaisakosonen/status/1188767962490134529"/>
    <hyperlink ref="R39" r:id="rId3" display="https://twitter.com/ooseuri/status/1189160464254750720"/>
    <hyperlink ref="R40" r:id="rId4" display="https://twitter.com/ooseuri/status/1189160464254750720"/>
    <hyperlink ref="R64" r:id="rId5" display="https://www.hs.fi/ulkomaat/art-2000006289718.html?share=cd14b13d3b8dc4d413c10fcd3bbe7c43"/>
    <hyperlink ref="R120" r:id="rId6" display="https://www.presidentti.fi/uutinen/presidenttipari-vastaanotti-climate-cycling-polkupyorat/"/>
    <hyperlink ref="R144" r:id="rId7" display="https://yle.fi/uutiset/3-11045877"/>
    <hyperlink ref="R154" r:id="rId8" display="https://twitter.com/MetsayhdistysRy/status/1190201787095142400"/>
    <hyperlink ref="R157" r:id="rId9" display="https://twitter.com/MarkkuKulmala1/status/1188407116111011840"/>
    <hyperlink ref="R158" r:id="rId10" display="https://twitter.com/MarkkuKulmala1/status/1188407116111011840"/>
    <hyperlink ref="R164" r:id="rId11" display="https://twitter.com/joonasl/status/1190350702960349185"/>
    <hyperlink ref="R165" r:id="rId12" display="https://twitter.com/joonasl/status/1190350702960349185"/>
    <hyperlink ref="R191" r:id="rId13" display="https://twitter.com/JIHukkinen/status/1189086814977626112"/>
    <hyperlink ref="R193" r:id="rId14" display="https://twitter.com/HarriHoltta/status/1191047261809205248"/>
    <hyperlink ref="R194" r:id="rId15" display="https://www.kauppalehti.fi/uutiset/nykykapitalismi-on-valuvikainen-mutta-saantelylla-saadaan-tarvittavat-muskelit-ilmastonmuutoksen-pysayttamiseksi/30186269-db9d-47b6-b842-0b7e5cabe453?ref=twitter:b877"/>
    <hyperlink ref="R202" r:id="rId16" display="https://www.hs.fi/ulkomaat/art-2000006289718.html?share=cd14b13d3b8dc4d413c10fcd3bbe7c43"/>
    <hyperlink ref="R230" r:id="rId17" display="https://twitter.com/PanuKunttu/status/1188814359591620609"/>
    <hyperlink ref="R231" r:id="rId18" display="https://twitter.com/Meri_ja_ilmasto/status/1188854662142840834"/>
    <hyperlink ref="R235" r:id="rId19" display="https://twitter.com/satuhassi/status/1189636862647898112"/>
    <hyperlink ref="R236" r:id="rId20" display="https://twitter.com/mikko_neuvo/status/1190379480667316224"/>
    <hyperlink ref="R237" r:id="rId21" display="https://twitter.com/HarriHoltta/status/1191047261809205248"/>
    <hyperlink ref="R241" r:id="rId22" display="https://twitter.com/A_Ahokas/status/1190011747324837895"/>
    <hyperlink ref="R251" r:id="rId23" display="https://twitter.com/jmkorhonen/status/1189515803684671490"/>
    <hyperlink ref="R256" r:id="rId24" display="https://idp.scientificamerican.com/authorize/?response_type=cookie&amp;client_id=sciam&amp;redirect_uri=https%3A%2F%2Fwww.scientificamerican.com%2Farticle%2Fglobal-warming-is-not-part-of-natural-climate-variability%2F"/>
    <hyperlink ref="R257" r:id="rId25" display="https://yle.fi/uutiset/3-11047091?origin=rss&amp;utm_source=twitter-share&amp;utm_medium=social"/>
    <hyperlink ref="R258" r:id="rId26" display="https://www.iiasa.ac.at/web/home/about/news/190925-drought-and-wheat-production.html#.XcCJj2TcSP8.twitter"/>
    <hyperlink ref="R265" r:id="rId27" display="https://twitter.com/A_Ahokas/status/1190332696897163264"/>
    <hyperlink ref="R274" r:id="rId28" display="https://www.kansalaisaloite.fi/fi/aloite/4252?fbclid=IwAR2MqutK1dcHgE6BuxeCeE0MGzR_V_H90KP-aAKc4ZNCRWfc86-8XZEnkZc"/>
    <hyperlink ref="R283" r:id="rId29" display="https://twitter.com/Ellen_Ojala/status/1188744923635425280"/>
    <hyperlink ref="R286" r:id="rId30" display="https://twitter.com/LauraMaKolehma/status/1190160251485671424"/>
    <hyperlink ref="R288" r:id="rId31" display="https://twitter.com/KaarinaKolle/status/1189461709163028480"/>
    <hyperlink ref="R289" r:id="rId32" display="https://twitter.com/HiilivapaaFI/status/1190222366724501510"/>
    <hyperlink ref="R291" r:id="rId33" display="https://www.kansalaisaloite.fi/fi/aloite/4252?fbclid=IwAR2MqutK1dcHgE6BuxeCeE0MGzR_V_H90KP-aAKc4ZNCRWfc86-8XZEnkZc"/>
    <hyperlink ref="R292" r:id="rId34" display="https://twitter.com/kaisakosonen/status/1188767962490134529"/>
    <hyperlink ref="R293" r:id="rId35" display="https://twitter.com/ooseuri/status/1189160464254750720"/>
    <hyperlink ref="R294" r:id="rId36" display="https://www.kansalaisaloite.fi/fi/aloite/4252?fbclid=IwAR2MqutK1dcHgE6BuxeCeE0MGzR_V_H90KP-aAKc4ZNCRWfc86-8XZEnkZc"/>
    <hyperlink ref="R296" r:id="rId37" display="https://twitter.com/ooseuri/status/1189160464254750720"/>
    <hyperlink ref="R299" r:id="rId38" display="https://yle.fi/uutiset/3-11045496"/>
    <hyperlink ref="R305" r:id="rId39" display="https://www.greenpeace.org/finland/tiedotteet/2550/tarkea-ilmastopoliittinen-paatos-vilahtamassa-ohi-valtion-omistajaohjaus-vaikuttaa-valtavaan-maaraan-paastoja/"/>
    <hyperlink ref="R306" r:id="rId40" display="https://twitter.com/O_Tiainen/status/1189255081285292035"/>
    <hyperlink ref="R307" r:id="rId41" display="https://twitter.com/jvarala/status/1189462945706717184"/>
    <hyperlink ref="R308" r:id="rId42" display="https://www.hs.fi/ulkomaat/art-2000006289718.html?share=cd14b13d3b8dc4d413c10fcd3bbe7c43"/>
    <hyperlink ref="R309" r:id="rId43" display="https://twitter.com/lentoveroaloite/status/1189614481476870145"/>
    <hyperlink ref="R310" r:id="rId44" display="https://twitter.com/fingrid_oyj/status/1191292123557113859"/>
    <hyperlink ref="R311" r:id="rId45" display="https://www.greenpeace.org/finland/blogit/2579/yhdysvallat-lahtee-ilmastosopimuksesta-enta-sitten/"/>
    <hyperlink ref="R313" r:id="rId46" display="https://twitter.com/kaisakosonen/status/1189478710614937601"/>
    <hyperlink ref="U10" r:id="rId47" display="https://pbs.twimg.com/media/EH9o33wXkAI08NW.jpg"/>
    <hyperlink ref="U124" r:id="rId48" display="https://pbs.twimg.com/media/EIO0LenXkAM7QQu.jpg"/>
    <hyperlink ref="U129" r:id="rId49" display="https://pbs.twimg.com/media/EIPTUA0XkAE0LAd.jpg"/>
    <hyperlink ref="U171" r:id="rId50" display="https://pbs.twimg.com/media/EIRgZdMWwAANwVw.jpg"/>
    <hyperlink ref="U174" r:id="rId51" display="https://pbs.twimg.com/media/EH9eULIWsAACRIy.png"/>
    <hyperlink ref="U175" r:id="rId52" display="https://pbs.twimg.com/media/EH9eULIWsAACRIy.png"/>
    <hyperlink ref="U176" r:id="rId53" display="https://pbs.twimg.com/media/EH9eULIWsAACRIy.png"/>
    <hyperlink ref="U178" r:id="rId54" display="https://pbs.twimg.com/media/EH9f6xLXUAAy5IH.png"/>
    <hyperlink ref="U184" r:id="rId55" display="https://pbs.twimg.com/media/EH9f6xLXUAAy5IH.png"/>
    <hyperlink ref="U189" r:id="rId56" display="https://pbs.twimg.com/media/EH9f6xLXUAAy5IH.png"/>
    <hyperlink ref="U192" r:id="rId57" display="https://pbs.twimg.com/media/EH9eULIWsAACRIy.png"/>
    <hyperlink ref="U195" r:id="rId58" display="https://pbs.twimg.com/media/EH9eULIWsAACRIy.png"/>
    <hyperlink ref="U218" r:id="rId59" display="https://pbs.twimg.com/media/EEXGBjFXkAIHHxb.jpg"/>
    <hyperlink ref="U219" r:id="rId60" display="https://pbs.twimg.com/media/EEXGBjFXkAIHHxb.jpg"/>
    <hyperlink ref="U221" r:id="rId61" display="https://pbs.twimg.com/media/EH9H7yJXUAAQ_NF.png"/>
    <hyperlink ref="U226" r:id="rId62" display="https://pbs.twimg.com/media/EH9H7yJXUAAQ_NF.png"/>
    <hyperlink ref="U227" r:id="rId63" display="https://pbs.twimg.com/media/EH9eULIWsAACRIy.png"/>
    <hyperlink ref="U228" r:id="rId64" display="https://pbs.twimg.com/media/EH9eULIWsAACRIy.png"/>
    <hyperlink ref="U229" r:id="rId65" display="https://pbs.twimg.com/media/EH9f6xLXUAAy5IH.png"/>
    <hyperlink ref="U254" r:id="rId66" display="https://pbs.twimg.com/media/EH9o33wXkAI08NW.jpg"/>
    <hyperlink ref="U264" r:id="rId67" display="https://pbs.twimg.com/media/EIOMFg5WoAE3_eg.jpg"/>
    <hyperlink ref="U270" r:id="rId68" display="https://pbs.twimg.com/media/EH9o33wXkAI08NW.jpg"/>
    <hyperlink ref="U273" r:id="rId69" display="https://pbs.twimg.com/media/EH9o33wXkAI08NW.jpg"/>
    <hyperlink ref="U274" r:id="rId70" display="https://pbs.twimg.com/media/EIKNeTbWkAUjXbU.jpg"/>
    <hyperlink ref="U291" r:id="rId71" display="https://pbs.twimg.com/media/EGqU-z8WoAAoDen.jpg"/>
    <hyperlink ref="U294" r:id="rId72" display="https://pbs.twimg.com/media/EIKNeTbWkAUjXbU.jpg"/>
    <hyperlink ref="V3" r:id="rId73" display="http://pbs.twimg.com/profile_images/1098468035395026944/E2VmaNB6_normal.png"/>
    <hyperlink ref="V4" r:id="rId74" display="http://pbs.twimg.com/profile_images/1098468035395026944/E2VmaNB6_normal.png"/>
    <hyperlink ref="V5" r:id="rId75" display="http://pbs.twimg.com/profile_images/1186675985032339456/Zr-eUfLs_normal.jpg"/>
    <hyperlink ref="V6" r:id="rId76" display="http://pbs.twimg.com/profile_images/850023269914869762/4vFPPiOQ_normal.jpg"/>
    <hyperlink ref="V7" r:id="rId77" display="http://pbs.twimg.com/profile_images/850023269914869762/4vFPPiOQ_normal.jpg"/>
    <hyperlink ref="V8" r:id="rId78" display="http://pbs.twimg.com/profile_images/899545525720141824/5Plxw2gD_normal.jpg"/>
    <hyperlink ref="V9" r:id="rId79" display="http://pbs.twimg.com/profile_images/899545525720141824/5Plxw2gD_normal.jpg"/>
    <hyperlink ref="V10" r:id="rId80" display="https://pbs.twimg.com/media/EH9o33wXkAI08NW.jpg"/>
    <hyperlink ref="V11" r:id="rId81" display="http://pbs.twimg.com/profile_images/616564065486278660/m9TpDcC0_normal.jpg"/>
    <hyperlink ref="V12" r:id="rId82" display="http://pbs.twimg.com/profile_images/616564065486278660/m9TpDcC0_normal.jpg"/>
    <hyperlink ref="V13" r:id="rId83" display="http://pbs.twimg.com/profile_images/616564065486278660/m9TpDcC0_normal.jpg"/>
    <hyperlink ref="V14" r:id="rId84" display="http://pbs.twimg.com/profile_images/616564065486278660/m9TpDcC0_normal.jpg"/>
    <hyperlink ref="V15" r:id="rId85" display="http://pbs.twimg.com/profile_images/616564065486278660/m9TpDcC0_normal.jpg"/>
    <hyperlink ref="V16" r:id="rId86" display="http://pbs.twimg.com/profile_images/582261639442894848/ZMEwxEcC_normal.jpg"/>
    <hyperlink ref="V17" r:id="rId87" display="http://pbs.twimg.com/profile_images/582261639442894848/ZMEwxEcC_normal.jpg"/>
    <hyperlink ref="V18" r:id="rId88" display="http://pbs.twimg.com/profile_images/582261639442894848/ZMEwxEcC_normal.jpg"/>
    <hyperlink ref="V19" r:id="rId89" display="http://pbs.twimg.com/profile_images/582261639442894848/ZMEwxEcC_normal.jpg"/>
    <hyperlink ref="V20" r:id="rId90" display="http://pbs.twimg.com/profile_images/582261639442894848/ZMEwxEcC_normal.jpg"/>
    <hyperlink ref="V21" r:id="rId91" display="http://pbs.twimg.com/profile_images/582261639442894848/ZMEwxEcC_normal.jpg"/>
    <hyperlink ref="V22" r:id="rId92" display="http://pbs.twimg.com/profile_images/582261639442894848/ZMEwxEcC_normal.jpg"/>
    <hyperlink ref="V23" r:id="rId93" display="http://pbs.twimg.com/profile_images/582261639442894848/ZMEwxEcC_normal.jpg"/>
    <hyperlink ref="V24" r:id="rId94" display="http://pbs.twimg.com/profile_images/1170721308109365255/CbRoEvBE_normal.jpg"/>
    <hyperlink ref="V25" r:id="rId95" display="http://pbs.twimg.com/profile_images/1170721308109365255/CbRoEvBE_normal.jpg"/>
    <hyperlink ref="V26" r:id="rId96" display="http://pbs.twimg.com/profile_images/1170721308109365255/CbRoEvBE_normal.jpg"/>
    <hyperlink ref="V27" r:id="rId97" display="http://pbs.twimg.com/profile_images/1181984523271192580/0NPp6yhJ_normal.jpg"/>
    <hyperlink ref="V28" r:id="rId98" display="http://pbs.twimg.com/profile_images/1152686867860656128/tAjScJBt_normal.jpg"/>
    <hyperlink ref="V29" r:id="rId99" display="http://pbs.twimg.com/profile_images/1031876696381837313/13Hf2e_4_normal.jpg"/>
    <hyperlink ref="V30" r:id="rId100" display="http://pbs.twimg.com/profile_images/898294293974188032/JxH55vnY_normal.jpg"/>
    <hyperlink ref="V31" r:id="rId101" display="http://pbs.twimg.com/profile_images/898294293974188032/JxH55vnY_normal.jpg"/>
    <hyperlink ref="V32" r:id="rId102" display="http://pbs.twimg.com/profile_images/724569955350523906/qgNGGZDX_normal.jpg"/>
    <hyperlink ref="V33" r:id="rId103" display="http://pbs.twimg.com/profile_images/724569955350523906/qgNGGZDX_normal.jpg"/>
    <hyperlink ref="V34" r:id="rId104" display="http://pbs.twimg.com/profile_images/1175136063209267200/j0_vfQZ3_normal.jpg"/>
    <hyperlink ref="V35" r:id="rId105" display="http://pbs.twimg.com/profile_images/959881965787807744/6auPT1ix_normal.jpg"/>
    <hyperlink ref="V36" r:id="rId106" display="http://pbs.twimg.com/profile_images/1179824498280939520/E7cfwm9H_normal.jpg"/>
    <hyperlink ref="V37" r:id="rId107" display="http://pbs.twimg.com/profile_images/843804207945826306/axE_-WOP_normal.jpg"/>
    <hyperlink ref="V38" r:id="rId108" display="http://pbs.twimg.com/profile_images/1034336181503369216/c7xcX43B_normal.jpg"/>
    <hyperlink ref="V39" r:id="rId109" display="http://pbs.twimg.com/profile_images/1145042752142499841/SlZ84SaX_normal.jpg"/>
    <hyperlink ref="V40" r:id="rId110" display="http://pbs.twimg.com/profile_images/1141801288629403656/Pvezbfc7_normal.jpg"/>
    <hyperlink ref="V41" r:id="rId111" display="http://pbs.twimg.com/profile_images/1178398792653185025/gG6p25d8_normal.jpg"/>
    <hyperlink ref="V42" r:id="rId112" display="http://pbs.twimg.com/profile_images/1178398792653185025/gG6p25d8_normal.jpg"/>
    <hyperlink ref="V43" r:id="rId113" display="http://pbs.twimg.com/profile_images/1191327300/image_normal.jpg"/>
    <hyperlink ref="V44" r:id="rId114" display="http://pbs.twimg.com/profile_images/1191327300/image_normal.jpg"/>
    <hyperlink ref="V45" r:id="rId115" display="http://pbs.twimg.com/profile_images/1149009079697838081/agv7CYrK_normal.jpg"/>
    <hyperlink ref="V46" r:id="rId116" display="http://pbs.twimg.com/profile_images/948673673048682496/upIsMpFW_normal.jpg"/>
    <hyperlink ref="V47" r:id="rId117" display="http://pbs.twimg.com/profile_images/1170944934100312064/0FMhwz2m_normal.jpg"/>
    <hyperlink ref="V48" r:id="rId118" display="http://pbs.twimg.com/profile_images/1170944934100312064/0FMhwz2m_normal.jpg"/>
    <hyperlink ref="V49" r:id="rId119" display="http://pbs.twimg.com/profile_images/691986668690259968/f6EEYTas_normal.jpg"/>
    <hyperlink ref="V50" r:id="rId120" display="http://pbs.twimg.com/profile_images/691986668690259968/f6EEYTas_normal.jpg"/>
    <hyperlink ref="V51" r:id="rId121" display="http://pbs.twimg.com/profile_images/986964645708738560/PyrxpfV1_normal.jpg"/>
    <hyperlink ref="V52" r:id="rId122" display="http://pbs.twimg.com/profile_images/986964645708738560/PyrxpfV1_normal.jpg"/>
    <hyperlink ref="V53" r:id="rId123" display="http://pbs.twimg.com/profile_images/867286070588780544/BWqpDV80_normal.jpg"/>
    <hyperlink ref="V54" r:id="rId124" display="http://pbs.twimg.com/profile_images/867286070588780544/BWqpDV80_normal.jpg"/>
    <hyperlink ref="V55" r:id="rId125" display="http://pbs.twimg.com/profile_images/867286070588780544/BWqpDV80_normal.jpg"/>
    <hyperlink ref="V56" r:id="rId126" display="http://pbs.twimg.com/profile_images/867286070588780544/BWqpDV80_normal.jpg"/>
    <hyperlink ref="V57" r:id="rId127" display="http://pbs.twimg.com/profile_images/867286070588780544/BWqpDV80_normal.jpg"/>
    <hyperlink ref="V58" r:id="rId128" display="http://pbs.twimg.com/profile_images/867286070588780544/BWqpDV80_normal.jpg"/>
    <hyperlink ref="V59" r:id="rId129" display="http://pbs.twimg.com/profile_images/867286070588780544/BWqpDV80_normal.jpg"/>
    <hyperlink ref="V60" r:id="rId130" display="http://pbs.twimg.com/profile_images/867286070588780544/BWqpDV80_normal.jpg"/>
    <hyperlink ref="V61" r:id="rId131" display="http://pbs.twimg.com/profile_images/867286070588780544/BWqpDV80_normal.jpg"/>
    <hyperlink ref="V62" r:id="rId132" display="http://pbs.twimg.com/profile_images/1129902546146025472/ZJo6-h7r_normal.png"/>
    <hyperlink ref="V63" r:id="rId133" display="http://pbs.twimg.com/profile_images/1129902546146025472/ZJo6-h7r_normal.png"/>
    <hyperlink ref="V64" r:id="rId134" display="http://pbs.twimg.com/profile_images/1189480122904174592/nNVed4ob_normal.jpg"/>
    <hyperlink ref="V65" r:id="rId135" display="http://pbs.twimg.com/profile_images/1036951803391352833/uiAKAXcU_normal.jpg"/>
    <hyperlink ref="V66" r:id="rId136" display="http://pbs.twimg.com/profile_images/851302048142430208/3JeQd2wJ_normal.jpg"/>
    <hyperlink ref="V67" r:id="rId137" display="http://pbs.twimg.com/profile_images/851302048142430208/3JeQd2wJ_normal.jpg"/>
    <hyperlink ref="V68" r:id="rId138" display="http://pbs.twimg.com/profile_images/1097602223373209602/ylVkeuvL_normal.png"/>
    <hyperlink ref="V69" r:id="rId139" display="http://pbs.twimg.com/profile_images/1097602223373209602/ylVkeuvL_normal.png"/>
    <hyperlink ref="V70" r:id="rId140" display="http://pbs.twimg.com/profile_images/851302048142430208/3JeQd2wJ_normal.jpg"/>
    <hyperlink ref="V71" r:id="rId141" display="http://pbs.twimg.com/profile_images/851302048142430208/3JeQd2wJ_normal.jpg"/>
    <hyperlink ref="V72" r:id="rId142" display="http://pbs.twimg.com/profile_images/851302048142430208/3JeQd2wJ_normal.jpg"/>
    <hyperlink ref="V73" r:id="rId143" display="http://pbs.twimg.com/profile_images/851302048142430208/3JeQd2wJ_normal.jpg"/>
    <hyperlink ref="V74" r:id="rId144" display="http://pbs.twimg.com/profile_images/851302048142430208/3JeQd2wJ_normal.jpg"/>
    <hyperlink ref="V75" r:id="rId145" display="http://pbs.twimg.com/profile_images/851302048142430208/3JeQd2wJ_normal.jpg"/>
    <hyperlink ref="V76" r:id="rId146" display="http://pbs.twimg.com/profile_images/851302048142430208/3JeQd2wJ_normal.jpg"/>
    <hyperlink ref="V77" r:id="rId147" display="http://pbs.twimg.com/profile_images/777536626/dsc1977_normal.jpg"/>
    <hyperlink ref="V78" r:id="rId148" display="http://pbs.twimg.com/profile_images/777536626/dsc1977_normal.jpg"/>
    <hyperlink ref="V79" r:id="rId149" display="http://pbs.twimg.com/profile_images/926180361826074626/cIzPRwux_normal.jpg"/>
    <hyperlink ref="V80" r:id="rId150" display="http://pbs.twimg.com/profile_images/926180361826074626/cIzPRwux_normal.jpg"/>
    <hyperlink ref="V81" r:id="rId151" display="http://pbs.twimg.com/profile_images/926180361826074626/cIzPRwux_normal.jpg"/>
    <hyperlink ref="V82" r:id="rId152" display="http://pbs.twimg.com/profile_images/926180361826074626/cIzPRwux_normal.jpg"/>
    <hyperlink ref="V83" r:id="rId153" display="http://pbs.twimg.com/profile_images/926180361826074626/cIzPRwux_normal.jpg"/>
    <hyperlink ref="V84" r:id="rId154" display="http://pbs.twimg.com/profile_images/926180361826074626/cIzPRwux_normal.jpg"/>
    <hyperlink ref="V85" r:id="rId155" display="http://pbs.twimg.com/profile_images/926180361826074626/cIzPRwux_normal.jpg"/>
    <hyperlink ref="V86" r:id="rId156" display="http://pbs.twimg.com/profile_images/926180361826074626/cIzPRwux_normal.jpg"/>
    <hyperlink ref="V87" r:id="rId157" display="http://pbs.twimg.com/profile_images/926180361826074626/cIzPRwux_normal.jpg"/>
    <hyperlink ref="V88" r:id="rId158" display="http://pbs.twimg.com/profile_images/926180361826074626/cIzPRwux_normal.jpg"/>
    <hyperlink ref="V89" r:id="rId159" display="http://pbs.twimg.com/profile_images/926180361826074626/cIzPRwux_normal.jpg"/>
    <hyperlink ref="V90" r:id="rId160" display="http://pbs.twimg.com/profile_images/926180361826074626/cIzPRwux_normal.jpg"/>
    <hyperlink ref="V91" r:id="rId161" display="http://pbs.twimg.com/profile_images/926180361826074626/cIzPRwux_normal.jpg"/>
    <hyperlink ref="V92" r:id="rId162" display="http://pbs.twimg.com/profile_images/926180361826074626/cIzPRwux_normal.jpg"/>
    <hyperlink ref="V93" r:id="rId163" display="http://pbs.twimg.com/profile_images/926180361826074626/cIzPRwux_normal.jpg"/>
    <hyperlink ref="V94" r:id="rId164" display="http://pbs.twimg.com/profile_images/926180361826074626/cIzPRwux_normal.jpg"/>
    <hyperlink ref="V95" r:id="rId165" display="http://pbs.twimg.com/profile_images/926180361826074626/cIzPRwux_normal.jpg"/>
    <hyperlink ref="V96" r:id="rId166" display="http://pbs.twimg.com/profile_images/926180361826074626/cIzPRwux_normal.jpg"/>
    <hyperlink ref="V97" r:id="rId167" display="http://pbs.twimg.com/profile_images/926180361826074626/cIzPRwux_normal.jpg"/>
    <hyperlink ref="V98" r:id="rId168" display="http://pbs.twimg.com/profile_images/926180361826074626/cIzPRwux_normal.jpg"/>
    <hyperlink ref="V99" r:id="rId169" display="http://pbs.twimg.com/profile_images/926180361826074626/cIzPRwux_normal.jpg"/>
    <hyperlink ref="V100" r:id="rId170" display="http://pbs.twimg.com/profile_images/926180361826074626/cIzPRwux_normal.jpg"/>
    <hyperlink ref="V101" r:id="rId171" display="http://pbs.twimg.com/profile_images/926180361826074626/cIzPRwux_normal.jpg"/>
    <hyperlink ref="V102" r:id="rId172" display="http://pbs.twimg.com/profile_images/926180361826074626/cIzPRwux_normal.jpg"/>
    <hyperlink ref="V103" r:id="rId173" display="http://pbs.twimg.com/profile_images/926180361826074626/cIzPRwux_normal.jpg"/>
    <hyperlink ref="V104" r:id="rId174" display="http://pbs.twimg.com/profile_images/926180361826074626/cIzPRwux_normal.jpg"/>
    <hyperlink ref="V105" r:id="rId175" display="http://pbs.twimg.com/profile_images/926180361826074626/cIzPRwux_normal.jpg"/>
    <hyperlink ref="V106" r:id="rId176" display="http://pbs.twimg.com/profile_images/926180361826074626/cIzPRwux_normal.jpg"/>
    <hyperlink ref="V107" r:id="rId177" display="http://pbs.twimg.com/profile_images/926180361826074626/cIzPRwux_normal.jpg"/>
    <hyperlink ref="V108" r:id="rId178" display="http://pbs.twimg.com/profile_images/926180361826074626/cIzPRwux_normal.jpg"/>
    <hyperlink ref="V109" r:id="rId179" display="http://pbs.twimg.com/profile_images/926180361826074626/cIzPRwux_normal.jpg"/>
    <hyperlink ref="V110" r:id="rId180" display="http://pbs.twimg.com/profile_images/926180361826074626/cIzPRwux_normal.jpg"/>
    <hyperlink ref="V111" r:id="rId181" display="http://pbs.twimg.com/profile_images/926180361826074626/cIzPRwux_normal.jpg"/>
    <hyperlink ref="V112" r:id="rId182" display="http://pbs.twimg.com/profile_images/926180361826074626/cIzPRwux_normal.jpg"/>
    <hyperlink ref="V113" r:id="rId183" display="http://pbs.twimg.com/profile_images/926180361826074626/cIzPRwux_normal.jpg"/>
    <hyperlink ref="V114" r:id="rId184" display="http://pbs.twimg.com/profile_images/926180361826074626/cIzPRwux_normal.jpg"/>
    <hyperlink ref="V115" r:id="rId185" display="http://pbs.twimg.com/profile_images/926180361826074626/cIzPRwux_normal.jpg"/>
    <hyperlink ref="V116" r:id="rId186" display="http://pbs.twimg.com/profile_images/926180361826074626/cIzPRwux_normal.jpg"/>
    <hyperlink ref="V117" r:id="rId187" display="http://pbs.twimg.com/profile_images/926180361826074626/cIzPRwux_normal.jpg"/>
    <hyperlink ref="V118" r:id="rId188" display="http://pbs.twimg.com/profile_images/926180361826074626/cIzPRwux_normal.jpg"/>
    <hyperlink ref="V119" r:id="rId189" display="http://pbs.twimg.com/profile_images/926180361826074626/cIzPRwux_normal.jpg"/>
    <hyperlink ref="V120" r:id="rId190" display="http://pbs.twimg.com/profile_images/1176525071252373505/MWox6h8K_normal.jpg"/>
    <hyperlink ref="V121" r:id="rId191" display="http://pbs.twimg.com/profile_images/480022456/kato-riippu_normal.png"/>
    <hyperlink ref="V122" r:id="rId192" display="http://pbs.twimg.com/profile_images/480022456/kato-riippu_normal.png"/>
    <hyperlink ref="V123" r:id="rId193" display="http://pbs.twimg.com/profile_images/480022456/kato-riippu_normal.png"/>
    <hyperlink ref="V124" r:id="rId194" display="https://pbs.twimg.com/media/EIO0LenXkAM7QQu.jpg"/>
    <hyperlink ref="V125" r:id="rId195" display="http://pbs.twimg.com/profile_images/763899810/2mfhfo6_normal.gif"/>
    <hyperlink ref="V126" r:id="rId196" display="http://pbs.twimg.com/profile_images/763899810/2mfhfo6_normal.gif"/>
    <hyperlink ref="V127" r:id="rId197" display="http://pbs.twimg.com/profile_images/763899810/2mfhfo6_normal.gif"/>
    <hyperlink ref="V128" r:id="rId198" display="http://pbs.twimg.com/profile_images/1080500418747265029/p_5slGxh_normal.jpg"/>
    <hyperlink ref="V129" r:id="rId199" display="https://pbs.twimg.com/media/EIPTUA0XkAE0LAd.jpg"/>
    <hyperlink ref="V130" r:id="rId200" display="http://pbs.twimg.com/profile_images/604030832232304641/HJ3C0gab_normal.jpg"/>
    <hyperlink ref="V131" r:id="rId201" display="http://pbs.twimg.com/profile_images/604030832232304641/HJ3C0gab_normal.jpg"/>
    <hyperlink ref="V132" r:id="rId202" display="http://pbs.twimg.com/profile_images/1380081797/Teron_malja_taustaton_normal.png"/>
    <hyperlink ref="V133" r:id="rId203" display="http://pbs.twimg.com/profile_images/1380081797/Teron_malja_taustaton_normal.png"/>
    <hyperlink ref="V134" r:id="rId204" display="http://pbs.twimg.com/profile_images/1380081797/Teron_malja_taustaton_normal.png"/>
    <hyperlink ref="V135" r:id="rId205" display="http://pbs.twimg.com/profile_images/665839850059202561/sHf7do7e_normal.jpg"/>
    <hyperlink ref="V136" r:id="rId206" display="http://pbs.twimg.com/profile_images/1050028272875126784/rM9Yerlr_normal.jpg"/>
    <hyperlink ref="V137" r:id="rId207" display="http://pbs.twimg.com/profile_images/1030520437367812099/wM9EAFKv_normal.jpg"/>
    <hyperlink ref="V138" r:id="rId208" display="http://pbs.twimg.com/profile_images/1030520437367812099/wM9EAFKv_normal.jpg"/>
    <hyperlink ref="V139" r:id="rId209" display="http://pbs.twimg.com/profile_images/1030520437367812099/wM9EAFKv_normal.jpg"/>
    <hyperlink ref="V140" r:id="rId210" display="http://abs.twimg.com/sticky/default_profile_images/default_profile_normal.png"/>
    <hyperlink ref="V141" r:id="rId211" display="http://abs.twimg.com/sticky/default_profile_images/default_profile_normal.png"/>
    <hyperlink ref="V142" r:id="rId212" display="http://abs.twimg.com/sticky/default_profile_images/default_profile_normal.png"/>
    <hyperlink ref="V143" r:id="rId213" display="http://pbs.twimg.com/profile_images/1183355525175611392/PraKCE6r_normal.jpg"/>
    <hyperlink ref="V144" r:id="rId214" display="http://pbs.twimg.com/profile_images/1156878394346352640/3TDaxPS__normal.jpg"/>
    <hyperlink ref="V145" r:id="rId215" display="http://pbs.twimg.com/profile_images/776493700092395520/e40uy9yU_normal.jpg"/>
    <hyperlink ref="V146" r:id="rId216" display="http://pbs.twimg.com/profile_images/1177338816950149120/PW4rdZGi_normal.jpg"/>
    <hyperlink ref="V147" r:id="rId217" display="http://pbs.twimg.com/profile_images/1177338816950149120/PW4rdZGi_normal.jpg"/>
    <hyperlink ref="V148" r:id="rId218" display="http://pbs.twimg.com/profile_images/1073927108072751105/J_SeWm-V_normal.jpg"/>
    <hyperlink ref="V149" r:id="rId219" display="http://pbs.twimg.com/profile_images/1073927108072751105/J_SeWm-V_normal.jpg"/>
    <hyperlink ref="V150" r:id="rId220" display="http://pbs.twimg.com/profile_images/1073927108072751105/J_SeWm-V_normal.jpg"/>
    <hyperlink ref="V151" r:id="rId221" display="http://pbs.twimg.com/profile_images/1073927108072751105/J_SeWm-V_normal.jpg"/>
    <hyperlink ref="V152" r:id="rId222" display="http://pbs.twimg.com/profile_images/1183093771891810309/ZQjBqSvP_normal.jpg"/>
    <hyperlink ref="V153" r:id="rId223" display="http://pbs.twimg.com/profile_images/1183093771891810309/ZQjBqSvP_normal.jpg"/>
    <hyperlink ref="V154" r:id="rId224" display="http://pbs.twimg.com/profile_images/997083991432941573/Jga3pahH_normal.jpg"/>
    <hyperlink ref="V155" r:id="rId225" display="http://pbs.twimg.com/profile_images/1139262031973031936/djuXNL0R_normal.jpg"/>
    <hyperlink ref="V156" r:id="rId226" display="http://pbs.twimg.com/profile_images/1139262031973031936/djuXNL0R_normal.jpg"/>
    <hyperlink ref="V157" r:id="rId227" display="http://pbs.twimg.com/profile_images/689180003272015872/X0N4ThZY_normal.jpg"/>
    <hyperlink ref="V158" r:id="rId228" display="http://pbs.twimg.com/profile_images/689180003272015872/X0N4ThZY_normal.jpg"/>
    <hyperlink ref="V159" r:id="rId229" display="http://pbs.twimg.com/profile_images/1178349420586422273/i-awnM59_normal.jpg"/>
    <hyperlink ref="V160" r:id="rId230" display="http://pbs.twimg.com/profile_images/1178349420586422273/i-awnM59_normal.jpg"/>
    <hyperlink ref="V161" r:id="rId231" display="http://pbs.twimg.com/profile_images/556176671099719681/sc_CWCGp_normal.jpeg"/>
    <hyperlink ref="V162" r:id="rId232" display="http://abs.twimg.com/sticky/default_profile_images/default_profile_normal.png"/>
    <hyperlink ref="V163" r:id="rId233" display="http://abs.twimg.com/sticky/default_profile_images/default_profile_normal.png"/>
    <hyperlink ref="V164" r:id="rId234" display="http://pbs.twimg.com/profile_images/689180003272015872/X0N4ThZY_normal.jpg"/>
    <hyperlink ref="V165" r:id="rId235" display="http://pbs.twimg.com/profile_images/932890349315526656/tnegJweB_normal.jpg"/>
    <hyperlink ref="V166" r:id="rId236" display="http://pbs.twimg.com/profile_images/1093805958432768000/dENxr1JC_normal.jpg"/>
    <hyperlink ref="V167" r:id="rId237" display="http://pbs.twimg.com/profile_images/1093805958432768000/dENxr1JC_normal.jpg"/>
    <hyperlink ref="V168" r:id="rId238" display="http://abs.twimg.com/sticky/default_profile_images/default_profile_normal.png"/>
    <hyperlink ref="V169" r:id="rId239" display="http://pbs.twimg.com/profile_images/1124841258906611712/I81cbGea_normal.png"/>
    <hyperlink ref="V170" r:id="rId240" display="http://pbs.twimg.com/profile_images/1124841258906611712/I81cbGea_normal.png"/>
    <hyperlink ref="V171" r:id="rId241" display="https://pbs.twimg.com/media/EIRgZdMWwAANwVw.jpg"/>
    <hyperlink ref="V172" r:id="rId242" display="http://pbs.twimg.com/profile_images/1026093632745558016/NO61tISj_normal.jpg"/>
    <hyperlink ref="V173" r:id="rId243" display="http://pbs.twimg.com/profile_images/1026093632745558016/NO61tISj_normal.jpg"/>
    <hyperlink ref="V174" r:id="rId244" display="https://pbs.twimg.com/media/EH9eULIWsAACRIy.png"/>
    <hyperlink ref="V175" r:id="rId245" display="https://pbs.twimg.com/media/EH9eULIWsAACRIy.png"/>
    <hyperlink ref="V176" r:id="rId246" display="https://pbs.twimg.com/media/EH9eULIWsAACRIy.png"/>
    <hyperlink ref="V177" r:id="rId247" display="http://pbs.twimg.com/profile_images/1090290626468499464/NzeHLznK_normal.jpg"/>
    <hyperlink ref="V178" r:id="rId248" display="https://pbs.twimg.com/media/EH9f6xLXUAAy5IH.png"/>
    <hyperlink ref="V179" r:id="rId249" display="http://pbs.twimg.com/profile_images/1090290626468499464/NzeHLznK_normal.jpg"/>
    <hyperlink ref="V180" r:id="rId250" display="http://pbs.twimg.com/profile_images/926180361826074626/cIzPRwux_normal.jpg"/>
    <hyperlink ref="V181" r:id="rId251" display="http://pbs.twimg.com/profile_images/926180361826074626/cIzPRwux_normal.jpg"/>
    <hyperlink ref="V182" r:id="rId252" display="http://pbs.twimg.com/profile_images/926180361826074626/cIzPRwux_normal.jpg"/>
    <hyperlink ref="V183" r:id="rId253" display="http://pbs.twimg.com/profile_images/926180361826074626/cIzPRwux_normal.jpg"/>
    <hyperlink ref="V184" r:id="rId254" display="https://pbs.twimg.com/media/EH9f6xLXUAAy5IH.png"/>
    <hyperlink ref="V185" r:id="rId255" display="http://pbs.twimg.com/profile_images/580448494911143936/gNKwGK1s_normal.jpg"/>
    <hyperlink ref="V186" r:id="rId256" display="http://pbs.twimg.com/profile_images/838342246525243393/Ofwhy9xw_normal.jpg"/>
    <hyperlink ref="V187" r:id="rId257" display="http://pbs.twimg.com/profile_images/1090290626468499464/NzeHLznK_normal.jpg"/>
    <hyperlink ref="V188" r:id="rId258" display="http://pbs.twimg.com/profile_images/1090290626468499464/NzeHLznK_normal.jpg"/>
    <hyperlink ref="V189" r:id="rId259" display="https://pbs.twimg.com/media/EH9f6xLXUAAy5IH.png"/>
    <hyperlink ref="V190" r:id="rId260" display="http://pbs.twimg.com/profile_images/838342246525243393/Ofwhy9xw_normal.jpg"/>
    <hyperlink ref="V191" r:id="rId261" display="http://pbs.twimg.com/profile_images/838342246525243393/Ofwhy9xw_normal.jpg"/>
    <hyperlink ref="V192" r:id="rId262" display="https://pbs.twimg.com/media/EH9eULIWsAACRIy.png"/>
    <hyperlink ref="V193" r:id="rId263" display="http://pbs.twimg.com/profile_images/699163548052779009/ZnRc_Hfa_normal.jpg"/>
    <hyperlink ref="V194" r:id="rId264" display="http://pbs.twimg.com/profile_images/1147374731936616449/-tkWeDLC_normal.jpg"/>
    <hyperlink ref="V195" r:id="rId265" display="https://pbs.twimg.com/media/EH9eULIWsAACRIy.png"/>
    <hyperlink ref="V196" r:id="rId266" display="http://pbs.twimg.com/profile_images/1174656721349836800/MtZVKTOy_normal.png"/>
    <hyperlink ref="V197" r:id="rId267" display="http://pbs.twimg.com/profile_images/1174656721349836800/MtZVKTOy_normal.png"/>
    <hyperlink ref="V198" r:id="rId268" display="http://pbs.twimg.com/profile_images/1174656721349836800/MtZVKTOy_normal.png"/>
    <hyperlink ref="V199" r:id="rId269" display="http://pbs.twimg.com/profile_images/1174656721349836800/MtZVKTOy_normal.png"/>
    <hyperlink ref="V200" r:id="rId270" display="http://pbs.twimg.com/profile_images/1105433301823770624/3tOyABLu_normal.png"/>
    <hyperlink ref="V201" r:id="rId271" display="http://pbs.twimg.com/profile_images/538429625412485120/5IF_4GlV_normal.jpeg"/>
    <hyperlink ref="V202" r:id="rId272" display="http://pbs.twimg.com/profile_images/1149230669719121921/XvBuPY27_normal.png"/>
    <hyperlink ref="V203" r:id="rId273" display="http://pbs.twimg.com/profile_images/1149230669719121921/XvBuPY27_normal.png"/>
    <hyperlink ref="V204" r:id="rId274" display="http://pbs.twimg.com/profile_images/1149230669719121921/XvBuPY27_normal.png"/>
    <hyperlink ref="V205" r:id="rId275" display="http://pbs.twimg.com/profile_images/1149230669719121921/XvBuPY27_normal.png"/>
    <hyperlink ref="V206" r:id="rId276" display="http://pbs.twimg.com/profile_images/1187840570988867586/CZtlUu80_normal.jpg"/>
    <hyperlink ref="V207" r:id="rId277" display="http://pbs.twimg.com/profile_images/378800000446902999/47d6f91aadd280af6ed1b6d1429af312_normal.jpeg"/>
    <hyperlink ref="V208" r:id="rId278" display="http://pbs.twimg.com/profile_images/1315151602/cam-015_2_normal.jpg"/>
    <hyperlink ref="V209" r:id="rId279" display="http://pbs.twimg.com/profile_images/1315151602/cam-015_2_normal.jpg"/>
    <hyperlink ref="V210" r:id="rId280" display="http://pbs.twimg.com/profile_images/1315151602/cam-015_2_normal.jpg"/>
    <hyperlink ref="V211" r:id="rId281" display="http://pbs.twimg.com/profile_images/1315151602/cam-015_2_normal.jpg"/>
    <hyperlink ref="V212" r:id="rId282" display="http://pbs.twimg.com/profile_images/1315151602/cam-015_2_normal.jpg"/>
    <hyperlink ref="V213" r:id="rId283" display="http://pbs.twimg.com/profile_images/1315151602/cam-015_2_normal.jpg"/>
    <hyperlink ref="V214" r:id="rId284" display="http://pbs.twimg.com/profile_images/1315151602/cam-015_2_normal.jpg"/>
    <hyperlink ref="V215" r:id="rId285" display="http://pbs.twimg.com/profile_images/1315151602/cam-015_2_normal.jpg"/>
    <hyperlink ref="V216" r:id="rId286" display="http://pbs.twimg.com/profile_images/1315151602/cam-015_2_normal.jpg"/>
    <hyperlink ref="V217" r:id="rId287" display="http://pbs.twimg.com/profile_images/1315151602/cam-015_2_normal.jpg"/>
    <hyperlink ref="V218" r:id="rId288" display="https://pbs.twimg.com/media/EEXGBjFXkAIHHxb.jpg"/>
    <hyperlink ref="V219" r:id="rId289" display="https://pbs.twimg.com/media/EEXGBjFXkAIHHxb.jpg"/>
    <hyperlink ref="V220" r:id="rId290" display="http://pbs.twimg.com/profile_images/1184184801860952064/ha-SxsY1_normal.jpg"/>
    <hyperlink ref="V221" r:id="rId291" display="https://pbs.twimg.com/media/EH9H7yJXUAAQ_NF.png"/>
    <hyperlink ref="V222" r:id="rId292" display="http://pbs.twimg.com/profile_images/672706218281074689/3-e4p7PL_normal.jpg"/>
    <hyperlink ref="V223" r:id="rId293" display="http://pbs.twimg.com/profile_images/838342246525243393/Ofwhy9xw_normal.jpg"/>
    <hyperlink ref="V224" r:id="rId294" display="http://pbs.twimg.com/profile_images/838342246525243393/Ofwhy9xw_normal.jpg"/>
    <hyperlink ref="V225" r:id="rId295" display="http://pbs.twimg.com/profile_images/838342246525243393/Ofwhy9xw_normal.jpg"/>
    <hyperlink ref="V226" r:id="rId296" display="https://pbs.twimg.com/media/EH9H7yJXUAAQ_NF.png"/>
    <hyperlink ref="V227" r:id="rId297" display="https://pbs.twimg.com/media/EH9eULIWsAACRIy.png"/>
    <hyperlink ref="V228" r:id="rId298" display="https://pbs.twimg.com/media/EH9eULIWsAACRIy.png"/>
    <hyperlink ref="V229" r:id="rId299" display="https://pbs.twimg.com/media/EH9f6xLXUAAy5IH.png"/>
    <hyperlink ref="V230" r:id="rId300" display="http://pbs.twimg.com/profile_images/838342246525243393/Ofwhy9xw_normal.jpg"/>
    <hyperlink ref="V231" r:id="rId301" display="http://pbs.twimg.com/profile_images/838342246525243393/Ofwhy9xw_normal.jpg"/>
    <hyperlink ref="V232" r:id="rId302" display="http://pbs.twimg.com/profile_images/838342246525243393/Ofwhy9xw_normal.jpg"/>
    <hyperlink ref="V233" r:id="rId303" display="http://pbs.twimg.com/profile_images/838342246525243393/Ofwhy9xw_normal.jpg"/>
    <hyperlink ref="V234" r:id="rId304" display="http://pbs.twimg.com/profile_images/838342246525243393/Ofwhy9xw_normal.jpg"/>
    <hyperlink ref="V235" r:id="rId305" display="http://pbs.twimg.com/profile_images/838342246525243393/Ofwhy9xw_normal.jpg"/>
    <hyperlink ref="V236" r:id="rId306" display="http://pbs.twimg.com/profile_images/838342246525243393/Ofwhy9xw_normal.jpg"/>
    <hyperlink ref="V237" r:id="rId307" display="http://pbs.twimg.com/profile_images/838342246525243393/Ofwhy9xw_normal.jpg"/>
    <hyperlink ref="V238" r:id="rId308" display="http://pbs.twimg.com/profile_images/672706218281074689/3-e4p7PL_normal.jpg"/>
    <hyperlink ref="V239" r:id="rId309" display="http://pbs.twimg.com/profile_images/672706218281074689/3-e4p7PL_normal.jpg"/>
    <hyperlink ref="V240" r:id="rId310" display="http://pbs.twimg.com/profile_images/672706218281074689/3-e4p7PL_normal.jpg"/>
    <hyperlink ref="V241" r:id="rId311" display="http://pbs.twimg.com/profile_images/494048264044285953/omoBtdN1_normal.jpeg"/>
    <hyperlink ref="V242" r:id="rId312" display="http://pbs.twimg.com/profile_images/672706218281074689/3-e4p7PL_normal.jpg"/>
    <hyperlink ref="V243" r:id="rId313" display="http://pbs.twimg.com/profile_images/672706218281074689/3-e4p7PL_normal.jpg"/>
    <hyperlink ref="V244" r:id="rId314" display="http://pbs.twimg.com/profile_images/672706218281074689/3-e4p7PL_normal.jpg"/>
    <hyperlink ref="V245" r:id="rId315" display="http://pbs.twimg.com/profile_images/672706218281074689/3-e4p7PL_normal.jpg"/>
    <hyperlink ref="V246" r:id="rId316" display="http://pbs.twimg.com/profile_images/672706218281074689/3-e4p7PL_normal.jpg"/>
    <hyperlink ref="V247" r:id="rId317" display="http://pbs.twimg.com/profile_images/672706218281074689/3-e4p7PL_normal.jpg"/>
    <hyperlink ref="V248" r:id="rId318" display="http://pbs.twimg.com/profile_images/672706218281074689/3-e4p7PL_normal.jpg"/>
    <hyperlink ref="V249" r:id="rId319" display="http://pbs.twimg.com/profile_images/672706218281074689/3-e4p7PL_normal.jpg"/>
    <hyperlink ref="V250" r:id="rId320" display="http://pbs.twimg.com/profile_images/672706218281074689/3-e4p7PL_normal.jpg"/>
    <hyperlink ref="V251" r:id="rId321" display="http://pbs.twimg.com/profile_images/1147374731936616449/-tkWeDLC_normal.jpg"/>
    <hyperlink ref="V252" r:id="rId322" display="http://pbs.twimg.com/profile_images/750053950494302208/JaLESC1l_normal.jpg"/>
    <hyperlink ref="V253" r:id="rId323" display="http://pbs.twimg.com/profile_images/1095605247765110784/fWWGJ90P_normal.png"/>
    <hyperlink ref="V254" r:id="rId324" display="https://pbs.twimg.com/media/EH9o33wXkAI08NW.jpg"/>
    <hyperlink ref="V255" r:id="rId325" display="http://pbs.twimg.com/profile_images/1159074016499515392/z9Iq8ncw_normal.jpg"/>
    <hyperlink ref="V256" r:id="rId326" display="http://pbs.twimg.com/profile_images/2409635001/tislcolpcgvackxrygtg_normal.jpeg"/>
    <hyperlink ref="V257" r:id="rId327" display="http://pbs.twimg.com/profile_images/2409635001/tislcolpcgvackxrygtg_normal.jpeg"/>
    <hyperlink ref="V258" r:id="rId328" display="http://pbs.twimg.com/profile_images/2409635001/tislcolpcgvackxrygtg_normal.jpeg"/>
    <hyperlink ref="V259" r:id="rId329" display="http://pbs.twimg.com/profile_images/1138490807361703937/-HFQEWho_normal.jpg"/>
    <hyperlink ref="V260" r:id="rId330" display="http://pbs.twimg.com/profile_images/1138490807361703937/-HFQEWho_normal.jpg"/>
    <hyperlink ref="V261" r:id="rId331" display="http://pbs.twimg.com/profile_images/1138490807361703937/-HFQEWho_normal.jpg"/>
    <hyperlink ref="V262" r:id="rId332" display="http://pbs.twimg.com/profile_images/1104508089766760448/Y3_zUI8v_normal.jpg"/>
    <hyperlink ref="V263" r:id="rId333" display="http://pbs.twimg.com/profile_images/1185161473674354690/byLS5fsp_normal.jpg"/>
    <hyperlink ref="V264" r:id="rId334" display="https://pbs.twimg.com/media/EIOMFg5WoAE3_eg.jpg"/>
    <hyperlink ref="V265" r:id="rId335" display="http://pbs.twimg.com/profile_images/695510877840240640/1fBBKy0s_normal.jpg"/>
    <hyperlink ref="V266" r:id="rId336" display="http://pbs.twimg.com/profile_images/1179331400887160832/zVF3dH6B_normal.jpg"/>
    <hyperlink ref="V267" r:id="rId337" display="http://pbs.twimg.com/profile_images/1179331400887160832/zVF3dH6B_normal.jpg"/>
    <hyperlink ref="V268" r:id="rId338" display="http://pbs.twimg.com/profile_images/1179331400887160832/zVF3dH6B_normal.jpg"/>
    <hyperlink ref="V269" r:id="rId339" display="http://pbs.twimg.com/profile_images/1179331400887160832/zVF3dH6B_normal.jpg"/>
    <hyperlink ref="V270" r:id="rId340" display="https://pbs.twimg.com/media/EH9o33wXkAI08NW.jpg"/>
    <hyperlink ref="V271" r:id="rId341" display="http://pbs.twimg.com/profile_images/1184552215031308289/f4s_U0vC_normal.jpg"/>
    <hyperlink ref="V272" r:id="rId342" display="http://pbs.twimg.com/profile_images/1184552215031308289/f4s_U0vC_normal.jpg"/>
    <hyperlink ref="V273" r:id="rId343" display="https://pbs.twimg.com/media/EH9o33wXkAI08NW.jpg"/>
    <hyperlink ref="V274" r:id="rId344" display="https://pbs.twimg.com/media/EIKNeTbWkAUjXbU.jpg"/>
    <hyperlink ref="V275" r:id="rId345" display="http://pbs.twimg.com/profile_images/1142765722017390593/f7ioy6Qf_normal.jpg"/>
    <hyperlink ref="V276" r:id="rId346" display="http://pbs.twimg.com/profile_images/1142765722017390593/f7ioy6Qf_normal.jpg"/>
    <hyperlink ref="V277" r:id="rId347" display="http://pbs.twimg.com/profile_images/919146081941884928/Woth6WEO_normal.jpg"/>
    <hyperlink ref="V278" r:id="rId348" display="http://pbs.twimg.com/profile_images/919146081941884928/Woth6WEO_normal.jpg"/>
    <hyperlink ref="V279" r:id="rId349" display="http://pbs.twimg.com/profile_images/919146081941884928/Woth6WEO_normal.jpg"/>
    <hyperlink ref="V280" r:id="rId350" display="http://pbs.twimg.com/profile_images/919146081941884928/Woth6WEO_normal.jpg"/>
    <hyperlink ref="V281" r:id="rId351" display="http://pbs.twimg.com/profile_images/919146081941884928/Woth6WEO_normal.jpg"/>
    <hyperlink ref="V282" r:id="rId352" display="http://pbs.twimg.com/profile_images/919146081941884928/Woth6WEO_normal.jpg"/>
    <hyperlink ref="V283" r:id="rId353" display="http://pbs.twimg.com/profile_images/1066383588579516416/d71ZBnC9_normal.jpg"/>
    <hyperlink ref="V284" r:id="rId354" display="http://pbs.twimg.com/profile_images/1066383588579516416/d71ZBnC9_normal.jpg"/>
    <hyperlink ref="V285" r:id="rId355" display="http://pbs.twimg.com/profile_images/1183726101463552000/vei-o_17_normal.jpg"/>
    <hyperlink ref="V286" r:id="rId356" display="http://pbs.twimg.com/profile_images/1108080531084697600/uNFp_r9g_normal.png"/>
    <hyperlink ref="V287" r:id="rId357" display="http://pbs.twimg.com/profile_images/1183726101463552000/vei-o_17_normal.jpg"/>
    <hyperlink ref="V288" r:id="rId358" display="http://pbs.twimg.com/profile_images/695510877840240640/1fBBKy0s_normal.jpg"/>
    <hyperlink ref="V289" r:id="rId359" display="http://pbs.twimg.com/profile_images/695510877840240640/1fBBKy0s_normal.jpg"/>
    <hyperlink ref="V290" r:id="rId360" display="http://pbs.twimg.com/profile_images/1183726101463552000/vei-o_17_normal.jpg"/>
    <hyperlink ref="V291" r:id="rId361" display="https://pbs.twimg.com/media/EGqU-z8WoAAoDen.jpg"/>
    <hyperlink ref="V292" r:id="rId362" display="http://pbs.twimg.com/profile_images/1108080531084697600/uNFp_r9g_normal.png"/>
    <hyperlink ref="V293" r:id="rId363" display="http://pbs.twimg.com/profile_images/1108080531084697600/uNFp_r9g_normal.png"/>
    <hyperlink ref="V294" r:id="rId364" display="https://pbs.twimg.com/media/EIKNeTbWkAUjXbU.jpg"/>
    <hyperlink ref="V295" r:id="rId365" display="http://pbs.twimg.com/profile_images/1108080531084697600/uNFp_r9g_normal.png"/>
    <hyperlink ref="V296" r:id="rId366" display="http://pbs.twimg.com/profile_images/1183726101463552000/vei-o_17_normal.jpg"/>
    <hyperlink ref="V297" r:id="rId367" display="http://pbs.twimg.com/profile_images/1183726101463552000/vei-o_17_normal.jpg"/>
    <hyperlink ref="V298" r:id="rId368" display="http://pbs.twimg.com/profile_images/1183726101463552000/vei-o_17_normal.jpg"/>
    <hyperlink ref="V299" r:id="rId369" display="http://pbs.twimg.com/profile_images/1047554824705912834/NekdFol5_normal.jpg"/>
    <hyperlink ref="V300" r:id="rId370" display="http://pbs.twimg.com/profile_images/1183726101463552000/vei-o_17_normal.jpg"/>
    <hyperlink ref="V301" r:id="rId371" display="http://pbs.twimg.com/profile_images/1183726101463552000/vei-o_17_normal.jpg"/>
    <hyperlink ref="V302" r:id="rId372" display="http://pbs.twimg.com/profile_images/1183726101463552000/vei-o_17_normal.jpg"/>
    <hyperlink ref="V303" r:id="rId373" display="http://pbs.twimg.com/profile_images/1183726101463552000/vei-o_17_normal.jpg"/>
    <hyperlink ref="V304" r:id="rId374" display="http://pbs.twimg.com/profile_images/1183726101463552000/vei-o_17_normal.jpg"/>
    <hyperlink ref="V305" r:id="rId375" display="http://pbs.twimg.com/profile_images/695510877840240640/1fBBKy0s_normal.jpg"/>
    <hyperlink ref="V306" r:id="rId376" display="http://pbs.twimg.com/profile_images/695510877840240640/1fBBKy0s_normal.jpg"/>
    <hyperlink ref="V307" r:id="rId377" display="http://pbs.twimg.com/profile_images/695510877840240640/1fBBKy0s_normal.jpg"/>
    <hyperlink ref="V308" r:id="rId378" display="http://pbs.twimg.com/profile_images/695510877840240640/1fBBKy0s_normal.jpg"/>
    <hyperlink ref="V309" r:id="rId379" display="http://pbs.twimg.com/profile_images/695510877840240640/1fBBKy0s_normal.jpg"/>
    <hyperlink ref="V310" r:id="rId380" display="http://pbs.twimg.com/profile_images/695510877840240640/1fBBKy0s_normal.jpg"/>
    <hyperlink ref="V311" r:id="rId381" display="http://pbs.twimg.com/profile_images/695510877840240640/1fBBKy0s_normal.jpg"/>
    <hyperlink ref="V312" r:id="rId382" display="http://pbs.twimg.com/profile_images/1103223939394879488/E4MhPlVO_normal.png"/>
    <hyperlink ref="V313" r:id="rId383" display="http://pbs.twimg.com/profile_images/1103223939394879488/E4MhPlVO_normal.png"/>
    <hyperlink ref="Z3" r:id="rId384" display="https://twitter.com/dragofix/status/1188497925661437957"/>
    <hyperlink ref="Z4" r:id="rId385" display="https://twitter.com/dragofix/status/1188497925661437957"/>
    <hyperlink ref="Z5" r:id="rId386" display="https://twitter.com/kauppin3/status/1188739561712689152"/>
    <hyperlink ref="Z6" r:id="rId387" display="https://twitter.com/ninavnygren/status/1188753913824063490"/>
    <hyperlink ref="Z7" r:id="rId388" display="https://twitter.com/ninavnygren/status/1188753913824063490"/>
    <hyperlink ref="Z8" r:id="rId389" display="https://twitter.com/sampotukiainen/status/1188776028191244289"/>
    <hyperlink ref="Z9" r:id="rId390" display="https://twitter.com/sampotukiainen/status/1188776028191244289"/>
    <hyperlink ref="Z10" r:id="rId391" display="https://twitter.com/dullahani/status/1188786631450550272"/>
    <hyperlink ref="Z11" r:id="rId392" display="https://twitter.com/sepponet/status/1188788026501160967"/>
    <hyperlink ref="Z12" r:id="rId393" display="https://twitter.com/sepponet/status/1188788026501160967"/>
    <hyperlink ref="Z13" r:id="rId394" display="https://twitter.com/sepponet/status/1188788026501160967"/>
    <hyperlink ref="Z14" r:id="rId395" display="https://twitter.com/sepponet/status/1188788026501160967"/>
    <hyperlink ref="Z15" r:id="rId396" display="https://twitter.com/sepponet/status/1188788026501160967"/>
    <hyperlink ref="Z16" r:id="rId397" display="https://twitter.com/virhory/status/1188814809212608512"/>
    <hyperlink ref="Z17" r:id="rId398" display="https://twitter.com/virhory/status/1188814809212608512"/>
    <hyperlink ref="Z18" r:id="rId399" display="https://twitter.com/virhory/status/1188814809212608512"/>
    <hyperlink ref="Z19" r:id="rId400" display="https://twitter.com/virhory/status/1188814809212608512"/>
    <hyperlink ref="Z20" r:id="rId401" display="https://twitter.com/virhory/status/1188814809212608512"/>
    <hyperlink ref="Z21" r:id="rId402" display="https://twitter.com/virhory/status/1188814809212608512"/>
    <hyperlink ref="Z22" r:id="rId403" display="https://twitter.com/virhory/status/1188814809212608512"/>
    <hyperlink ref="Z23" r:id="rId404" display="https://twitter.com/virhory/status/1188814809212608512"/>
    <hyperlink ref="Z24" r:id="rId405" display="https://twitter.com/saltikoff/status/1188825731830337537"/>
    <hyperlink ref="Z25" r:id="rId406" display="https://twitter.com/saltikoff/status/1188825731830337537"/>
    <hyperlink ref="Z26" r:id="rId407" display="https://twitter.com/saltikoff/status/1188825731830337537"/>
    <hyperlink ref="Z27" r:id="rId408" display="https://twitter.com/susekroth/status/1188838418849157132"/>
    <hyperlink ref="Z28" r:id="rId409" display="https://twitter.com/tiaranon/status/1188838683790761986"/>
    <hyperlink ref="Z29" r:id="rId410" display="https://twitter.com/marjasofia/status/1188839415508062208"/>
    <hyperlink ref="Z30" r:id="rId411" display="https://twitter.com/lassese/status/1188856181898534918"/>
    <hyperlink ref="Z31" r:id="rId412" display="https://twitter.com/lassese/status/1188856181898534918"/>
    <hyperlink ref="Z32" r:id="rId413" display="https://twitter.com/hannajyske/status/1188858550640136192"/>
    <hyperlink ref="Z33" r:id="rId414" display="https://twitter.com/hannajyske/status/1188890680195727362"/>
    <hyperlink ref="Z34" r:id="rId415" display="https://twitter.com/jaywink/status/1188892009760722950"/>
    <hyperlink ref="Z35" r:id="rId416" display="https://twitter.com/aripaanala/status/1188911494487932928"/>
    <hyperlink ref="Z36" r:id="rId417" display="https://twitter.com/hiltunenpinja/status/1189043559737053184"/>
    <hyperlink ref="Z37" r:id="rId418" display="https://twitter.com/hhirsto/status/1189051516977594368"/>
    <hyperlink ref="Z38" r:id="rId419" display="https://twitter.com/samelisivonen/status/1189144018762059777"/>
    <hyperlink ref="Z39" r:id="rId420" display="https://twitter.com/sara_peltola/status/1189307833642356737"/>
    <hyperlink ref="Z40" r:id="rId421" display="https://twitter.com/jermulion/status/1189403136508747776"/>
    <hyperlink ref="Z41" r:id="rId422" display="https://twitter.com/riikkapuputti/status/1189494223508312064"/>
    <hyperlink ref="Z42" r:id="rId423" display="https://twitter.com/riikkapuputti/status/1189494223508312064"/>
    <hyperlink ref="Z43" r:id="rId424" display="https://twitter.com/ulriikkaaarnio/status/1189501316869046273"/>
    <hyperlink ref="Z44" r:id="rId425" display="https://twitter.com/ulriikkaaarnio/status/1189501316869046273"/>
    <hyperlink ref="Z45" r:id="rId426" display="https://twitter.com/mirja_hirvonen/status/1189508177664102401"/>
    <hyperlink ref="Z46" r:id="rId427" display="https://twitter.com/starbright1973/status/1189516543790592000"/>
    <hyperlink ref="Z47" r:id="rId428" display="https://twitter.com/utumatzon/status/1188816648272265216"/>
    <hyperlink ref="Z48" r:id="rId429" display="https://twitter.com/utumatzon/status/1189530983965569024"/>
    <hyperlink ref="Z49" r:id="rId430" display="https://twitter.com/frankamnesty/status/1189531974786080768"/>
    <hyperlink ref="Z50" r:id="rId431" display="https://twitter.com/frankamnesty/status/1189531974786080768"/>
    <hyperlink ref="Z51" r:id="rId432" display="https://twitter.com/goldie19508/status/1189532218907078657"/>
    <hyperlink ref="Z52" r:id="rId433" display="https://twitter.com/goldie19508/status/1189532218907078657"/>
    <hyperlink ref="Z53" r:id="rId434" display="https://twitter.com/ambrowoll/status/1188761058242191366"/>
    <hyperlink ref="Z54" r:id="rId435" display="https://twitter.com/ambrowoll/status/1188761058242191366"/>
    <hyperlink ref="Z55" r:id="rId436" display="https://twitter.com/ambrowoll/status/1188761058242191366"/>
    <hyperlink ref="Z56" r:id="rId437" display="https://twitter.com/ambrowoll/status/1188761058242191366"/>
    <hyperlink ref="Z57" r:id="rId438" display="https://twitter.com/ambrowoll/status/1188761092144668672"/>
    <hyperlink ref="Z58" r:id="rId439" display="https://twitter.com/ambrowoll/status/1188761092144668672"/>
    <hyperlink ref="Z59" r:id="rId440" display="https://twitter.com/ambrowoll/status/1188761092144668672"/>
    <hyperlink ref="Z60" r:id="rId441" display="https://twitter.com/ambrowoll/status/1189532525485580288"/>
    <hyperlink ref="Z61" r:id="rId442" display="https://twitter.com/ambrowoll/status/1189532525485580288"/>
    <hyperlink ref="Z62" r:id="rId443" display="https://twitter.com/panuhoglund/status/1189532608062984192"/>
    <hyperlink ref="Z63" r:id="rId444" display="https://twitter.com/panuhoglund/status/1189532608062984192"/>
    <hyperlink ref="Z64" r:id="rId445" display="https://twitter.com/jreskelinen/status/1189559554973097984"/>
    <hyperlink ref="Z65" r:id="rId446" display="https://twitter.com/suviforsskahl/status/1189560854834044928"/>
    <hyperlink ref="Z66" r:id="rId447" display="https://twitter.com/riikka_suominen/status/1189591004288040960"/>
    <hyperlink ref="Z67" r:id="rId448" display="https://twitter.com/riikka_suominen/status/1189591004288040960"/>
    <hyperlink ref="Z68" r:id="rId449" display="https://twitter.com/marikatomu/status/1189036602305236992"/>
    <hyperlink ref="Z69" r:id="rId450" display="https://twitter.com/marikatomu/status/1189036602305236992"/>
    <hyperlink ref="Z70" r:id="rId451" display="https://twitter.com/riikka_suominen/status/1189591004288040960"/>
    <hyperlink ref="Z71" r:id="rId452" display="https://twitter.com/riikka_suominen/status/1189591004288040960"/>
    <hyperlink ref="Z72" r:id="rId453" display="https://twitter.com/riikka_suominen/status/1189591004288040960"/>
    <hyperlink ref="Z73" r:id="rId454" display="https://twitter.com/riikka_suominen/status/1189591004288040960"/>
    <hyperlink ref="Z74" r:id="rId455" display="https://twitter.com/riikka_suominen/status/1189591004288040960"/>
    <hyperlink ref="Z75" r:id="rId456" display="https://twitter.com/riikka_suominen/status/1189591004288040960"/>
    <hyperlink ref="Z76" r:id="rId457" display="https://twitter.com/riikka_suominen/status/1189591004288040960"/>
    <hyperlink ref="Z77" r:id="rId458" display="https://twitter.com/topikanerva/status/1189614747697733632"/>
    <hyperlink ref="Z78" r:id="rId459" display="https://twitter.com/topikanerva/status/1189614747697733632"/>
    <hyperlink ref="Z79" r:id="rId460" display="https://twitter.com/maripantsar/status/1189650475865518080"/>
    <hyperlink ref="Z80" r:id="rId461" display="https://twitter.com/maripantsar/status/1189650475865518080"/>
    <hyperlink ref="Z81" r:id="rId462" display="https://twitter.com/maripantsar/status/1189650475865518080"/>
    <hyperlink ref="Z82" r:id="rId463" display="https://twitter.com/maripantsar/status/1189650475865518080"/>
    <hyperlink ref="Z83" r:id="rId464" display="https://twitter.com/maripantsar/status/1189650475865518080"/>
    <hyperlink ref="Z84" r:id="rId465" display="https://twitter.com/maripantsar/status/1189650475865518080"/>
    <hyperlink ref="Z85" r:id="rId466" display="https://twitter.com/maripantsar/status/1189650475865518080"/>
    <hyperlink ref="Z86" r:id="rId467" display="https://twitter.com/maripantsar/status/1189650475865518080"/>
    <hyperlink ref="Z87" r:id="rId468" display="https://twitter.com/maripantsar/status/1189650475865518080"/>
    <hyperlink ref="Z88" r:id="rId469" display="https://twitter.com/maripantsar/status/1189650475865518080"/>
    <hyperlink ref="Z89" r:id="rId470" display="https://twitter.com/maripantsar/status/1189650475865518080"/>
    <hyperlink ref="Z90" r:id="rId471" display="https://twitter.com/maripantsar/status/1189650475865518080"/>
    <hyperlink ref="Z91" r:id="rId472" display="https://twitter.com/maripantsar/status/1189650475865518080"/>
    <hyperlink ref="Z92" r:id="rId473" display="https://twitter.com/maripantsar/status/1189650475865518080"/>
    <hyperlink ref="Z93" r:id="rId474" display="https://twitter.com/maripantsar/status/1189650475865518080"/>
    <hyperlink ref="Z94" r:id="rId475" display="https://twitter.com/maripantsar/status/1189650475865518080"/>
    <hyperlink ref="Z95" r:id="rId476" display="https://twitter.com/maripantsar/status/1189650475865518080"/>
    <hyperlink ref="Z96" r:id="rId477" display="https://twitter.com/maripantsar/status/1189650475865518080"/>
    <hyperlink ref="Z97" r:id="rId478" display="https://twitter.com/maripantsar/status/1189650475865518080"/>
    <hyperlink ref="Z98" r:id="rId479" display="https://twitter.com/maripantsar/status/1189650475865518080"/>
    <hyperlink ref="Z99" r:id="rId480" display="https://twitter.com/maripantsar/status/1189650475865518080"/>
    <hyperlink ref="Z100" r:id="rId481" display="https://twitter.com/maripantsar/status/1189650475865518080"/>
    <hyperlink ref="Z101" r:id="rId482" display="https://twitter.com/maripantsar/status/1189650475865518080"/>
    <hyperlink ref="Z102" r:id="rId483" display="https://twitter.com/maripantsar/status/1189650475865518080"/>
    <hyperlink ref="Z103" r:id="rId484" display="https://twitter.com/maripantsar/status/1189650475865518080"/>
    <hyperlink ref="Z104" r:id="rId485" display="https://twitter.com/maripantsar/status/1189650475865518080"/>
    <hyperlink ref="Z105" r:id="rId486" display="https://twitter.com/maripantsar/status/1189650475865518080"/>
    <hyperlink ref="Z106" r:id="rId487" display="https://twitter.com/maripantsar/status/1189650475865518080"/>
    <hyperlink ref="Z107" r:id="rId488" display="https://twitter.com/maripantsar/status/1189650475865518080"/>
    <hyperlink ref="Z108" r:id="rId489" display="https://twitter.com/maripantsar/status/1189650475865518080"/>
    <hyperlink ref="Z109" r:id="rId490" display="https://twitter.com/maripantsar/status/1189650475865518080"/>
    <hyperlink ref="Z110" r:id="rId491" display="https://twitter.com/maripantsar/status/1189650475865518080"/>
    <hyperlink ref="Z111" r:id="rId492" display="https://twitter.com/maripantsar/status/1189650475865518080"/>
    <hyperlink ref="Z112" r:id="rId493" display="https://twitter.com/maripantsar/status/1189650475865518080"/>
    <hyperlink ref="Z113" r:id="rId494" display="https://twitter.com/maripantsar/status/1189650475865518080"/>
    <hyperlink ref="Z114" r:id="rId495" display="https://twitter.com/maripantsar/status/1189650475865518080"/>
    <hyperlink ref="Z115" r:id="rId496" display="https://twitter.com/maripantsar/status/1189650475865518080"/>
    <hyperlink ref="Z116" r:id="rId497" display="https://twitter.com/maripantsar/status/1189650475865518080"/>
    <hyperlink ref="Z117" r:id="rId498" display="https://twitter.com/maripantsar/status/1189650475865518080"/>
    <hyperlink ref="Z118" r:id="rId499" display="https://twitter.com/maripantsar/status/1189650475865518080"/>
    <hyperlink ref="Z119" r:id="rId500" display="https://twitter.com/maripantsar/status/1189650475865518080"/>
    <hyperlink ref="Z120" r:id="rId501" display="https://twitter.com/tarzan23727775/status/1189859590055383042"/>
    <hyperlink ref="Z121" r:id="rId502" display="https://twitter.com/korpiq/status/1189978513266421765"/>
    <hyperlink ref="Z122" r:id="rId503" display="https://twitter.com/korpiq/status/1189978513266421765"/>
    <hyperlink ref="Z123" r:id="rId504" display="https://twitter.com/korpiq/status/1189978513266421765"/>
    <hyperlink ref="Z124" r:id="rId505" display="https://twitter.com/jokuvois/status/1189992843974205443"/>
    <hyperlink ref="Z125" r:id="rId506" display="https://twitter.com/melica_n/status/1190012948464451595"/>
    <hyperlink ref="Z126" r:id="rId507" display="https://twitter.com/melica_n/status/1190012948464451595"/>
    <hyperlink ref="Z127" r:id="rId508" display="https://twitter.com/melica_n/status/1190012948464451595"/>
    <hyperlink ref="Z128" r:id="rId509" display="https://twitter.com/markus_tm/status/1190014163977953281"/>
    <hyperlink ref="Z129" r:id="rId510" display="https://twitter.com/jhattara/status/1190027074926501890"/>
    <hyperlink ref="Z130" r:id="rId511" display="https://twitter.com/hanpula/status/1189820718629949446"/>
    <hyperlink ref="Z131" r:id="rId512" display="https://twitter.com/hanpula/status/1190134309858021376"/>
    <hyperlink ref="Z132" r:id="rId513" display="https://twitter.com/terokankaanpera/status/1190140637833768960"/>
    <hyperlink ref="Z133" r:id="rId514" display="https://twitter.com/terokankaanpera/status/1190140637833768960"/>
    <hyperlink ref="Z134" r:id="rId515" display="https://twitter.com/terokankaanpera/status/1190140637833768960"/>
    <hyperlink ref="Z135" r:id="rId516" display="https://twitter.com/entinenlupaus/status/1190143659649519617"/>
    <hyperlink ref="Z136" r:id="rId517" display="https://twitter.com/shoysniemi/status/1190145744336019456"/>
    <hyperlink ref="Z137" r:id="rId518" display="https://twitter.com/plonnemo/status/1189928280838877185"/>
    <hyperlink ref="Z138" r:id="rId519" display="https://twitter.com/plonnemo/status/1189928280838877185"/>
    <hyperlink ref="Z139" r:id="rId520" display="https://twitter.com/plonnemo/status/1190012105556135937"/>
    <hyperlink ref="Z140" r:id="rId521" display="https://twitter.com/eijaniskanen1/status/1190154574696472577"/>
    <hyperlink ref="Z141" r:id="rId522" display="https://twitter.com/eijaniskanen1/status/1190154574696472577"/>
    <hyperlink ref="Z142" r:id="rId523" display="https://twitter.com/eijaniskanen1/status/1190154574696472577"/>
    <hyperlink ref="Z143" r:id="rId524" display="https://twitter.com/kirsikkakaipain/status/1190156573613658117"/>
    <hyperlink ref="Z144" r:id="rId525" display="https://twitter.com/liikenneproffa/status/1190145445831598080"/>
    <hyperlink ref="Z145" r:id="rId526" display="https://twitter.com/outi_pakarinen/status/1190169876683460608"/>
    <hyperlink ref="Z146" r:id="rId527" display="https://twitter.com/xxotweety/status/1190218009455013888"/>
    <hyperlink ref="Z147" r:id="rId528" display="https://twitter.com/xxotweety/status/1190218009455013888"/>
    <hyperlink ref="Z148" r:id="rId529" display="https://twitter.com/theolevlin/status/1188934082698371073"/>
    <hyperlink ref="Z149" r:id="rId530" display="https://twitter.com/theolevlin/status/1190208677023756288"/>
    <hyperlink ref="Z150" r:id="rId531" display="https://twitter.com/theolevlin/status/1190221278315261953"/>
    <hyperlink ref="Z151" r:id="rId532" display="https://twitter.com/theolevlin/status/1190221278315261953"/>
    <hyperlink ref="Z152" r:id="rId533" display="https://twitter.com/imcarq/status/1190227968016224264"/>
    <hyperlink ref="Z153" r:id="rId534" display="https://twitter.com/imcarq/status/1190227968016224264"/>
    <hyperlink ref="Z154" r:id="rId535" display="https://twitter.com/rasmuspinomaa/status/1190262130873950208"/>
    <hyperlink ref="Z155" r:id="rId536" display="https://twitter.com/ilmastoveivi19/status/1190287176698908672"/>
    <hyperlink ref="Z156" r:id="rId537" display="https://twitter.com/ilmastoveivi19/status/1190287176698908672"/>
    <hyperlink ref="Z157" r:id="rId538" display="https://twitter.com/katri_ahlgren/status/1188823451106271239"/>
    <hyperlink ref="Z158" r:id="rId539" display="https://twitter.com/katri_ahlgren/status/1188823451106271239"/>
    <hyperlink ref="Z159" r:id="rId540" display="https://twitter.com/annukf/status/1190363073376346112"/>
    <hyperlink ref="Z160" r:id="rId541" display="https://twitter.com/annukf/status/1190363073376346112"/>
    <hyperlink ref="Z161" r:id="rId542" display="https://twitter.com/hlindf/status/1190366703735234560"/>
    <hyperlink ref="Z162" r:id="rId543" display="https://twitter.com/matthia71824586/status/1190367383866761223"/>
    <hyperlink ref="Z163" r:id="rId544" display="https://twitter.com/matthia71824586/status/1190367383866761223"/>
    <hyperlink ref="Z164" r:id="rId545" display="https://twitter.com/katri_ahlgren/status/1190359555051544576"/>
    <hyperlink ref="Z165" r:id="rId546" display="https://twitter.com/arijlaaksonen/status/1190392139508834305"/>
    <hyperlink ref="Z166" r:id="rId547" display="https://twitter.com/muksunen/status/1190525841983320064"/>
    <hyperlink ref="Z167" r:id="rId548" display="https://twitter.com/muksunen/status/1190525841983320064"/>
    <hyperlink ref="Z168" r:id="rId549" display="https://twitter.com/rullasaari/status/1190700392075669512"/>
    <hyperlink ref="Z169" r:id="rId550" display="https://twitter.com/helihlehtinen/status/1190720708730470400"/>
    <hyperlink ref="Z170" r:id="rId551" display="https://twitter.com/helihlehtinen/status/1190720708730470400"/>
    <hyperlink ref="Z171" r:id="rId552" display="https://twitter.com/sirjablixt/status/1190182211959562240"/>
    <hyperlink ref="Z172" r:id="rId553" display="https://twitter.com/klinschor/status/1190779108323680257"/>
    <hyperlink ref="Z173" r:id="rId554" display="https://twitter.com/klinschor/status/1190779108323680257"/>
    <hyperlink ref="Z174" r:id="rId555" display="https://twitter.com/yjaakkol/status/1188772536366096384"/>
    <hyperlink ref="Z175" r:id="rId556" display="https://twitter.com/yjaakkol/status/1188772536366096384"/>
    <hyperlink ref="Z176" r:id="rId557" display="https://twitter.com/yjaakkol/status/1188772536366096384"/>
    <hyperlink ref="Z177" r:id="rId558" display="https://twitter.com/meri_ja_ilmasto/status/1188782108690526208"/>
    <hyperlink ref="Z178" r:id="rId559" display="https://twitter.com/yjaakkol/status/1188774297885646849"/>
    <hyperlink ref="Z179" r:id="rId560" display="https://twitter.com/meri_ja_ilmasto/status/1188782108690526208"/>
    <hyperlink ref="Z180" r:id="rId561" display="https://twitter.com/maripantsar/status/1189650475865518080"/>
    <hyperlink ref="Z181" r:id="rId562" display="https://twitter.com/maripantsar/status/1189650475865518080"/>
    <hyperlink ref="Z182" r:id="rId563" display="https://twitter.com/maripantsar/status/1189650475865518080"/>
    <hyperlink ref="Z183" r:id="rId564" display="https://twitter.com/maripantsar/status/1189650475865518080"/>
    <hyperlink ref="Z184" r:id="rId565" display="https://twitter.com/yjaakkol/status/1188774297885646849"/>
    <hyperlink ref="Z185" r:id="rId566" display="https://twitter.com/marjatanja/status/1189143024120532995"/>
    <hyperlink ref="Z186" r:id="rId567" display="https://twitter.com/yjaakkol/status/1188958480683753473"/>
    <hyperlink ref="Z187" r:id="rId568" display="https://twitter.com/meri_ja_ilmasto/status/1188782108690526208"/>
    <hyperlink ref="Z188" r:id="rId569" display="https://twitter.com/meri_ja_ilmasto/status/1188782108690526208"/>
    <hyperlink ref="Z189" r:id="rId570" display="https://twitter.com/yjaakkol/status/1188774297885646849"/>
    <hyperlink ref="Z190" r:id="rId571" display="https://twitter.com/yjaakkol/status/1188958480683753473"/>
    <hyperlink ref="Z191" r:id="rId572" display="https://twitter.com/yjaakkol/status/1189088411342258177"/>
    <hyperlink ref="Z192" r:id="rId573" display="https://twitter.com/yjaakkol/status/1188772536366096384"/>
    <hyperlink ref="Z193" r:id="rId574" display="https://twitter.com/suomenluonto/status/1191076842444328960"/>
    <hyperlink ref="Z194" r:id="rId575" display="https://twitter.com/teatrmn/status/1187616315613290496"/>
    <hyperlink ref="Z195" r:id="rId576" display="https://twitter.com/yjaakkol/status/1188772536366096384"/>
    <hyperlink ref="Z196" r:id="rId577" display="https://twitter.com/hiilivapaafi/status/1189514170028478464"/>
    <hyperlink ref="Z197" r:id="rId578" display="https://twitter.com/hiilivapaafi/status/1189514170028478464"/>
    <hyperlink ref="Z198" r:id="rId579" display="https://twitter.com/hiilivapaafi/status/1191301744929705985"/>
    <hyperlink ref="Z199" r:id="rId580" display="https://twitter.com/hiilivapaafi/status/1191301744929705985"/>
    <hyperlink ref="Z200" r:id="rId581" display="https://twitter.com/anttiki/status/1191304382215868416"/>
    <hyperlink ref="Z201" r:id="rId582" display="https://twitter.com/markus_drake/status/1191307820131667974"/>
    <hyperlink ref="Z202" r:id="rId583" display="https://twitter.com/a_ahokas/status/1189517303836303366"/>
    <hyperlink ref="Z203" r:id="rId584" display="https://twitter.com/a_ahokas/status/1190511372053962755"/>
    <hyperlink ref="Z204" r:id="rId585" display="https://twitter.com/a_ahokas/status/1190511372053962755"/>
    <hyperlink ref="Z205" r:id="rId586" display="https://twitter.com/a_ahokas/status/1191332657084411904"/>
    <hyperlink ref="Z206" r:id="rId587" display="https://twitter.com/sampulipulla/status/1191338848858648576"/>
    <hyperlink ref="Z207" r:id="rId588" display="https://twitter.com/jannekotiaho/status/1191359316353323010"/>
    <hyperlink ref="Z208" r:id="rId589" display="https://twitter.com/ipeltonen/status/1188789820065271808"/>
    <hyperlink ref="Z209" r:id="rId590" display="https://twitter.com/ipeltonen/status/1188789820065271808"/>
    <hyperlink ref="Z210" r:id="rId591" display="https://twitter.com/ipeltonen/status/1188789926017617921"/>
    <hyperlink ref="Z211" r:id="rId592" display="https://twitter.com/ipeltonen/status/1188789926017617921"/>
    <hyperlink ref="Z212" r:id="rId593" display="https://twitter.com/ipeltonen/status/1188789926017617921"/>
    <hyperlink ref="Z213" r:id="rId594" display="https://twitter.com/ipeltonen/status/1188789959190290433"/>
    <hyperlink ref="Z214" r:id="rId595" display="https://twitter.com/ipeltonen/status/1188789959190290433"/>
    <hyperlink ref="Z215" r:id="rId596" display="https://twitter.com/ipeltonen/status/1188789959190290433"/>
    <hyperlink ref="Z216" r:id="rId597" display="https://twitter.com/ipeltonen/status/1188789959190290433"/>
    <hyperlink ref="Z217" r:id="rId598" display="https://twitter.com/ipeltonen/status/1191360603987890176"/>
    <hyperlink ref="Z218" r:id="rId599" display="https://twitter.com/lamphund/status/1172561013176246272"/>
    <hyperlink ref="Z219" r:id="rId600" display="https://twitter.com/mestarivaraani/status/1191382605150740481"/>
    <hyperlink ref="Z220" r:id="rId601" display="https://twitter.com/kasvismafia/status/1191385370342182912"/>
    <hyperlink ref="Z221" r:id="rId602" display="https://twitter.com/yjaakkol/status/1188747926711001089"/>
    <hyperlink ref="Z222" r:id="rId603" display="https://twitter.com/jmkorhonen/status/1188756655158288384"/>
    <hyperlink ref="Z223" r:id="rId604" display="https://twitter.com/yjaakkol/status/1188743215488421889"/>
    <hyperlink ref="Z224" r:id="rId605" display="https://twitter.com/yjaakkol/status/1188743215488421889"/>
    <hyperlink ref="Z225" r:id="rId606" display="https://twitter.com/yjaakkol/status/1188743215488421889"/>
    <hyperlink ref="Z226" r:id="rId607" display="https://twitter.com/yjaakkol/status/1188747926711001089"/>
    <hyperlink ref="Z227" r:id="rId608" display="https://twitter.com/yjaakkol/status/1188772536366096384"/>
    <hyperlink ref="Z228" r:id="rId609" display="https://twitter.com/yjaakkol/status/1188772536366096384"/>
    <hyperlink ref="Z229" r:id="rId610" display="https://twitter.com/yjaakkol/status/1188774297885646849"/>
    <hyperlink ref="Z230" r:id="rId611" display="https://twitter.com/yjaakkol/status/1188842001334185984"/>
    <hyperlink ref="Z231" r:id="rId612" display="https://twitter.com/yjaakkol/status/1188891658416525312"/>
    <hyperlink ref="Z232" r:id="rId613" display="https://twitter.com/yjaakkol/status/1188958480683753473"/>
    <hyperlink ref="Z233" r:id="rId614" display="https://twitter.com/yjaakkol/status/1188958480683753473"/>
    <hyperlink ref="Z234" r:id="rId615" display="https://twitter.com/yjaakkol/status/1188958480683753473"/>
    <hyperlink ref="Z235" r:id="rId616" display="https://twitter.com/yjaakkol/status/1189679575493750784"/>
    <hyperlink ref="Z236" r:id="rId617" display="https://twitter.com/yjaakkol/status/1190389925742628866"/>
    <hyperlink ref="Z237" r:id="rId618" display="https://twitter.com/yjaakkol/status/1191075073844756481"/>
    <hyperlink ref="Z238" r:id="rId619" display="https://twitter.com/jmkorhonen/status/1188756655158288384"/>
    <hyperlink ref="Z239" r:id="rId620" display="https://twitter.com/jmkorhonen/status/1188756688796557324"/>
    <hyperlink ref="Z240" r:id="rId621" display="https://twitter.com/jmkorhonen/status/1188756688796557324"/>
    <hyperlink ref="Z241" r:id="rId622" display="https://twitter.com/milja_selina/status/1190013948252307460"/>
    <hyperlink ref="Z242" r:id="rId623" display="https://twitter.com/jmkorhonen/status/1190124691576500224"/>
    <hyperlink ref="Z243" r:id="rId624" display="https://twitter.com/jmkorhonen/status/1188756608383369218"/>
    <hyperlink ref="Z244" r:id="rId625" display="https://twitter.com/jmkorhonen/status/1188756608383369218"/>
    <hyperlink ref="Z245" r:id="rId626" display="https://twitter.com/jmkorhonen/status/1188756655158288384"/>
    <hyperlink ref="Z246" r:id="rId627" display="https://twitter.com/jmkorhonen/status/1188756688796557324"/>
    <hyperlink ref="Z247" r:id="rId628" display="https://twitter.com/jmkorhonen/status/1188756688796557324"/>
    <hyperlink ref="Z248" r:id="rId629" display="https://twitter.com/jmkorhonen/status/1189515851449487360"/>
    <hyperlink ref="Z249" r:id="rId630" display="https://twitter.com/jmkorhonen/status/1191334073584762880"/>
    <hyperlink ref="Z250" r:id="rId631" display="https://twitter.com/jmkorhonen/status/1191400501188976642"/>
    <hyperlink ref="Z251" r:id="rId632" display="https://twitter.com/teatrmn/status/1191265748120940544"/>
    <hyperlink ref="Z252" r:id="rId633" display="https://twitter.com/iivarius/status/1191400757129551874"/>
    <hyperlink ref="Z253" r:id="rId634" display="https://twitter.com/iiris_suomela/status/1191407541051367429"/>
    <hyperlink ref="Z254" r:id="rId635" display="https://twitter.com/frozencalamity/status/1188785517816635392"/>
    <hyperlink ref="Z255" r:id="rId636" display="https://twitter.com/frozencalamity/status/1191420081441574913"/>
    <hyperlink ref="Z256" r:id="rId637" display="https://twitter.com/jukkaranta2/status/1191464178034315265"/>
    <hyperlink ref="Z257" r:id="rId638" display="https://twitter.com/jukkaranta2/status/1190336485943316491"/>
    <hyperlink ref="Z258" r:id="rId639" display="https://twitter.com/jukkaranta2/status/1191452125538258949"/>
    <hyperlink ref="Z259" r:id="rId640" display="https://twitter.com/riiajarvenpaa/status/1191495210796290052"/>
    <hyperlink ref="Z260" r:id="rId641" display="https://twitter.com/riiajarvenpaa/status/1191495210796290052"/>
    <hyperlink ref="Z261" r:id="rId642" display="https://twitter.com/riiajarvenpaa/status/1191495210796290052"/>
    <hyperlink ref="Z262" r:id="rId643" display="https://twitter.com/aarniokia/status/1191590039534342145"/>
    <hyperlink ref="Z263" r:id="rId644" display="https://twitter.com/heidisuot/status/1191610787405737984"/>
    <hyperlink ref="Z264" r:id="rId645" display="https://twitter.com/kaisakosonen/status/1189948757665861633"/>
    <hyperlink ref="Z265" r:id="rId646" display="https://twitter.com/kaisakosonen/status/1190473587519606785"/>
    <hyperlink ref="Z266" r:id="rId647" display="https://twitter.com/o_tiainen/status/1189481234826747905"/>
    <hyperlink ref="Z267" r:id="rId648" display="https://twitter.com/o_tiainen/status/1189481234826747905"/>
    <hyperlink ref="Z268" r:id="rId649" display="https://twitter.com/o_tiainen/status/1191652057423523845"/>
    <hyperlink ref="Z269" r:id="rId650" display="https://twitter.com/o_tiainen/status/1191652057423523845"/>
    <hyperlink ref="Z270" r:id="rId651" display="https://twitter.com/ellen_ojala/status/1188784138859483137"/>
    <hyperlink ref="Z271" r:id="rId652" display="https://twitter.com/ellen_ojala/status/1188816534698938369"/>
    <hyperlink ref="Z272" r:id="rId653" display="https://twitter.com/ellen_ojala/status/1189530261802946560"/>
    <hyperlink ref="Z273" r:id="rId654" display="https://twitter.com/sailynojaanu/status/1188792369585577986"/>
    <hyperlink ref="Z274" r:id="rId655" display="https://twitter.com/sailynojaanu/status/1189798957603532800"/>
    <hyperlink ref="Z275" r:id="rId656" display="https://twitter.com/sailynojaanu/status/1191334354145951744"/>
    <hyperlink ref="Z276" r:id="rId657" display="https://twitter.com/sailynojaanu/status/1191676830081835009"/>
    <hyperlink ref="Z277" r:id="rId658" display="https://twitter.com/juuhaa/status/1188764788899360768"/>
    <hyperlink ref="Z278" r:id="rId659" display="https://twitter.com/juuhaa/status/1188764788899360768"/>
    <hyperlink ref="Z279" r:id="rId660" display="https://twitter.com/juuhaa/status/1189506718427992064"/>
    <hyperlink ref="Z280" r:id="rId661" display="https://twitter.com/juuhaa/status/1189506718427992064"/>
    <hyperlink ref="Z281" r:id="rId662" display="https://twitter.com/juuhaa/status/1191694352613085185"/>
    <hyperlink ref="Z282" r:id="rId663" display="https://twitter.com/juuhaa/status/1191694352613085185"/>
    <hyperlink ref="Z283" r:id="rId664" display="https://twitter.com/villesavonlahti/status/1188813922587103234"/>
    <hyperlink ref="Z284" r:id="rId665" display="https://twitter.com/villesavonlahti/status/1191310598207889408"/>
    <hyperlink ref="Z285" r:id="rId666" display="https://twitter.com/0skarhartman/status/1188894794698891264"/>
    <hyperlink ref="Z286" r:id="rId667" display="https://twitter.com/jbistrom/status/1190179935790542848"/>
    <hyperlink ref="Z287" r:id="rId668" display="https://twitter.com/0skarhartman/status/1190206995955097600"/>
    <hyperlink ref="Z288" r:id="rId669" display="https://twitter.com/kaisakosonen/status/1189478710614937601"/>
    <hyperlink ref="Z289" r:id="rId670" display="https://twitter.com/kaisakosonen/status/1191287054770065408"/>
    <hyperlink ref="Z290" r:id="rId671" display="https://twitter.com/0skarhartman/status/1191302423341654016"/>
    <hyperlink ref="Z291" r:id="rId672" display="https://twitter.com/jbistrom/status/1182921664629227520"/>
    <hyperlink ref="Z292" r:id="rId673" display="https://twitter.com/jbistrom/status/1188803046664486912"/>
    <hyperlink ref="Z293" r:id="rId674" display="https://twitter.com/jbistrom/status/1189258837347504131"/>
    <hyperlink ref="Z294" r:id="rId675" display="https://twitter.com/jbistrom/status/1189668808451067905"/>
    <hyperlink ref="Z295" r:id="rId676" display="https://twitter.com/jbistrom/status/1191303490942976001"/>
    <hyperlink ref="Z296" r:id="rId677" display="https://twitter.com/0skarhartman/status/1189281640712953858"/>
    <hyperlink ref="Z297" r:id="rId678" display="https://twitter.com/0skarhartman/status/1190206995955097600"/>
    <hyperlink ref="Z298" r:id="rId679" display="https://twitter.com/0skarhartman/status/1191328914716659712"/>
    <hyperlink ref="Z299" r:id="rId680" display="https://twitter.com/seppala_antti/status/1191664056865820672"/>
    <hyperlink ref="Z300" r:id="rId681" display="https://twitter.com/0skarhartman/status/1191703196940619777"/>
    <hyperlink ref="Z301" r:id="rId682" display="https://twitter.com/0skarhartman/status/1188925212886220800"/>
    <hyperlink ref="Z302" r:id="rId683" display="https://twitter.com/0skarhartman/status/1188925212886220800"/>
    <hyperlink ref="Z303" r:id="rId684" display="https://twitter.com/0skarhartman/status/1189946009650114561"/>
    <hyperlink ref="Z304" r:id="rId685" display="https://twitter.com/0skarhartman/status/1191302423341654016"/>
    <hyperlink ref="Z305" r:id="rId686" display="https://twitter.com/kaisakosonen/status/1188753288440799232"/>
    <hyperlink ref="Z306" r:id="rId687" display="https://twitter.com/kaisakosonen/status/1189446046017114113"/>
    <hyperlink ref="Z307" r:id="rId688" display="https://twitter.com/kaisakosonen/status/1189465806247251970"/>
    <hyperlink ref="Z308" r:id="rId689" display="https://twitter.com/kaisakosonen/status/1189516175593619460"/>
    <hyperlink ref="Z309" r:id="rId690" display="https://twitter.com/kaisakosonen/status/1189944650062344199"/>
    <hyperlink ref="Z310" r:id="rId691" display="https://twitter.com/kaisakosonen/status/1191294283938222080"/>
    <hyperlink ref="Z311" r:id="rId692" display="https://twitter.com/kaisakosonen/status/1191651991094726658"/>
    <hyperlink ref="Z312" r:id="rId693" display="https://twitter.com/greenpeacesuomi/status/1191704539407233024"/>
    <hyperlink ref="Z313" r:id="rId694" display="https://twitter.com/greenpeacesuomi/status/1189506337757106176"/>
  </hyperlinks>
  <printOptions/>
  <pageMargins left="0.7" right="0.7" top="0.75" bottom="0.75" header="0.3" footer="0.3"/>
  <pageSetup horizontalDpi="600" verticalDpi="600" orientation="portrait" r:id="rId698"/>
  <legacyDrawing r:id="rId696"/>
  <tableParts>
    <tablePart r:id="rId6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3161</v>
      </c>
      <c r="B1" s="13" t="s">
        <v>3162</v>
      </c>
      <c r="C1" s="13" t="s">
        <v>3155</v>
      </c>
      <c r="D1" s="13" t="s">
        <v>3156</v>
      </c>
      <c r="E1" s="13" t="s">
        <v>3163</v>
      </c>
      <c r="F1" s="13" t="s">
        <v>144</v>
      </c>
      <c r="G1" s="13" t="s">
        <v>3164</v>
      </c>
      <c r="H1" s="13" t="s">
        <v>3165</v>
      </c>
      <c r="I1" s="13" t="s">
        <v>3166</v>
      </c>
      <c r="J1" s="13" t="s">
        <v>3167</v>
      </c>
      <c r="K1" s="13" t="s">
        <v>3168</v>
      </c>
      <c r="L1" s="13" t="s">
        <v>3169</v>
      </c>
    </row>
    <row r="2" spans="1:12" ht="15">
      <c r="A2" s="86" t="s">
        <v>2389</v>
      </c>
      <c r="B2" s="86" t="s">
        <v>2387</v>
      </c>
      <c r="C2" s="86">
        <v>38</v>
      </c>
      <c r="D2" s="121">
        <v>0.007685511899584115</v>
      </c>
      <c r="E2" s="121">
        <v>1.0540910721117993</v>
      </c>
      <c r="F2" s="86" t="s">
        <v>3157</v>
      </c>
      <c r="G2" s="86" t="b">
        <v>0</v>
      </c>
      <c r="H2" s="86" t="b">
        <v>0</v>
      </c>
      <c r="I2" s="86" t="b">
        <v>0</v>
      </c>
      <c r="J2" s="86" t="b">
        <v>0</v>
      </c>
      <c r="K2" s="86" t="b">
        <v>0</v>
      </c>
      <c r="L2" s="86" t="b">
        <v>0</v>
      </c>
    </row>
    <row r="3" spans="1:12" ht="15">
      <c r="A3" s="86" t="s">
        <v>2387</v>
      </c>
      <c r="B3" s="86" t="s">
        <v>2388</v>
      </c>
      <c r="C3" s="86">
        <v>37</v>
      </c>
      <c r="D3" s="121">
        <v>0.007618615119078719</v>
      </c>
      <c r="E3" s="121">
        <v>1.2054679941847726</v>
      </c>
      <c r="F3" s="86" t="s">
        <v>3157</v>
      </c>
      <c r="G3" s="86" t="b">
        <v>0</v>
      </c>
      <c r="H3" s="86" t="b">
        <v>0</v>
      </c>
      <c r="I3" s="86" t="b">
        <v>0</v>
      </c>
      <c r="J3" s="86" t="b">
        <v>0</v>
      </c>
      <c r="K3" s="86" t="b">
        <v>0</v>
      </c>
      <c r="L3" s="86" t="b">
        <v>0</v>
      </c>
    </row>
    <row r="4" spans="1:12" ht="15">
      <c r="A4" s="86" t="s">
        <v>2388</v>
      </c>
      <c r="B4" s="86" t="s">
        <v>2387</v>
      </c>
      <c r="C4" s="86">
        <v>24</v>
      </c>
      <c r="D4" s="121">
        <v>0.006366874387834106</v>
      </c>
      <c r="E4" s="121">
        <v>0.8405080027637805</v>
      </c>
      <c r="F4" s="86" t="s">
        <v>3157</v>
      </c>
      <c r="G4" s="86" t="b">
        <v>0</v>
      </c>
      <c r="H4" s="86" t="b">
        <v>0</v>
      </c>
      <c r="I4" s="86" t="b">
        <v>0</v>
      </c>
      <c r="J4" s="86" t="b">
        <v>0</v>
      </c>
      <c r="K4" s="86" t="b">
        <v>0</v>
      </c>
      <c r="L4" s="86" t="b">
        <v>0</v>
      </c>
    </row>
    <row r="5" spans="1:12" ht="15">
      <c r="A5" s="86" t="s">
        <v>2387</v>
      </c>
      <c r="B5" s="86" t="s">
        <v>2390</v>
      </c>
      <c r="C5" s="86">
        <v>22</v>
      </c>
      <c r="D5" s="121">
        <v>0.006098887858115185</v>
      </c>
      <c r="E5" s="121">
        <v>1.2477186865010395</v>
      </c>
      <c r="F5" s="86" t="s">
        <v>3157</v>
      </c>
      <c r="G5" s="86" t="b">
        <v>0</v>
      </c>
      <c r="H5" s="86" t="b">
        <v>0</v>
      </c>
      <c r="I5" s="86" t="b">
        <v>0</v>
      </c>
      <c r="J5" s="86" t="b">
        <v>0</v>
      </c>
      <c r="K5" s="86" t="b">
        <v>0</v>
      </c>
      <c r="L5" s="86" t="b">
        <v>0</v>
      </c>
    </row>
    <row r="6" spans="1:12" ht="15">
      <c r="A6" s="86" t="s">
        <v>2798</v>
      </c>
      <c r="B6" s="86" t="s">
        <v>2796</v>
      </c>
      <c r="C6" s="86">
        <v>16</v>
      </c>
      <c r="D6" s="121">
        <v>0.005134494531315883</v>
      </c>
      <c r="E6" s="121">
        <v>2.0791812460476247</v>
      </c>
      <c r="F6" s="86" t="s">
        <v>3157</v>
      </c>
      <c r="G6" s="86" t="b">
        <v>0</v>
      </c>
      <c r="H6" s="86" t="b">
        <v>0</v>
      </c>
      <c r="I6" s="86" t="b">
        <v>0</v>
      </c>
      <c r="J6" s="86" t="b">
        <v>0</v>
      </c>
      <c r="K6" s="86" t="b">
        <v>0</v>
      </c>
      <c r="L6" s="86" t="b">
        <v>0</v>
      </c>
    </row>
    <row r="7" spans="1:12" ht="15">
      <c r="A7" s="86" t="s">
        <v>2796</v>
      </c>
      <c r="B7" s="86" t="s">
        <v>2797</v>
      </c>
      <c r="C7" s="86">
        <v>16</v>
      </c>
      <c r="D7" s="121">
        <v>0.005134494531315883</v>
      </c>
      <c r="E7" s="121">
        <v>1.9408785478813435</v>
      </c>
      <c r="F7" s="86" t="s">
        <v>3157</v>
      </c>
      <c r="G7" s="86" t="b">
        <v>0</v>
      </c>
      <c r="H7" s="86" t="b">
        <v>0</v>
      </c>
      <c r="I7" s="86" t="b">
        <v>0</v>
      </c>
      <c r="J7" s="86" t="b">
        <v>0</v>
      </c>
      <c r="K7" s="86" t="b">
        <v>0</v>
      </c>
      <c r="L7" s="86" t="b">
        <v>0</v>
      </c>
    </row>
    <row r="8" spans="1:12" ht="15">
      <c r="A8" s="86" t="s">
        <v>2797</v>
      </c>
      <c r="B8" s="86" t="s">
        <v>2799</v>
      </c>
      <c r="C8" s="86">
        <v>16</v>
      </c>
      <c r="D8" s="121">
        <v>0.005134494531315883</v>
      </c>
      <c r="E8" s="121">
        <v>2.1346985738974564</v>
      </c>
      <c r="F8" s="86" t="s">
        <v>3157</v>
      </c>
      <c r="G8" s="86" t="b">
        <v>0</v>
      </c>
      <c r="H8" s="86" t="b">
        <v>0</v>
      </c>
      <c r="I8" s="86" t="b">
        <v>0</v>
      </c>
      <c r="J8" s="86" t="b">
        <v>0</v>
      </c>
      <c r="K8" s="86" t="b">
        <v>0</v>
      </c>
      <c r="L8" s="86" t="b">
        <v>0</v>
      </c>
    </row>
    <row r="9" spans="1:12" ht="15">
      <c r="A9" s="86" t="s">
        <v>2799</v>
      </c>
      <c r="B9" s="86" t="s">
        <v>2800</v>
      </c>
      <c r="C9" s="86">
        <v>16</v>
      </c>
      <c r="D9" s="121">
        <v>0.005134494531315883</v>
      </c>
      <c r="E9" s="121">
        <v>2.2730012720637376</v>
      </c>
      <c r="F9" s="86" t="s">
        <v>3157</v>
      </c>
      <c r="G9" s="86" t="b">
        <v>0</v>
      </c>
      <c r="H9" s="86" t="b">
        <v>0</v>
      </c>
      <c r="I9" s="86" t="b">
        <v>0</v>
      </c>
      <c r="J9" s="86" t="b">
        <v>0</v>
      </c>
      <c r="K9" s="86" t="b">
        <v>0</v>
      </c>
      <c r="L9" s="86" t="b">
        <v>0</v>
      </c>
    </row>
    <row r="10" spans="1:12" ht="15">
      <c r="A10" s="86" t="s">
        <v>2800</v>
      </c>
      <c r="B10" s="86" t="s">
        <v>2801</v>
      </c>
      <c r="C10" s="86">
        <v>16</v>
      </c>
      <c r="D10" s="121">
        <v>0.005134494531315883</v>
      </c>
      <c r="E10" s="121">
        <v>2.2730012720637376</v>
      </c>
      <c r="F10" s="86" t="s">
        <v>3157</v>
      </c>
      <c r="G10" s="86" t="b">
        <v>0</v>
      </c>
      <c r="H10" s="86" t="b">
        <v>0</v>
      </c>
      <c r="I10" s="86" t="b">
        <v>0</v>
      </c>
      <c r="J10" s="86" t="b">
        <v>0</v>
      </c>
      <c r="K10" s="86" t="b">
        <v>0</v>
      </c>
      <c r="L10" s="86" t="b">
        <v>0</v>
      </c>
    </row>
    <row r="11" spans="1:12" ht="15">
      <c r="A11" s="86" t="s">
        <v>2801</v>
      </c>
      <c r="B11" s="86" t="s">
        <v>2802</v>
      </c>
      <c r="C11" s="86">
        <v>16</v>
      </c>
      <c r="D11" s="121">
        <v>0.005134494531315883</v>
      </c>
      <c r="E11" s="121">
        <v>2.2730012720637376</v>
      </c>
      <c r="F11" s="86" t="s">
        <v>3157</v>
      </c>
      <c r="G11" s="86" t="b">
        <v>0</v>
      </c>
      <c r="H11" s="86" t="b">
        <v>0</v>
      </c>
      <c r="I11" s="86" t="b">
        <v>0</v>
      </c>
      <c r="J11" s="86" t="b">
        <v>0</v>
      </c>
      <c r="K11" s="86" t="b">
        <v>0</v>
      </c>
      <c r="L11" s="86" t="b">
        <v>0</v>
      </c>
    </row>
    <row r="12" spans="1:12" ht="15">
      <c r="A12" s="86" t="s">
        <v>2802</v>
      </c>
      <c r="B12" s="86" t="s">
        <v>508</v>
      </c>
      <c r="C12" s="86">
        <v>16</v>
      </c>
      <c r="D12" s="121">
        <v>0.005134494531315883</v>
      </c>
      <c r="E12" s="121">
        <v>2.2466723333413885</v>
      </c>
      <c r="F12" s="86" t="s">
        <v>3157</v>
      </c>
      <c r="G12" s="86" t="b">
        <v>0</v>
      </c>
      <c r="H12" s="86" t="b">
        <v>0</v>
      </c>
      <c r="I12" s="86" t="b">
        <v>0</v>
      </c>
      <c r="J12" s="86" t="b">
        <v>0</v>
      </c>
      <c r="K12" s="86" t="b">
        <v>0</v>
      </c>
      <c r="L12" s="86" t="b">
        <v>0</v>
      </c>
    </row>
    <row r="13" spans="1:12" ht="15">
      <c r="A13" s="86" t="s">
        <v>508</v>
      </c>
      <c r="B13" s="86" t="s">
        <v>2803</v>
      </c>
      <c r="C13" s="86">
        <v>16</v>
      </c>
      <c r="D13" s="121">
        <v>0.005134494531315883</v>
      </c>
      <c r="E13" s="121">
        <v>2.2466723333413885</v>
      </c>
      <c r="F13" s="86" t="s">
        <v>3157</v>
      </c>
      <c r="G13" s="86" t="b">
        <v>0</v>
      </c>
      <c r="H13" s="86" t="b">
        <v>0</v>
      </c>
      <c r="I13" s="86" t="b">
        <v>0</v>
      </c>
      <c r="J13" s="86" t="b">
        <v>0</v>
      </c>
      <c r="K13" s="86" t="b">
        <v>0</v>
      </c>
      <c r="L13" s="86" t="b">
        <v>0</v>
      </c>
    </row>
    <row r="14" spans="1:12" ht="15">
      <c r="A14" s="86" t="s">
        <v>2803</v>
      </c>
      <c r="B14" s="86" t="s">
        <v>2804</v>
      </c>
      <c r="C14" s="86">
        <v>16</v>
      </c>
      <c r="D14" s="121">
        <v>0.005134494531315883</v>
      </c>
      <c r="E14" s="121">
        <v>2.2730012720637376</v>
      </c>
      <c r="F14" s="86" t="s">
        <v>3157</v>
      </c>
      <c r="G14" s="86" t="b">
        <v>0</v>
      </c>
      <c r="H14" s="86" t="b">
        <v>0</v>
      </c>
      <c r="I14" s="86" t="b">
        <v>0</v>
      </c>
      <c r="J14" s="86" t="b">
        <v>0</v>
      </c>
      <c r="K14" s="86" t="b">
        <v>0</v>
      </c>
      <c r="L14" s="86" t="b">
        <v>0</v>
      </c>
    </row>
    <row r="15" spans="1:12" ht="15">
      <c r="A15" s="86" t="s">
        <v>2804</v>
      </c>
      <c r="B15" s="86" t="s">
        <v>2805</v>
      </c>
      <c r="C15" s="86">
        <v>16</v>
      </c>
      <c r="D15" s="121">
        <v>0.005134494531315883</v>
      </c>
      <c r="E15" s="121">
        <v>2.2730012720637376</v>
      </c>
      <c r="F15" s="86" t="s">
        <v>3157</v>
      </c>
      <c r="G15" s="86" t="b">
        <v>0</v>
      </c>
      <c r="H15" s="86" t="b">
        <v>0</v>
      </c>
      <c r="I15" s="86" t="b">
        <v>0</v>
      </c>
      <c r="J15" s="86" t="b">
        <v>0</v>
      </c>
      <c r="K15" s="86" t="b">
        <v>0</v>
      </c>
      <c r="L15" s="86" t="b">
        <v>0</v>
      </c>
    </row>
    <row r="16" spans="1:12" ht="15">
      <c r="A16" s="86" t="s">
        <v>2805</v>
      </c>
      <c r="B16" s="86" t="s">
        <v>2795</v>
      </c>
      <c r="C16" s="86">
        <v>16</v>
      </c>
      <c r="D16" s="121">
        <v>0.005134494531315883</v>
      </c>
      <c r="E16" s="121">
        <v>2.0621479067488444</v>
      </c>
      <c r="F16" s="86" t="s">
        <v>3157</v>
      </c>
      <c r="G16" s="86" t="b">
        <v>0</v>
      </c>
      <c r="H16" s="86" t="b">
        <v>0</v>
      </c>
      <c r="I16" s="86" t="b">
        <v>0</v>
      </c>
      <c r="J16" s="86" t="b">
        <v>0</v>
      </c>
      <c r="K16" s="86" t="b">
        <v>0</v>
      </c>
      <c r="L16" s="86" t="b">
        <v>0</v>
      </c>
    </row>
    <row r="17" spans="1:12" ht="15">
      <c r="A17" s="86" t="s">
        <v>2795</v>
      </c>
      <c r="B17" s="86" t="s">
        <v>2806</v>
      </c>
      <c r="C17" s="86">
        <v>16</v>
      </c>
      <c r="D17" s="121">
        <v>0.005134494531315883</v>
      </c>
      <c r="E17" s="121">
        <v>2.0621479067488444</v>
      </c>
      <c r="F17" s="86" t="s">
        <v>3157</v>
      </c>
      <c r="G17" s="86" t="b">
        <v>0</v>
      </c>
      <c r="H17" s="86" t="b">
        <v>0</v>
      </c>
      <c r="I17" s="86" t="b">
        <v>0</v>
      </c>
      <c r="J17" s="86" t="b">
        <v>0</v>
      </c>
      <c r="K17" s="86" t="b">
        <v>0</v>
      </c>
      <c r="L17" s="86" t="b">
        <v>0</v>
      </c>
    </row>
    <row r="18" spans="1:12" ht="15">
      <c r="A18" s="86" t="s">
        <v>2806</v>
      </c>
      <c r="B18" s="86" t="s">
        <v>2807</v>
      </c>
      <c r="C18" s="86">
        <v>16</v>
      </c>
      <c r="D18" s="121">
        <v>0.005134494531315883</v>
      </c>
      <c r="E18" s="121">
        <v>2.2730012720637376</v>
      </c>
      <c r="F18" s="86" t="s">
        <v>3157</v>
      </c>
      <c r="G18" s="86" t="b">
        <v>0</v>
      </c>
      <c r="H18" s="86" t="b">
        <v>0</v>
      </c>
      <c r="I18" s="86" t="b">
        <v>0</v>
      </c>
      <c r="J18" s="86" t="b">
        <v>0</v>
      </c>
      <c r="K18" s="86" t="b">
        <v>0</v>
      </c>
      <c r="L18" s="86" t="b">
        <v>0</v>
      </c>
    </row>
    <row r="19" spans="1:12" ht="15">
      <c r="A19" s="86" t="s">
        <v>2807</v>
      </c>
      <c r="B19" s="86" t="s">
        <v>2808</v>
      </c>
      <c r="C19" s="86">
        <v>16</v>
      </c>
      <c r="D19" s="121">
        <v>0.005134494531315883</v>
      </c>
      <c r="E19" s="121">
        <v>2.2730012720637376</v>
      </c>
      <c r="F19" s="86" t="s">
        <v>3157</v>
      </c>
      <c r="G19" s="86" t="b">
        <v>0</v>
      </c>
      <c r="H19" s="86" t="b">
        <v>0</v>
      </c>
      <c r="I19" s="86" t="b">
        <v>0</v>
      </c>
      <c r="J19" s="86" t="b">
        <v>0</v>
      </c>
      <c r="K19" s="86" t="b">
        <v>0</v>
      </c>
      <c r="L19" s="86" t="b">
        <v>0</v>
      </c>
    </row>
    <row r="20" spans="1:12" ht="15">
      <c r="A20" s="86" t="s">
        <v>2808</v>
      </c>
      <c r="B20" s="86" t="s">
        <v>2809</v>
      </c>
      <c r="C20" s="86">
        <v>16</v>
      </c>
      <c r="D20" s="121">
        <v>0.005134494531315883</v>
      </c>
      <c r="E20" s="121">
        <v>2.2730012720637376</v>
      </c>
      <c r="F20" s="86" t="s">
        <v>3157</v>
      </c>
      <c r="G20" s="86" t="b">
        <v>0</v>
      </c>
      <c r="H20" s="86" t="b">
        <v>0</v>
      </c>
      <c r="I20" s="86" t="b">
        <v>0</v>
      </c>
      <c r="J20" s="86" t="b">
        <v>0</v>
      </c>
      <c r="K20" s="86" t="b">
        <v>0</v>
      </c>
      <c r="L20" s="86" t="b">
        <v>0</v>
      </c>
    </row>
    <row r="21" spans="1:12" ht="15">
      <c r="A21" s="86" t="s">
        <v>2809</v>
      </c>
      <c r="B21" s="86" t="s">
        <v>2810</v>
      </c>
      <c r="C21" s="86">
        <v>16</v>
      </c>
      <c r="D21" s="121">
        <v>0.005134494531315883</v>
      </c>
      <c r="E21" s="121">
        <v>2.2730012720637376</v>
      </c>
      <c r="F21" s="86" t="s">
        <v>3157</v>
      </c>
      <c r="G21" s="86" t="b">
        <v>0</v>
      </c>
      <c r="H21" s="86" t="b">
        <v>0</v>
      </c>
      <c r="I21" s="86" t="b">
        <v>0</v>
      </c>
      <c r="J21" s="86" t="b">
        <v>0</v>
      </c>
      <c r="K21" s="86" t="b">
        <v>0</v>
      </c>
      <c r="L21" s="86" t="b">
        <v>0</v>
      </c>
    </row>
    <row r="22" spans="1:12" ht="15">
      <c r="A22" s="86" t="s">
        <v>2810</v>
      </c>
      <c r="B22" s="86" t="s">
        <v>2401</v>
      </c>
      <c r="C22" s="86">
        <v>16</v>
      </c>
      <c r="D22" s="121">
        <v>0.005134494531315883</v>
      </c>
      <c r="E22" s="121">
        <v>2.1983676537668333</v>
      </c>
      <c r="F22" s="86" t="s">
        <v>3157</v>
      </c>
      <c r="G22" s="86" t="b">
        <v>0</v>
      </c>
      <c r="H22" s="86" t="b">
        <v>0</v>
      </c>
      <c r="I22" s="86" t="b">
        <v>0</v>
      </c>
      <c r="J22" s="86" t="b">
        <v>0</v>
      </c>
      <c r="K22" s="86" t="b">
        <v>0</v>
      </c>
      <c r="L22" s="86" t="b">
        <v>0</v>
      </c>
    </row>
    <row r="23" spans="1:12" ht="15">
      <c r="A23" s="86" t="s">
        <v>2401</v>
      </c>
      <c r="B23" s="86" t="s">
        <v>2811</v>
      </c>
      <c r="C23" s="86">
        <v>16</v>
      </c>
      <c r="D23" s="121">
        <v>0.005134494531315883</v>
      </c>
      <c r="E23" s="121">
        <v>2.1983676537668333</v>
      </c>
      <c r="F23" s="86" t="s">
        <v>3157</v>
      </c>
      <c r="G23" s="86" t="b">
        <v>0</v>
      </c>
      <c r="H23" s="86" t="b">
        <v>0</v>
      </c>
      <c r="I23" s="86" t="b">
        <v>0</v>
      </c>
      <c r="J23" s="86" t="b">
        <v>0</v>
      </c>
      <c r="K23" s="86" t="b">
        <v>0</v>
      </c>
      <c r="L23" s="86" t="b">
        <v>0</v>
      </c>
    </row>
    <row r="24" spans="1:12" ht="15">
      <c r="A24" s="86" t="s">
        <v>2811</v>
      </c>
      <c r="B24" s="86" t="s">
        <v>2391</v>
      </c>
      <c r="C24" s="86">
        <v>16</v>
      </c>
      <c r="D24" s="121">
        <v>0.005134494531315883</v>
      </c>
      <c r="E24" s="121">
        <v>1.9456423376774072</v>
      </c>
      <c r="F24" s="86" t="s">
        <v>3157</v>
      </c>
      <c r="G24" s="86" t="b">
        <v>0</v>
      </c>
      <c r="H24" s="86" t="b">
        <v>0</v>
      </c>
      <c r="I24" s="86" t="b">
        <v>0</v>
      </c>
      <c r="J24" s="86" t="b">
        <v>0</v>
      </c>
      <c r="K24" s="86" t="b">
        <v>0</v>
      </c>
      <c r="L24" s="86" t="b">
        <v>0</v>
      </c>
    </row>
    <row r="25" spans="1:12" ht="15">
      <c r="A25" s="86" t="s">
        <v>2391</v>
      </c>
      <c r="B25" s="86" t="s">
        <v>2812</v>
      </c>
      <c r="C25" s="86">
        <v>16</v>
      </c>
      <c r="D25" s="121">
        <v>0.005134494531315883</v>
      </c>
      <c r="E25" s="121">
        <v>1.8860566476931633</v>
      </c>
      <c r="F25" s="86" t="s">
        <v>3157</v>
      </c>
      <c r="G25" s="86" t="b">
        <v>0</v>
      </c>
      <c r="H25" s="86" t="b">
        <v>0</v>
      </c>
      <c r="I25" s="86" t="b">
        <v>0</v>
      </c>
      <c r="J25" s="86" t="b">
        <v>0</v>
      </c>
      <c r="K25" s="86" t="b">
        <v>0</v>
      </c>
      <c r="L25" s="86" t="b">
        <v>0</v>
      </c>
    </row>
    <row r="26" spans="1:12" ht="15">
      <c r="A26" s="86" t="s">
        <v>2812</v>
      </c>
      <c r="B26" s="86" t="s">
        <v>2388</v>
      </c>
      <c r="C26" s="86">
        <v>16</v>
      </c>
      <c r="D26" s="121">
        <v>0.005134494531315883</v>
      </c>
      <c r="E26" s="121">
        <v>1.596307662438871</v>
      </c>
      <c r="F26" s="86" t="s">
        <v>3157</v>
      </c>
      <c r="G26" s="86" t="b">
        <v>0</v>
      </c>
      <c r="H26" s="86" t="b">
        <v>0</v>
      </c>
      <c r="I26" s="86" t="b">
        <v>0</v>
      </c>
      <c r="J26" s="86" t="b">
        <v>0</v>
      </c>
      <c r="K26" s="86" t="b">
        <v>0</v>
      </c>
      <c r="L26" s="86" t="b">
        <v>0</v>
      </c>
    </row>
    <row r="27" spans="1:12" ht="15">
      <c r="A27" s="86" t="s">
        <v>2351</v>
      </c>
      <c r="B27" s="86" t="s">
        <v>2403</v>
      </c>
      <c r="C27" s="86">
        <v>15</v>
      </c>
      <c r="D27" s="121">
        <v>0.004946384218182442</v>
      </c>
      <c r="E27" s="121">
        <v>2.3010299956639813</v>
      </c>
      <c r="F27" s="86" t="s">
        <v>3157</v>
      </c>
      <c r="G27" s="86" t="b">
        <v>0</v>
      </c>
      <c r="H27" s="86" t="b">
        <v>0</v>
      </c>
      <c r="I27" s="86" t="b">
        <v>0</v>
      </c>
      <c r="J27" s="86" t="b">
        <v>0</v>
      </c>
      <c r="K27" s="86" t="b">
        <v>0</v>
      </c>
      <c r="L27" s="86" t="b">
        <v>0</v>
      </c>
    </row>
    <row r="28" spans="1:12" ht="15">
      <c r="A28" s="86" t="s">
        <v>2403</v>
      </c>
      <c r="B28" s="86" t="s">
        <v>2404</v>
      </c>
      <c r="C28" s="86">
        <v>15</v>
      </c>
      <c r="D28" s="121">
        <v>0.004946384218182442</v>
      </c>
      <c r="E28" s="121">
        <v>2.3010299956639813</v>
      </c>
      <c r="F28" s="86" t="s">
        <v>3157</v>
      </c>
      <c r="G28" s="86" t="b">
        <v>0</v>
      </c>
      <c r="H28" s="86" t="b">
        <v>0</v>
      </c>
      <c r="I28" s="86" t="b">
        <v>0</v>
      </c>
      <c r="J28" s="86" t="b">
        <v>0</v>
      </c>
      <c r="K28" s="86" t="b">
        <v>0</v>
      </c>
      <c r="L28" s="86" t="b">
        <v>0</v>
      </c>
    </row>
    <row r="29" spans="1:12" ht="15">
      <c r="A29" s="86" t="s">
        <v>2404</v>
      </c>
      <c r="B29" s="86" t="s">
        <v>2813</v>
      </c>
      <c r="C29" s="86">
        <v>15</v>
      </c>
      <c r="D29" s="121">
        <v>0.004946384218182442</v>
      </c>
      <c r="E29" s="121">
        <v>2.3010299956639813</v>
      </c>
      <c r="F29" s="86" t="s">
        <v>3157</v>
      </c>
      <c r="G29" s="86" t="b">
        <v>0</v>
      </c>
      <c r="H29" s="86" t="b">
        <v>0</v>
      </c>
      <c r="I29" s="86" t="b">
        <v>0</v>
      </c>
      <c r="J29" s="86" t="b">
        <v>0</v>
      </c>
      <c r="K29" s="86" t="b">
        <v>0</v>
      </c>
      <c r="L29" s="86" t="b">
        <v>0</v>
      </c>
    </row>
    <row r="30" spans="1:12" ht="15">
      <c r="A30" s="86" t="s">
        <v>2813</v>
      </c>
      <c r="B30" s="86" t="s">
        <v>2400</v>
      </c>
      <c r="C30" s="86">
        <v>15</v>
      </c>
      <c r="D30" s="121">
        <v>0.004946384218182442</v>
      </c>
      <c r="E30" s="121">
        <v>2</v>
      </c>
      <c r="F30" s="86" t="s">
        <v>3157</v>
      </c>
      <c r="G30" s="86" t="b">
        <v>0</v>
      </c>
      <c r="H30" s="86" t="b">
        <v>0</v>
      </c>
      <c r="I30" s="86" t="b">
        <v>0</v>
      </c>
      <c r="J30" s="86" t="b">
        <v>0</v>
      </c>
      <c r="K30" s="86" t="b">
        <v>0</v>
      </c>
      <c r="L30" s="86" t="b">
        <v>0</v>
      </c>
    </row>
    <row r="31" spans="1:12" ht="15">
      <c r="A31" s="86" t="s">
        <v>2400</v>
      </c>
      <c r="B31" s="86" t="s">
        <v>2814</v>
      </c>
      <c r="C31" s="86">
        <v>15</v>
      </c>
      <c r="D31" s="121">
        <v>0.004946384218182442</v>
      </c>
      <c r="E31" s="121">
        <v>1.9857595608853897</v>
      </c>
      <c r="F31" s="86" t="s">
        <v>3157</v>
      </c>
      <c r="G31" s="86" t="b">
        <v>0</v>
      </c>
      <c r="H31" s="86" t="b">
        <v>0</v>
      </c>
      <c r="I31" s="86" t="b">
        <v>0</v>
      </c>
      <c r="J31" s="86" t="b">
        <v>0</v>
      </c>
      <c r="K31" s="86" t="b">
        <v>0</v>
      </c>
      <c r="L31" s="86" t="b">
        <v>0</v>
      </c>
    </row>
    <row r="32" spans="1:12" ht="15">
      <c r="A32" s="86" t="s">
        <v>2814</v>
      </c>
      <c r="B32" s="86" t="s">
        <v>2815</v>
      </c>
      <c r="C32" s="86">
        <v>15</v>
      </c>
      <c r="D32" s="121">
        <v>0.004946384218182442</v>
      </c>
      <c r="E32" s="121">
        <v>2.3010299956639813</v>
      </c>
      <c r="F32" s="86" t="s">
        <v>3157</v>
      </c>
      <c r="G32" s="86" t="b">
        <v>0</v>
      </c>
      <c r="H32" s="86" t="b">
        <v>0</v>
      </c>
      <c r="I32" s="86" t="b">
        <v>0</v>
      </c>
      <c r="J32" s="86" t="b">
        <v>0</v>
      </c>
      <c r="K32" s="86" t="b">
        <v>0</v>
      </c>
      <c r="L32" s="86" t="b">
        <v>0</v>
      </c>
    </row>
    <row r="33" spans="1:12" ht="15">
      <c r="A33" s="86" t="s">
        <v>2815</v>
      </c>
      <c r="B33" s="86" t="s">
        <v>2816</v>
      </c>
      <c r="C33" s="86">
        <v>15</v>
      </c>
      <c r="D33" s="121">
        <v>0.004946384218182442</v>
      </c>
      <c r="E33" s="121">
        <v>2.3010299956639813</v>
      </c>
      <c r="F33" s="86" t="s">
        <v>3157</v>
      </c>
      <c r="G33" s="86" t="b">
        <v>0</v>
      </c>
      <c r="H33" s="86" t="b">
        <v>0</v>
      </c>
      <c r="I33" s="86" t="b">
        <v>0</v>
      </c>
      <c r="J33" s="86" t="b">
        <v>0</v>
      </c>
      <c r="K33" s="86" t="b">
        <v>0</v>
      </c>
      <c r="L33" s="86" t="b">
        <v>0</v>
      </c>
    </row>
    <row r="34" spans="1:12" ht="15">
      <c r="A34" s="86" t="s">
        <v>2816</v>
      </c>
      <c r="B34" s="86" t="s">
        <v>2817</v>
      </c>
      <c r="C34" s="86">
        <v>15</v>
      </c>
      <c r="D34" s="121">
        <v>0.004946384218182442</v>
      </c>
      <c r="E34" s="121">
        <v>2.3010299956639813</v>
      </c>
      <c r="F34" s="86" t="s">
        <v>3157</v>
      </c>
      <c r="G34" s="86" t="b">
        <v>0</v>
      </c>
      <c r="H34" s="86" t="b">
        <v>0</v>
      </c>
      <c r="I34" s="86" t="b">
        <v>0</v>
      </c>
      <c r="J34" s="86" t="b">
        <v>0</v>
      </c>
      <c r="K34" s="86" t="b">
        <v>0</v>
      </c>
      <c r="L34" s="86" t="b">
        <v>0</v>
      </c>
    </row>
    <row r="35" spans="1:12" ht="15">
      <c r="A35" s="86" t="s">
        <v>2817</v>
      </c>
      <c r="B35" s="86" t="s">
        <v>2818</v>
      </c>
      <c r="C35" s="86">
        <v>15</v>
      </c>
      <c r="D35" s="121">
        <v>0.004946384218182442</v>
      </c>
      <c r="E35" s="121">
        <v>2.3010299956639813</v>
      </c>
      <c r="F35" s="86" t="s">
        <v>3157</v>
      </c>
      <c r="G35" s="86" t="b">
        <v>0</v>
      </c>
      <c r="H35" s="86" t="b">
        <v>0</v>
      </c>
      <c r="I35" s="86" t="b">
        <v>0</v>
      </c>
      <c r="J35" s="86" t="b">
        <v>0</v>
      </c>
      <c r="K35" s="86" t="b">
        <v>0</v>
      </c>
      <c r="L35" s="86" t="b">
        <v>0</v>
      </c>
    </row>
    <row r="36" spans="1:12" ht="15">
      <c r="A36" s="86" t="s">
        <v>2818</v>
      </c>
      <c r="B36" s="86" t="s">
        <v>2819</v>
      </c>
      <c r="C36" s="86">
        <v>15</v>
      </c>
      <c r="D36" s="121">
        <v>0.004946384218182442</v>
      </c>
      <c r="E36" s="121">
        <v>2.3010299956639813</v>
      </c>
      <c r="F36" s="86" t="s">
        <v>3157</v>
      </c>
      <c r="G36" s="86" t="b">
        <v>0</v>
      </c>
      <c r="H36" s="86" t="b">
        <v>0</v>
      </c>
      <c r="I36" s="86" t="b">
        <v>0</v>
      </c>
      <c r="J36" s="86" t="b">
        <v>0</v>
      </c>
      <c r="K36" s="86" t="b">
        <v>0</v>
      </c>
      <c r="L36" s="86" t="b">
        <v>0</v>
      </c>
    </row>
    <row r="37" spans="1:12" ht="15">
      <c r="A37" s="86" t="s">
        <v>2819</v>
      </c>
      <c r="B37" s="86" t="s">
        <v>2820</v>
      </c>
      <c r="C37" s="86">
        <v>15</v>
      </c>
      <c r="D37" s="121">
        <v>0.004946384218182442</v>
      </c>
      <c r="E37" s="121">
        <v>2.3010299956639813</v>
      </c>
      <c r="F37" s="86" t="s">
        <v>3157</v>
      </c>
      <c r="G37" s="86" t="b">
        <v>0</v>
      </c>
      <c r="H37" s="86" t="b">
        <v>0</v>
      </c>
      <c r="I37" s="86" t="b">
        <v>0</v>
      </c>
      <c r="J37" s="86" t="b">
        <v>0</v>
      </c>
      <c r="K37" s="86" t="b">
        <v>0</v>
      </c>
      <c r="L37" s="86" t="b">
        <v>0</v>
      </c>
    </row>
    <row r="38" spans="1:12" ht="15">
      <c r="A38" s="86" t="s">
        <v>2820</v>
      </c>
      <c r="B38" s="86" t="s">
        <v>2402</v>
      </c>
      <c r="C38" s="86">
        <v>15</v>
      </c>
      <c r="D38" s="121">
        <v>0.004946384218182442</v>
      </c>
      <c r="E38" s="121">
        <v>2.2466723333413885</v>
      </c>
      <c r="F38" s="86" t="s">
        <v>3157</v>
      </c>
      <c r="G38" s="86" t="b">
        <v>0</v>
      </c>
      <c r="H38" s="86" t="b">
        <v>0</v>
      </c>
      <c r="I38" s="86" t="b">
        <v>0</v>
      </c>
      <c r="J38" s="86" t="b">
        <v>0</v>
      </c>
      <c r="K38" s="86" t="b">
        <v>0</v>
      </c>
      <c r="L38" s="86" t="b">
        <v>0</v>
      </c>
    </row>
    <row r="39" spans="1:12" ht="15">
      <c r="A39" s="86" t="s">
        <v>2402</v>
      </c>
      <c r="B39" s="86" t="s">
        <v>2389</v>
      </c>
      <c r="C39" s="86">
        <v>15</v>
      </c>
      <c r="D39" s="121">
        <v>0.004946384218182442</v>
      </c>
      <c r="E39" s="121">
        <v>1.630371902898816</v>
      </c>
      <c r="F39" s="86" t="s">
        <v>3157</v>
      </c>
      <c r="G39" s="86" t="b">
        <v>0</v>
      </c>
      <c r="H39" s="86" t="b">
        <v>0</v>
      </c>
      <c r="I39" s="86" t="b">
        <v>0</v>
      </c>
      <c r="J39" s="86" t="b">
        <v>0</v>
      </c>
      <c r="K39" s="86" t="b">
        <v>0</v>
      </c>
      <c r="L39" s="86" t="b">
        <v>0</v>
      </c>
    </row>
    <row r="40" spans="1:12" ht="15">
      <c r="A40" s="86" t="s">
        <v>2388</v>
      </c>
      <c r="B40" s="86" t="s">
        <v>2406</v>
      </c>
      <c r="C40" s="86">
        <v>14</v>
      </c>
      <c r="D40" s="121">
        <v>0.004749122151947391</v>
      </c>
      <c r="E40" s="121">
        <v>1.619788758288394</v>
      </c>
      <c r="F40" s="86" t="s">
        <v>3157</v>
      </c>
      <c r="G40" s="86" t="b">
        <v>0</v>
      </c>
      <c r="H40" s="86" t="b">
        <v>0</v>
      </c>
      <c r="I40" s="86" t="b">
        <v>0</v>
      </c>
      <c r="J40" s="86" t="b">
        <v>0</v>
      </c>
      <c r="K40" s="86" t="b">
        <v>0</v>
      </c>
      <c r="L40" s="86" t="b">
        <v>0</v>
      </c>
    </row>
    <row r="41" spans="1:12" ht="15">
      <c r="A41" s="86" t="s">
        <v>2390</v>
      </c>
      <c r="B41" s="86" t="s">
        <v>2387</v>
      </c>
      <c r="C41" s="86">
        <v>10</v>
      </c>
      <c r="D41" s="121">
        <v>0.0038537842325965105</v>
      </c>
      <c r="E41" s="121">
        <v>0.8446639625349383</v>
      </c>
      <c r="F41" s="86" t="s">
        <v>3157</v>
      </c>
      <c r="G41" s="86" t="b">
        <v>0</v>
      </c>
      <c r="H41" s="86" t="b">
        <v>0</v>
      </c>
      <c r="I41" s="86" t="b">
        <v>0</v>
      </c>
      <c r="J41" s="86" t="b">
        <v>0</v>
      </c>
      <c r="K41" s="86" t="b">
        <v>0</v>
      </c>
      <c r="L41" s="86" t="b">
        <v>0</v>
      </c>
    </row>
    <row r="42" spans="1:12" ht="15">
      <c r="A42" s="86" t="s">
        <v>2821</v>
      </c>
      <c r="B42" s="86" t="s">
        <v>2391</v>
      </c>
      <c r="C42" s="86">
        <v>10</v>
      </c>
      <c r="D42" s="121">
        <v>0.0038537842325965105</v>
      </c>
      <c r="E42" s="121">
        <v>1.7995143019991693</v>
      </c>
      <c r="F42" s="86" t="s">
        <v>3157</v>
      </c>
      <c r="G42" s="86" t="b">
        <v>0</v>
      </c>
      <c r="H42" s="86" t="b">
        <v>0</v>
      </c>
      <c r="I42" s="86" t="b">
        <v>0</v>
      </c>
      <c r="J42" s="86" t="b">
        <v>0</v>
      </c>
      <c r="K42" s="86" t="b">
        <v>0</v>
      </c>
      <c r="L42" s="86" t="b">
        <v>0</v>
      </c>
    </row>
    <row r="43" spans="1:12" ht="15">
      <c r="A43" s="86" t="s">
        <v>2391</v>
      </c>
      <c r="B43" s="86" t="s">
        <v>2829</v>
      </c>
      <c r="C43" s="86">
        <v>10</v>
      </c>
      <c r="D43" s="121">
        <v>0.0038537842325965105</v>
      </c>
      <c r="E43" s="121">
        <v>1.8860566476931633</v>
      </c>
      <c r="F43" s="86" t="s">
        <v>3157</v>
      </c>
      <c r="G43" s="86" t="b">
        <v>0</v>
      </c>
      <c r="H43" s="86" t="b">
        <v>0</v>
      </c>
      <c r="I43" s="86" t="b">
        <v>0</v>
      </c>
      <c r="J43" s="86" t="b">
        <v>0</v>
      </c>
      <c r="K43" s="86" t="b">
        <v>0</v>
      </c>
      <c r="L43" s="86" t="b">
        <v>0</v>
      </c>
    </row>
    <row r="44" spans="1:12" ht="15">
      <c r="A44" s="86" t="s">
        <v>2829</v>
      </c>
      <c r="B44" s="86" t="s">
        <v>2396</v>
      </c>
      <c r="C44" s="86">
        <v>10</v>
      </c>
      <c r="D44" s="121">
        <v>0.0038537842325965105</v>
      </c>
      <c r="E44" s="121">
        <v>2.2730012720637376</v>
      </c>
      <c r="F44" s="86" t="s">
        <v>3157</v>
      </c>
      <c r="G44" s="86" t="b">
        <v>0</v>
      </c>
      <c r="H44" s="86" t="b">
        <v>0</v>
      </c>
      <c r="I44" s="86" t="b">
        <v>0</v>
      </c>
      <c r="J44" s="86" t="b">
        <v>0</v>
      </c>
      <c r="K44" s="86" t="b">
        <v>0</v>
      </c>
      <c r="L44" s="86" t="b">
        <v>0</v>
      </c>
    </row>
    <row r="45" spans="1:12" ht="15">
      <c r="A45" s="86" t="s">
        <v>2396</v>
      </c>
      <c r="B45" s="86" t="s">
        <v>2823</v>
      </c>
      <c r="C45" s="86">
        <v>10</v>
      </c>
      <c r="D45" s="121">
        <v>0.0038537842325965105</v>
      </c>
      <c r="E45" s="121">
        <v>2.154901959985743</v>
      </c>
      <c r="F45" s="86" t="s">
        <v>3157</v>
      </c>
      <c r="G45" s="86" t="b">
        <v>0</v>
      </c>
      <c r="H45" s="86" t="b">
        <v>0</v>
      </c>
      <c r="I45" s="86" t="b">
        <v>0</v>
      </c>
      <c r="J45" s="86" t="b">
        <v>0</v>
      </c>
      <c r="K45" s="86" t="b">
        <v>0</v>
      </c>
      <c r="L45" s="86" t="b">
        <v>0</v>
      </c>
    </row>
    <row r="46" spans="1:12" ht="15">
      <c r="A46" s="86" t="s">
        <v>2823</v>
      </c>
      <c r="B46" s="86" t="s">
        <v>2830</v>
      </c>
      <c r="C46" s="86">
        <v>10</v>
      </c>
      <c r="D46" s="121">
        <v>0.0038537842325965105</v>
      </c>
      <c r="E46" s="121">
        <v>2.3979400086720375</v>
      </c>
      <c r="F46" s="86" t="s">
        <v>3157</v>
      </c>
      <c r="G46" s="86" t="b">
        <v>0</v>
      </c>
      <c r="H46" s="86" t="b">
        <v>0</v>
      </c>
      <c r="I46" s="86" t="b">
        <v>0</v>
      </c>
      <c r="J46" s="86" t="b">
        <v>0</v>
      </c>
      <c r="K46" s="86" t="b">
        <v>0</v>
      </c>
      <c r="L46" s="86" t="b">
        <v>0</v>
      </c>
    </row>
    <row r="47" spans="1:12" ht="15">
      <c r="A47" s="86" t="s">
        <v>2830</v>
      </c>
      <c r="B47" s="86" t="s">
        <v>2831</v>
      </c>
      <c r="C47" s="86">
        <v>10</v>
      </c>
      <c r="D47" s="121">
        <v>0.0038537842325965105</v>
      </c>
      <c r="E47" s="121">
        <v>2.477121254719662</v>
      </c>
      <c r="F47" s="86" t="s">
        <v>3157</v>
      </c>
      <c r="G47" s="86" t="b">
        <v>0</v>
      </c>
      <c r="H47" s="86" t="b">
        <v>0</v>
      </c>
      <c r="I47" s="86" t="b">
        <v>0</v>
      </c>
      <c r="J47" s="86" t="b">
        <v>0</v>
      </c>
      <c r="K47" s="86" t="b">
        <v>0</v>
      </c>
      <c r="L47" s="86" t="b">
        <v>0</v>
      </c>
    </row>
    <row r="48" spans="1:12" ht="15">
      <c r="A48" s="86" t="s">
        <v>2831</v>
      </c>
      <c r="B48" s="86" t="s">
        <v>2397</v>
      </c>
      <c r="C48" s="86">
        <v>10</v>
      </c>
      <c r="D48" s="121">
        <v>0.0038537842325965105</v>
      </c>
      <c r="E48" s="121">
        <v>2.3010299956639813</v>
      </c>
      <c r="F48" s="86" t="s">
        <v>3157</v>
      </c>
      <c r="G48" s="86" t="b">
        <v>0</v>
      </c>
      <c r="H48" s="86" t="b">
        <v>0</v>
      </c>
      <c r="I48" s="86" t="b">
        <v>0</v>
      </c>
      <c r="J48" s="86" t="b">
        <v>0</v>
      </c>
      <c r="K48" s="86" t="b">
        <v>0</v>
      </c>
      <c r="L48" s="86" t="b">
        <v>0</v>
      </c>
    </row>
    <row r="49" spans="1:12" ht="15">
      <c r="A49" s="86" t="s">
        <v>2397</v>
      </c>
      <c r="B49" s="86" t="s">
        <v>2832</v>
      </c>
      <c r="C49" s="86">
        <v>10</v>
      </c>
      <c r="D49" s="121">
        <v>0.0038537842325965105</v>
      </c>
      <c r="E49" s="121">
        <v>2.3010299956639813</v>
      </c>
      <c r="F49" s="86" t="s">
        <v>3157</v>
      </c>
      <c r="G49" s="86" t="b">
        <v>0</v>
      </c>
      <c r="H49" s="86" t="b">
        <v>0</v>
      </c>
      <c r="I49" s="86" t="b">
        <v>0</v>
      </c>
      <c r="J49" s="86" t="b">
        <v>0</v>
      </c>
      <c r="K49" s="86" t="b">
        <v>0</v>
      </c>
      <c r="L49" s="86" t="b">
        <v>0</v>
      </c>
    </row>
    <row r="50" spans="1:12" ht="15">
      <c r="A50" s="86" t="s">
        <v>2832</v>
      </c>
      <c r="B50" s="86" t="s">
        <v>2833</v>
      </c>
      <c r="C50" s="86">
        <v>10</v>
      </c>
      <c r="D50" s="121">
        <v>0.0038537842325965105</v>
      </c>
      <c r="E50" s="121">
        <v>2.477121254719662</v>
      </c>
      <c r="F50" s="86" t="s">
        <v>3157</v>
      </c>
      <c r="G50" s="86" t="b">
        <v>0</v>
      </c>
      <c r="H50" s="86" t="b">
        <v>0</v>
      </c>
      <c r="I50" s="86" t="b">
        <v>0</v>
      </c>
      <c r="J50" s="86" t="b">
        <v>0</v>
      </c>
      <c r="K50" s="86" t="b">
        <v>0</v>
      </c>
      <c r="L50" s="86" t="b">
        <v>0</v>
      </c>
    </row>
    <row r="51" spans="1:12" ht="15">
      <c r="A51" s="86" t="s">
        <v>2833</v>
      </c>
      <c r="B51" s="86" t="s">
        <v>2795</v>
      </c>
      <c r="C51" s="86">
        <v>10</v>
      </c>
      <c r="D51" s="121">
        <v>0.0038537842325965105</v>
      </c>
      <c r="E51" s="121">
        <v>2.0621479067488444</v>
      </c>
      <c r="F51" s="86" t="s">
        <v>3157</v>
      </c>
      <c r="G51" s="86" t="b">
        <v>0</v>
      </c>
      <c r="H51" s="86" t="b">
        <v>0</v>
      </c>
      <c r="I51" s="86" t="b">
        <v>0</v>
      </c>
      <c r="J51" s="86" t="b">
        <v>0</v>
      </c>
      <c r="K51" s="86" t="b">
        <v>0</v>
      </c>
      <c r="L51" s="86" t="b">
        <v>0</v>
      </c>
    </row>
    <row r="52" spans="1:12" ht="15">
      <c r="A52" s="86" t="s">
        <v>2795</v>
      </c>
      <c r="B52" s="86" t="s">
        <v>2834</v>
      </c>
      <c r="C52" s="86">
        <v>10</v>
      </c>
      <c r="D52" s="121">
        <v>0.0038537842325965105</v>
      </c>
      <c r="E52" s="121">
        <v>2.0621479067488444</v>
      </c>
      <c r="F52" s="86" t="s">
        <v>3157</v>
      </c>
      <c r="G52" s="86" t="b">
        <v>0</v>
      </c>
      <c r="H52" s="86" t="b">
        <v>0</v>
      </c>
      <c r="I52" s="86" t="b">
        <v>0</v>
      </c>
      <c r="J52" s="86" t="b">
        <v>0</v>
      </c>
      <c r="K52" s="86" t="b">
        <v>0</v>
      </c>
      <c r="L52" s="86" t="b">
        <v>0</v>
      </c>
    </row>
    <row r="53" spans="1:12" ht="15">
      <c r="A53" s="86" t="s">
        <v>2834</v>
      </c>
      <c r="B53" s="86" t="s">
        <v>2835</v>
      </c>
      <c r="C53" s="86">
        <v>10</v>
      </c>
      <c r="D53" s="121">
        <v>0.0038537842325965105</v>
      </c>
      <c r="E53" s="121">
        <v>2.477121254719662</v>
      </c>
      <c r="F53" s="86" t="s">
        <v>3157</v>
      </c>
      <c r="G53" s="86" t="b">
        <v>0</v>
      </c>
      <c r="H53" s="86" t="b">
        <v>0</v>
      </c>
      <c r="I53" s="86" t="b">
        <v>0</v>
      </c>
      <c r="J53" s="86" t="b">
        <v>0</v>
      </c>
      <c r="K53" s="86" t="b">
        <v>0</v>
      </c>
      <c r="L53" s="86" t="b">
        <v>0</v>
      </c>
    </row>
    <row r="54" spans="1:12" ht="15">
      <c r="A54" s="86" t="s">
        <v>2835</v>
      </c>
      <c r="B54" s="86" t="s">
        <v>2836</v>
      </c>
      <c r="C54" s="86">
        <v>10</v>
      </c>
      <c r="D54" s="121">
        <v>0.0038537842325965105</v>
      </c>
      <c r="E54" s="121">
        <v>2.477121254719662</v>
      </c>
      <c r="F54" s="86" t="s">
        <v>3157</v>
      </c>
      <c r="G54" s="86" t="b">
        <v>0</v>
      </c>
      <c r="H54" s="86" t="b">
        <v>0</v>
      </c>
      <c r="I54" s="86" t="b">
        <v>0</v>
      </c>
      <c r="J54" s="86" t="b">
        <v>0</v>
      </c>
      <c r="K54" s="86" t="b">
        <v>0</v>
      </c>
      <c r="L54" s="86" t="b">
        <v>0</v>
      </c>
    </row>
    <row r="55" spans="1:12" ht="15">
      <c r="A55" s="86" t="s">
        <v>2836</v>
      </c>
      <c r="B55" s="86" t="s">
        <v>2837</v>
      </c>
      <c r="C55" s="86">
        <v>10</v>
      </c>
      <c r="D55" s="121">
        <v>0.0038537842325965105</v>
      </c>
      <c r="E55" s="121">
        <v>2.477121254719662</v>
      </c>
      <c r="F55" s="86" t="s">
        <v>3157</v>
      </c>
      <c r="G55" s="86" t="b">
        <v>0</v>
      </c>
      <c r="H55" s="86" t="b">
        <v>0</v>
      </c>
      <c r="I55" s="86" t="b">
        <v>0</v>
      </c>
      <c r="J55" s="86" t="b">
        <v>0</v>
      </c>
      <c r="K55" s="86" t="b">
        <v>0</v>
      </c>
      <c r="L55" s="86" t="b">
        <v>0</v>
      </c>
    </row>
    <row r="56" spans="1:12" ht="15">
      <c r="A56" s="86" t="s">
        <v>2837</v>
      </c>
      <c r="B56" s="86" t="s">
        <v>2838</v>
      </c>
      <c r="C56" s="86">
        <v>10</v>
      </c>
      <c r="D56" s="121">
        <v>0.0038537842325965105</v>
      </c>
      <c r="E56" s="121">
        <v>2.477121254719662</v>
      </c>
      <c r="F56" s="86" t="s">
        <v>3157</v>
      </c>
      <c r="G56" s="86" t="b">
        <v>0</v>
      </c>
      <c r="H56" s="86" t="b">
        <v>0</v>
      </c>
      <c r="I56" s="86" t="b">
        <v>0</v>
      </c>
      <c r="J56" s="86" t="b">
        <v>0</v>
      </c>
      <c r="K56" s="86" t="b">
        <v>0</v>
      </c>
      <c r="L56" s="86" t="b">
        <v>0</v>
      </c>
    </row>
    <row r="57" spans="1:12" ht="15">
      <c r="A57" s="86" t="s">
        <v>2838</v>
      </c>
      <c r="B57" s="86" t="s">
        <v>2839</v>
      </c>
      <c r="C57" s="86">
        <v>10</v>
      </c>
      <c r="D57" s="121">
        <v>0.0038537842325965105</v>
      </c>
      <c r="E57" s="121">
        <v>2.477121254719662</v>
      </c>
      <c r="F57" s="86" t="s">
        <v>3157</v>
      </c>
      <c r="G57" s="86" t="b">
        <v>0</v>
      </c>
      <c r="H57" s="86" t="b">
        <v>0</v>
      </c>
      <c r="I57" s="86" t="b">
        <v>0</v>
      </c>
      <c r="J57" s="86" t="b">
        <v>0</v>
      </c>
      <c r="K57" s="86" t="b">
        <v>0</v>
      </c>
      <c r="L57" s="86" t="b">
        <v>0</v>
      </c>
    </row>
    <row r="58" spans="1:12" ht="15">
      <c r="A58" s="86" t="s">
        <v>2839</v>
      </c>
      <c r="B58" s="86" t="s">
        <v>2840</v>
      </c>
      <c r="C58" s="86">
        <v>10</v>
      </c>
      <c r="D58" s="121">
        <v>0.0038537842325965105</v>
      </c>
      <c r="E58" s="121">
        <v>2.477121254719662</v>
      </c>
      <c r="F58" s="86" t="s">
        <v>3157</v>
      </c>
      <c r="G58" s="86" t="b">
        <v>0</v>
      </c>
      <c r="H58" s="86" t="b">
        <v>0</v>
      </c>
      <c r="I58" s="86" t="b">
        <v>0</v>
      </c>
      <c r="J58" s="86" t="b">
        <v>0</v>
      </c>
      <c r="K58" s="86" t="b">
        <v>0</v>
      </c>
      <c r="L58" s="86" t="b">
        <v>0</v>
      </c>
    </row>
    <row r="59" spans="1:12" ht="15">
      <c r="A59" s="86" t="s">
        <v>2840</v>
      </c>
      <c r="B59" s="86" t="s">
        <v>2841</v>
      </c>
      <c r="C59" s="86">
        <v>10</v>
      </c>
      <c r="D59" s="121">
        <v>0.0038537842325965105</v>
      </c>
      <c r="E59" s="121">
        <v>2.477121254719662</v>
      </c>
      <c r="F59" s="86" t="s">
        <v>3157</v>
      </c>
      <c r="G59" s="86" t="b">
        <v>0</v>
      </c>
      <c r="H59" s="86" t="b">
        <v>0</v>
      </c>
      <c r="I59" s="86" t="b">
        <v>0</v>
      </c>
      <c r="J59" s="86" t="b">
        <v>0</v>
      </c>
      <c r="K59" s="86" t="b">
        <v>0</v>
      </c>
      <c r="L59" s="86" t="b">
        <v>0</v>
      </c>
    </row>
    <row r="60" spans="1:12" ht="15">
      <c r="A60" s="86" t="s">
        <v>2841</v>
      </c>
      <c r="B60" s="86" t="s">
        <v>2842</v>
      </c>
      <c r="C60" s="86">
        <v>10</v>
      </c>
      <c r="D60" s="121">
        <v>0.0038537842325965105</v>
      </c>
      <c r="E60" s="121">
        <v>2.477121254719662</v>
      </c>
      <c r="F60" s="86" t="s">
        <v>3157</v>
      </c>
      <c r="G60" s="86" t="b">
        <v>0</v>
      </c>
      <c r="H60" s="86" t="b">
        <v>0</v>
      </c>
      <c r="I60" s="86" t="b">
        <v>0</v>
      </c>
      <c r="J60" s="86" t="b">
        <v>0</v>
      </c>
      <c r="K60" s="86" t="b">
        <v>0</v>
      </c>
      <c r="L60" s="86" t="b">
        <v>0</v>
      </c>
    </row>
    <row r="61" spans="1:12" ht="15">
      <c r="A61" s="86" t="s">
        <v>2842</v>
      </c>
      <c r="B61" s="86" t="s">
        <v>2843</v>
      </c>
      <c r="C61" s="86">
        <v>10</v>
      </c>
      <c r="D61" s="121">
        <v>0.0038537842325965105</v>
      </c>
      <c r="E61" s="121">
        <v>2.477121254719662</v>
      </c>
      <c r="F61" s="86" t="s">
        <v>3157</v>
      </c>
      <c r="G61" s="86" t="b">
        <v>0</v>
      </c>
      <c r="H61" s="86" t="b">
        <v>0</v>
      </c>
      <c r="I61" s="86" t="b">
        <v>0</v>
      </c>
      <c r="J61" s="86" t="b">
        <v>0</v>
      </c>
      <c r="K61" s="86" t="b">
        <v>0</v>
      </c>
      <c r="L61" s="86" t="b">
        <v>0</v>
      </c>
    </row>
    <row r="62" spans="1:12" ht="15">
      <c r="A62" s="86" t="s">
        <v>2843</v>
      </c>
      <c r="B62" s="86" t="s">
        <v>320</v>
      </c>
      <c r="C62" s="86">
        <v>10</v>
      </c>
      <c r="D62" s="121">
        <v>0.0038537842325965105</v>
      </c>
      <c r="E62" s="121">
        <v>2.154901959985743</v>
      </c>
      <c r="F62" s="86" t="s">
        <v>3157</v>
      </c>
      <c r="G62" s="86" t="b">
        <v>0</v>
      </c>
      <c r="H62" s="86" t="b">
        <v>0</v>
      </c>
      <c r="I62" s="86" t="b">
        <v>0</v>
      </c>
      <c r="J62" s="86" t="b">
        <v>0</v>
      </c>
      <c r="K62" s="86" t="b">
        <v>0</v>
      </c>
      <c r="L62" s="86" t="b">
        <v>0</v>
      </c>
    </row>
    <row r="63" spans="1:12" ht="15">
      <c r="A63" s="86" t="s">
        <v>320</v>
      </c>
      <c r="B63" s="86" t="s">
        <v>2844</v>
      </c>
      <c r="C63" s="86">
        <v>10</v>
      </c>
      <c r="D63" s="121">
        <v>0.0038537842325965105</v>
      </c>
      <c r="E63" s="121">
        <v>2.2466723333413885</v>
      </c>
      <c r="F63" s="86" t="s">
        <v>3157</v>
      </c>
      <c r="G63" s="86" t="b">
        <v>0</v>
      </c>
      <c r="H63" s="86" t="b">
        <v>0</v>
      </c>
      <c r="I63" s="86" t="b">
        <v>0</v>
      </c>
      <c r="J63" s="86" t="b">
        <v>0</v>
      </c>
      <c r="K63" s="86" t="b">
        <v>0</v>
      </c>
      <c r="L63" s="86" t="b">
        <v>0</v>
      </c>
    </row>
    <row r="64" spans="1:12" ht="15">
      <c r="A64" s="86" t="s">
        <v>2844</v>
      </c>
      <c r="B64" s="86" t="s">
        <v>2426</v>
      </c>
      <c r="C64" s="86">
        <v>10</v>
      </c>
      <c r="D64" s="121">
        <v>0.0038537842325965105</v>
      </c>
      <c r="E64" s="121">
        <v>2.2730012720637376</v>
      </c>
      <c r="F64" s="86" t="s">
        <v>3157</v>
      </c>
      <c r="G64" s="86" t="b">
        <v>0</v>
      </c>
      <c r="H64" s="86" t="b">
        <v>0</v>
      </c>
      <c r="I64" s="86" t="b">
        <v>0</v>
      </c>
      <c r="J64" s="86" t="b">
        <v>0</v>
      </c>
      <c r="K64" s="86" t="b">
        <v>0</v>
      </c>
      <c r="L64" s="86" t="b">
        <v>0</v>
      </c>
    </row>
    <row r="65" spans="1:12" ht="15">
      <c r="A65" s="86" t="s">
        <v>2426</v>
      </c>
      <c r="B65" s="86" t="s">
        <v>2824</v>
      </c>
      <c r="C65" s="86">
        <v>10</v>
      </c>
      <c r="D65" s="121">
        <v>0.0038537842325965105</v>
      </c>
      <c r="E65" s="121">
        <v>2.193820026016113</v>
      </c>
      <c r="F65" s="86" t="s">
        <v>3157</v>
      </c>
      <c r="G65" s="86" t="b">
        <v>0</v>
      </c>
      <c r="H65" s="86" t="b">
        <v>0</v>
      </c>
      <c r="I65" s="86" t="b">
        <v>0</v>
      </c>
      <c r="J65" s="86" t="b">
        <v>0</v>
      </c>
      <c r="K65" s="86" t="b">
        <v>0</v>
      </c>
      <c r="L65" s="86" t="b">
        <v>0</v>
      </c>
    </row>
    <row r="66" spans="1:12" ht="15">
      <c r="A66" s="86" t="s">
        <v>2824</v>
      </c>
      <c r="B66" s="86" t="s">
        <v>2845</v>
      </c>
      <c r="C66" s="86">
        <v>10</v>
      </c>
      <c r="D66" s="121">
        <v>0.0038537842325965105</v>
      </c>
      <c r="E66" s="121">
        <v>2.3979400086720375</v>
      </c>
      <c r="F66" s="86" t="s">
        <v>3157</v>
      </c>
      <c r="G66" s="86" t="b">
        <v>0</v>
      </c>
      <c r="H66" s="86" t="b">
        <v>0</v>
      </c>
      <c r="I66" s="86" t="b">
        <v>0</v>
      </c>
      <c r="J66" s="86" t="b">
        <v>0</v>
      </c>
      <c r="K66" s="86" t="b">
        <v>0</v>
      </c>
      <c r="L66" s="86" t="b">
        <v>0</v>
      </c>
    </row>
    <row r="67" spans="1:12" ht="15">
      <c r="A67" s="86" t="s">
        <v>2845</v>
      </c>
      <c r="B67" s="86" t="s">
        <v>2387</v>
      </c>
      <c r="C67" s="86">
        <v>10</v>
      </c>
      <c r="D67" s="121">
        <v>0.0038537842325965105</v>
      </c>
      <c r="E67" s="121">
        <v>1.2596373105057561</v>
      </c>
      <c r="F67" s="86" t="s">
        <v>3157</v>
      </c>
      <c r="G67" s="86" t="b">
        <v>0</v>
      </c>
      <c r="H67" s="86" t="b">
        <v>0</v>
      </c>
      <c r="I67" s="86" t="b">
        <v>0</v>
      </c>
      <c r="J67" s="86" t="b">
        <v>0</v>
      </c>
      <c r="K67" s="86" t="b">
        <v>0</v>
      </c>
      <c r="L67" s="86" t="b">
        <v>0</v>
      </c>
    </row>
    <row r="68" spans="1:12" ht="15">
      <c r="A68" s="86" t="s">
        <v>2395</v>
      </c>
      <c r="B68" s="86" t="s">
        <v>2387</v>
      </c>
      <c r="C68" s="86">
        <v>10</v>
      </c>
      <c r="D68" s="121">
        <v>0.0038537842325965105</v>
      </c>
      <c r="E68" s="121">
        <v>0.958607314841775</v>
      </c>
      <c r="F68" s="86" t="s">
        <v>3157</v>
      </c>
      <c r="G68" s="86" t="b">
        <v>0</v>
      </c>
      <c r="H68" s="86" t="b">
        <v>0</v>
      </c>
      <c r="I68" s="86" t="b">
        <v>0</v>
      </c>
      <c r="J68" s="86" t="b">
        <v>0</v>
      </c>
      <c r="K68" s="86" t="b">
        <v>0</v>
      </c>
      <c r="L68" s="86" t="b">
        <v>0</v>
      </c>
    </row>
    <row r="69" spans="1:12" ht="15">
      <c r="A69" s="86" t="s">
        <v>2850</v>
      </c>
      <c r="B69" s="86" t="s">
        <v>2851</v>
      </c>
      <c r="C69" s="86">
        <v>9</v>
      </c>
      <c r="D69" s="121">
        <v>0.0035984807982964535</v>
      </c>
      <c r="E69" s="121">
        <v>2.5228787452803374</v>
      </c>
      <c r="F69" s="86" t="s">
        <v>3157</v>
      </c>
      <c r="G69" s="86" t="b">
        <v>0</v>
      </c>
      <c r="H69" s="86" t="b">
        <v>0</v>
      </c>
      <c r="I69" s="86" t="b">
        <v>0</v>
      </c>
      <c r="J69" s="86" t="b">
        <v>0</v>
      </c>
      <c r="K69" s="86" t="b">
        <v>0</v>
      </c>
      <c r="L69" s="86" t="b">
        <v>0</v>
      </c>
    </row>
    <row r="70" spans="1:12" ht="15">
      <c r="A70" s="86" t="s">
        <v>2851</v>
      </c>
      <c r="B70" s="86" t="s">
        <v>2852</v>
      </c>
      <c r="C70" s="86">
        <v>9</v>
      </c>
      <c r="D70" s="121">
        <v>0.0035984807982964535</v>
      </c>
      <c r="E70" s="121">
        <v>2.5228787452803374</v>
      </c>
      <c r="F70" s="86" t="s">
        <v>3157</v>
      </c>
      <c r="G70" s="86" t="b">
        <v>0</v>
      </c>
      <c r="H70" s="86" t="b">
        <v>0</v>
      </c>
      <c r="I70" s="86" t="b">
        <v>0</v>
      </c>
      <c r="J70" s="86" t="b">
        <v>0</v>
      </c>
      <c r="K70" s="86" t="b">
        <v>0</v>
      </c>
      <c r="L70" s="86" t="b">
        <v>0</v>
      </c>
    </row>
    <row r="71" spans="1:12" ht="15">
      <c r="A71" s="86" t="s">
        <v>2852</v>
      </c>
      <c r="B71" s="86" t="s">
        <v>2853</v>
      </c>
      <c r="C71" s="86">
        <v>9</v>
      </c>
      <c r="D71" s="121">
        <v>0.0035984807982964535</v>
      </c>
      <c r="E71" s="121">
        <v>2.5228787452803374</v>
      </c>
      <c r="F71" s="86" t="s">
        <v>3157</v>
      </c>
      <c r="G71" s="86" t="b">
        <v>0</v>
      </c>
      <c r="H71" s="86" t="b">
        <v>0</v>
      </c>
      <c r="I71" s="86" t="b">
        <v>0</v>
      </c>
      <c r="J71" s="86" t="b">
        <v>0</v>
      </c>
      <c r="K71" s="86" t="b">
        <v>0</v>
      </c>
      <c r="L71" s="86" t="b">
        <v>0</v>
      </c>
    </row>
    <row r="72" spans="1:12" ht="15">
      <c r="A72" s="86" t="s">
        <v>2853</v>
      </c>
      <c r="B72" s="86" t="s">
        <v>2854</v>
      </c>
      <c r="C72" s="86">
        <v>9</v>
      </c>
      <c r="D72" s="121">
        <v>0.0035984807982964535</v>
      </c>
      <c r="E72" s="121">
        <v>2.5228787452803374</v>
      </c>
      <c r="F72" s="86" t="s">
        <v>3157</v>
      </c>
      <c r="G72" s="86" t="b">
        <v>0</v>
      </c>
      <c r="H72" s="86" t="b">
        <v>0</v>
      </c>
      <c r="I72" s="86" t="b">
        <v>0</v>
      </c>
      <c r="J72" s="86" t="b">
        <v>0</v>
      </c>
      <c r="K72" s="86" t="b">
        <v>0</v>
      </c>
      <c r="L72" s="86" t="b">
        <v>0</v>
      </c>
    </row>
    <row r="73" spans="1:12" ht="15">
      <c r="A73" s="86" t="s">
        <v>2854</v>
      </c>
      <c r="B73" s="86" t="s">
        <v>2822</v>
      </c>
      <c r="C73" s="86">
        <v>9</v>
      </c>
      <c r="D73" s="121">
        <v>0.0035984807982964535</v>
      </c>
      <c r="E73" s="121">
        <v>2.3979400086720375</v>
      </c>
      <c r="F73" s="86" t="s">
        <v>3157</v>
      </c>
      <c r="G73" s="86" t="b">
        <v>0</v>
      </c>
      <c r="H73" s="86" t="b">
        <v>0</v>
      </c>
      <c r="I73" s="86" t="b">
        <v>0</v>
      </c>
      <c r="J73" s="86" t="b">
        <v>0</v>
      </c>
      <c r="K73" s="86" t="b">
        <v>0</v>
      </c>
      <c r="L73" s="86" t="b">
        <v>0</v>
      </c>
    </row>
    <row r="74" spans="1:12" ht="15">
      <c r="A74" s="86" t="s">
        <v>2822</v>
      </c>
      <c r="B74" s="86" t="s">
        <v>507</v>
      </c>
      <c r="C74" s="86">
        <v>9</v>
      </c>
      <c r="D74" s="121">
        <v>0.0035984807982964535</v>
      </c>
      <c r="E74" s="121">
        <v>2.3979400086720375</v>
      </c>
      <c r="F74" s="86" t="s">
        <v>3157</v>
      </c>
      <c r="G74" s="86" t="b">
        <v>0</v>
      </c>
      <c r="H74" s="86" t="b">
        <v>0</v>
      </c>
      <c r="I74" s="86" t="b">
        <v>0</v>
      </c>
      <c r="J74" s="86" t="b">
        <v>0</v>
      </c>
      <c r="K74" s="86" t="b">
        <v>0</v>
      </c>
      <c r="L74" s="86" t="b">
        <v>0</v>
      </c>
    </row>
    <row r="75" spans="1:12" ht="15">
      <c r="A75" s="86" t="s">
        <v>507</v>
      </c>
      <c r="B75" s="86" t="s">
        <v>2796</v>
      </c>
      <c r="C75" s="86">
        <v>9</v>
      </c>
      <c r="D75" s="121">
        <v>0.0035984807982964535</v>
      </c>
      <c r="E75" s="121">
        <v>2.0791812460476247</v>
      </c>
      <c r="F75" s="86" t="s">
        <v>3157</v>
      </c>
      <c r="G75" s="86" t="b">
        <v>0</v>
      </c>
      <c r="H75" s="86" t="b">
        <v>0</v>
      </c>
      <c r="I75" s="86" t="b">
        <v>0</v>
      </c>
      <c r="J75" s="86" t="b">
        <v>0</v>
      </c>
      <c r="K75" s="86" t="b">
        <v>0</v>
      </c>
      <c r="L75" s="86" t="b">
        <v>0</v>
      </c>
    </row>
    <row r="76" spans="1:12" ht="15">
      <c r="A76" s="86" t="s">
        <v>2796</v>
      </c>
      <c r="B76" s="86" t="s">
        <v>2855</v>
      </c>
      <c r="C76" s="86">
        <v>9</v>
      </c>
      <c r="D76" s="121">
        <v>0.0035984807982964535</v>
      </c>
      <c r="E76" s="121">
        <v>2.0791812460476247</v>
      </c>
      <c r="F76" s="86" t="s">
        <v>3157</v>
      </c>
      <c r="G76" s="86" t="b">
        <v>0</v>
      </c>
      <c r="H76" s="86" t="b">
        <v>0</v>
      </c>
      <c r="I76" s="86" t="b">
        <v>0</v>
      </c>
      <c r="J76" s="86" t="b">
        <v>0</v>
      </c>
      <c r="K76" s="86" t="b">
        <v>0</v>
      </c>
      <c r="L76" s="86" t="b">
        <v>0</v>
      </c>
    </row>
    <row r="77" spans="1:12" ht="15">
      <c r="A77" s="86" t="s">
        <v>2855</v>
      </c>
      <c r="B77" s="86" t="s">
        <v>2856</v>
      </c>
      <c r="C77" s="86">
        <v>9</v>
      </c>
      <c r="D77" s="121">
        <v>0.0035984807982964535</v>
      </c>
      <c r="E77" s="121">
        <v>2.5228787452803374</v>
      </c>
      <c r="F77" s="86" t="s">
        <v>3157</v>
      </c>
      <c r="G77" s="86" t="b">
        <v>0</v>
      </c>
      <c r="H77" s="86" t="b">
        <v>0</v>
      </c>
      <c r="I77" s="86" t="b">
        <v>0</v>
      </c>
      <c r="J77" s="86" t="b">
        <v>0</v>
      </c>
      <c r="K77" s="86" t="b">
        <v>0</v>
      </c>
      <c r="L77" s="86" t="b">
        <v>0</v>
      </c>
    </row>
    <row r="78" spans="1:12" ht="15">
      <c r="A78" s="86" t="s">
        <v>2856</v>
      </c>
      <c r="B78" s="86" t="s">
        <v>2825</v>
      </c>
      <c r="C78" s="86">
        <v>9</v>
      </c>
      <c r="D78" s="121">
        <v>0.0035984807982964535</v>
      </c>
      <c r="E78" s="121">
        <v>2.4357285695614372</v>
      </c>
      <c r="F78" s="86" t="s">
        <v>3157</v>
      </c>
      <c r="G78" s="86" t="b">
        <v>0</v>
      </c>
      <c r="H78" s="86" t="b">
        <v>0</v>
      </c>
      <c r="I78" s="86" t="b">
        <v>0</v>
      </c>
      <c r="J78" s="86" t="b">
        <v>0</v>
      </c>
      <c r="K78" s="86" t="b">
        <v>0</v>
      </c>
      <c r="L78" s="86" t="b">
        <v>0</v>
      </c>
    </row>
    <row r="79" spans="1:12" ht="15">
      <c r="A79" s="86" t="s">
        <v>2825</v>
      </c>
      <c r="B79" s="86" t="s">
        <v>2387</v>
      </c>
      <c r="C79" s="86">
        <v>9</v>
      </c>
      <c r="D79" s="121">
        <v>0.0035984807982964535</v>
      </c>
      <c r="E79" s="121">
        <v>1.172487134786856</v>
      </c>
      <c r="F79" s="86" t="s">
        <v>3157</v>
      </c>
      <c r="G79" s="86" t="b">
        <v>0</v>
      </c>
      <c r="H79" s="86" t="b">
        <v>0</v>
      </c>
      <c r="I79" s="86" t="b">
        <v>0</v>
      </c>
      <c r="J79" s="86" t="b">
        <v>0</v>
      </c>
      <c r="K79" s="86" t="b">
        <v>0</v>
      </c>
      <c r="L79" s="86" t="b">
        <v>0</v>
      </c>
    </row>
    <row r="80" spans="1:12" ht="15">
      <c r="A80" s="86" t="s">
        <v>2388</v>
      </c>
      <c r="B80" s="86" t="s">
        <v>2857</v>
      </c>
      <c r="C80" s="86">
        <v>9</v>
      </c>
      <c r="D80" s="121">
        <v>0.0035984807982964535</v>
      </c>
      <c r="E80" s="121">
        <v>1.6777807052660807</v>
      </c>
      <c r="F80" s="86" t="s">
        <v>3157</v>
      </c>
      <c r="G80" s="86" t="b">
        <v>0</v>
      </c>
      <c r="H80" s="86" t="b">
        <v>0</v>
      </c>
      <c r="I80" s="86" t="b">
        <v>0</v>
      </c>
      <c r="J80" s="86" t="b">
        <v>0</v>
      </c>
      <c r="K80" s="86" t="b">
        <v>0</v>
      </c>
      <c r="L80" s="86" t="b">
        <v>0</v>
      </c>
    </row>
    <row r="81" spans="1:12" ht="15">
      <c r="A81" s="86" t="s">
        <v>2857</v>
      </c>
      <c r="B81" s="86" t="s">
        <v>2858</v>
      </c>
      <c r="C81" s="86">
        <v>9</v>
      </c>
      <c r="D81" s="121">
        <v>0.0035984807982964535</v>
      </c>
      <c r="E81" s="121">
        <v>2.5228787452803374</v>
      </c>
      <c r="F81" s="86" t="s">
        <v>3157</v>
      </c>
      <c r="G81" s="86" t="b">
        <v>0</v>
      </c>
      <c r="H81" s="86" t="b">
        <v>0</v>
      </c>
      <c r="I81" s="86" t="b">
        <v>0</v>
      </c>
      <c r="J81" s="86" t="b">
        <v>0</v>
      </c>
      <c r="K81" s="86" t="b">
        <v>0</v>
      </c>
      <c r="L81" s="86" t="b">
        <v>0</v>
      </c>
    </row>
    <row r="82" spans="1:12" ht="15">
      <c r="A82" s="86" t="s">
        <v>2858</v>
      </c>
      <c r="B82" s="86" t="s">
        <v>2859</v>
      </c>
      <c r="C82" s="86">
        <v>9</v>
      </c>
      <c r="D82" s="121">
        <v>0.0035984807982964535</v>
      </c>
      <c r="E82" s="121">
        <v>2.5228787452803374</v>
      </c>
      <c r="F82" s="86" t="s">
        <v>3157</v>
      </c>
      <c r="G82" s="86" t="b">
        <v>0</v>
      </c>
      <c r="H82" s="86" t="b">
        <v>0</v>
      </c>
      <c r="I82" s="86" t="b">
        <v>0</v>
      </c>
      <c r="J82" s="86" t="b">
        <v>0</v>
      </c>
      <c r="K82" s="86" t="b">
        <v>0</v>
      </c>
      <c r="L82" s="86" t="b">
        <v>0</v>
      </c>
    </row>
    <row r="83" spans="1:12" ht="15">
      <c r="A83" s="86" t="s">
        <v>2859</v>
      </c>
      <c r="B83" s="86" t="s">
        <v>312</v>
      </c>
      <c r="C83" s="86">
        <v>9</v>
      </c>
      <c r="D83" s="121">
        <v>0.0035984807982964535</v>
      </c>
      <c r="E83" s="121">
        <v>2.3631779024128257</v>
      </c>
      <c r="F83" s="86" t="s">
        <v>3157</v>
      </c>
      <c r="G83" s="86" t="b">
        <v>0</v>
      </c>
      <c r="H83" s="86" t="b">
        <v>0</v>
      </c>
      <c r="I83" s="86" t="b">
        <v>0</v>
      </c>
      <c r="J83" s="86" t="b">
        <v>0</v>
      </c>
      <c r="K83" s="86" t="b">
        <v>0</v>
      </c>
      <c r="L83" s="86" t="b">
        <v>0</v>
      </c>
    </row>
    <row r="84" spans="1:12" ht="15">
      <c r="A84" s="86" t="s">
        <v>2826</v>
      </c>
      <c r="B84" s="86" t="s">
        <v>2398</v>
      </c>
      <c r="C84" s="86">
        <v>9</v>
      </c>
      <c r="D84" s="121">
        <v>0.0035984807982964535</v>
      </c>
      <c r="E84" s="121">
        <v>2.088941083336781</v>
      </c>
      <c r="F84" s="86" t="s">
        <v>3157</v>
      </c>
      <c r="G84" s="86" t="b">
        <v>0</v>
      </c>
      <c r="H84" s="86" t="b">
        <v>0</v>
      </c>
      <c r="I84" s="86" t="b">
        <v>0</v>
      </c>
      <c r="J84" s="86" t="b">
        <v>0</v>
      </c>
      <c r="K84" s="86" t="b">
        <v>0</v>
      </c>
      <c r="L84" s="86" t="b">
        <v>0</v>
      </c>
    </row>
    <row r="85" spans="1:12" ht="15">
      <c r="A85" s="86" t="s">
        <v>2389</v>
      </c>
      <c r="B85" s="86" t="s">
        <v>2395</v>
      </c>
      <c r="C85" s="86">
        <v>9</v>
      </c>
      <c r="D85" s="121">
        <v>0.0035984807982964535</v>
      </c>
      <c r="E85" s="121">
        <v>1.3238146344143011</v>
      </c>
      <c r="F85" s="86" t="s">
        <v>3157</v>
      </c>
      <c r="G85" s="86" t="b">
        <v>0</v>
      </c>
      <c r="H85" s="86" t="b">
        <v>0</v>
      </c>
      <c r="I85" s="86" t="b">
        <v>0</v>
      </c>
      <c r="J85" s="86" t="b">
        <v>0</v>
      </c>
      <c r="K85" s="86" t="b">
        <v>0</v>
      </c>
      <c r="L85" s="86" t="b">
        <v>0</v>
      </c>
    </row>
    <row r="86" spans="1:12" ht="15">
      <c r="A86" s="86" t="s">
        <v>2388</v>
      </c>
      <c r="B86" s="86" t="s">
        <v>2390</v>
      </c>
      <c r="C86" s="86">
        <v>9</v>
      </c>
      <c r="D86" s="121">
        <v>0.0035984807982964535</v>
      </c>
      <c r="E86" s="121">
        <v>1.01923935798567</v>
      </c>
      <c r="F86" s="86" t="s">
        <v>3157</v>
      </c>
      <c r="G86" s="86" t="b">
        <v>0</v>
      </c>
      <c r="H86" s="86" t="b">
        <v>0</v>
      </c>
      <c r="I86" s="86" t="b">
        <v>0</v>
      </c>
      <c r="J86" s="86" t="b">
        <v>0</v>
      </c>
      <c r="K86" s="86" t="b">
        <v>0</v>
      </c>
      <c r="L86" s="86" t="b">
        <v>0</v>
      </c>
    </row>
    <row r="87" spans="1:12" ht="15">
      <c r="A87" s="86" t="s">
        <v>2865</v>
      </c>
      <c r="B87" s="86" t="s">
        <v>2827</v>
      </c>
      <c r="C87" s="86">
        <v>8</v>
      </c>
      <c r="D87" s="121">
        <v>0.0033279042351184117</v>
      </c>
      <c r="E87" s="121">
        <v>2.477121254719662</v>
      </c>
      <c r="F87" s="86" t="s">
        <v>3157</v>
      </c>
      <c r="G87" s="86" t="b">
        <v>0</v>
      </c>
      <c r="H87" s="86" t="b">
        <v>0</v>
      </c>
      <c r="I87" s="86" t="b">
        <v>0</v>
      </c>
      <c r="J87" s="86" t="b">
        <v>0</v>
      </c>
      <c r="K87" s="86" t="b">
        <v>0</v>
      </c>
      <c r="L87" s="86" t="b">
        <v>0</v>
      </c>
    </row>
    <row r="88" spans="1:12" ht="15">
      <c r="A88" s="86" t="s">
        <v>2867</v>
      </c>
      <c r="B88" s="86" t="s">
        <v>2868</v>
      </c>
      <c r="C88" s="86">
        <v>7</v>
      </c>
      <c r="D88" s="121">
        <v>0.0030401359242516073</v>
      </c>
      <c r="E88" s="121">
        <v>2.516039320750032</v>
      </c>
      <c r="F88" s="86" t="s">
        <v>3157</v>
      </c>
      <c r="G88" s="86" t="b">
        <v>0</v>
      </c>
      <c r="H88" s="86" t="b">
        <v>0</v>
      </c>
      <c r="I88" s="86" t="b">
        <v>0</v>
      </c>
      <c r="J88" s="86" t="b">
        <v>0</v>
      </c>
      <c r="K88" s="86" t="b">
        <v>0</v>
      </c>
      <c r="L88" s="86" t="b">
        <v>0</v>
      </c>
    </row>
    <row r="89" spans="1:12" ht="15">
      <c r="A89" s="86" t="s">
        <v>2412</v>
      </c>
      <c r="B89" s="86" t="s">
        <v>2413</v>
      </c>
      <c r="C89" s="86">
        <v>7</v>
      </c>
      <c r="D89" s="121">
        <v>0.0030401359242516073</v>
      </c>
      <c r="E89" s="121">
        <v>2.6320232147054057</v>
      </c>
      <c r="F89" s="86" t="s">
        <v>3157</v>
      </c>
      <c r="G89" s="86" t="b">
        <v>0</v>
      </c>
      <c r="H89" s="86" t="b">
        <v>0</v>
      </c>
      <c r="I89" s="86" t="b">
        <v>0</v>
      </c>
      <c r="J89" s="86" t="b">
        <v>0</v>
      </c>
      <c r="K89" s="86" t="b">
        <v>1</v>
      </c>
      <c r="L89" s="86" t="b">
        <v>0</v>
      </c>
    </row>
    <row r="90" spans="1:12" ht="15">
      <c r="A90" s="86" t="s">
        <v>2413</v>
      </c>
      <c r="B90" s="86" t="s">
        <v>2414</v>
      </c>
      <c r="C90" s="86">
        <v>7</v>
      </c>
      <c r="D90" s="121">
        <v>0.0030401359242516073</v>
      </c>
      <c r="E90" s="121">
        <v>2.6320232147054057</v>
      </c>
      <c r="F90" s="86" t="s">
        <v>3157</v>
      </c>
      <c r="G90" s="86" t="b">
        <v>0</v>
      </c>
      <c r="H90" s="86" t="b">
        <v>1</v>
      </c>
      <c r="I90" s="86" t="b">
        <v>0</v>
      </c>
      <c r="J90" s="86" t="b">
        <v>0</v>
      </c>
      <c r="K90" s="86" t="b">
        <v>0</v>
      </c>
      <c r="L90" s="86" t="b">
        <v>0</v>
      </c>
    </row>
    <row r="91" spans="1:12" ht="15">
      <c r="A91" s="86" t="s">
        <v>2414</v>
      </c>
      <c r="B91" s="86" t="s">
        <v>2415</v>
      </c>
      <c r="C91" s="86">
        <v>7</v>
      </c>
      <c r="D91" s="121">
        <v>0.0030401359242516073</v>
      </c>
      <c r="E91" s="121">
        <v>2.6320232147054057</v>
      </c>
      <c r="F91" s="86" t="s">
        <v>3157</v>
      </c>
      <c r="G91" s="86" t="b">
        <v>0</v>
      </c>
      <c r="H91" s="86" t="b">
        <v>0</v>
      </c>
      <c r="I91" s="86" t="b">
        <v>0</v>
      </c>
      <c r="J91" s="86" t="b">
        <v>0</v>
      </c>
      <c r="K91" s="86" t="b">
        <v>0</v>
      </c>
      <c r="L91" s="86" t="b">
        <v>0</v>
      </c>
    </row>
    <row r="92" spans="1:12" ht="15">
      <c r="A92" s="86" t="s">
        <v>2415</v>
      </c>
      <c r="B92" s="86" t="s">
        <v>2416</v>
      </c>
      <c r="C92" s="86">
        <v>7</v>
      </c>
      <c r="D92" s="121">
        <v>0.0030401359242516073</v>
      </c>
      <c r="E92" s="121">
        <v>2.6320232147054057</v>
      </c>
      <c r="F92" s="86" t="s">
        <v>3157</v>
      </c>
      <c r="G92" s="86" t="b">
        <v>0</v>
      </c>
      <c r="H92" s="86" t="b">
        <v>0</v>
      </c>
      <c r="I92" s="86" t="b">
        <v>0</v>
      </c>
      <c r="J92" s="86" t="b">
        <v>0</v>
      </c>
      <c r="K92" s="86" t="b">
        <v>0</v>
      </c>
      <c r="L92" s="86" t="b">
        <v>0</v>
      </c>
    </row>
    <row r="93" spans="1:12" ht="15">
      <c r="A93" s="86" t="s">
        <v>2416</v>
      </c>
      <c r="B93" s="86" t="s">
        <v>2388</v>
      </c>
      <c r="C93" s="86">
        <v>7</v>
      </c>
      <c r="D93" s="121">
        <v>0.0030401359242516073</v>
      </c>
      <c r="E93" s="121">
        <v>1.596307662438871</v>
      </c>
      <c r="F93" s="86" t="s">
        <v>3157</v>
      </c>
      <c r="G93" s="86" t="b">
        <v>0</v>
      </c>
      <c r="H93" s="86" t="b">
        <v>0</v>
      </c>
      <c r="I93" s="86" t="b">
        <v>0</v>
      </c>
      <c r="J93" s="86" t="b">
        <v>0</v>
      </c>
      <c r="K93" s="86" t="b">
        <v>0</v>
      </c>
      <c r="L93" s="86" t="b">
        <v>0</v>
      </c>
    </row>
    <row r="94" spans="1:12" ht="15">
      <c r="A94" s="86" t="s">
        <v>2387</v>
      </c>
      <c r="B94" s="86" t="s">
        <v>2417</v>
      </c>
      <c r="C94" s="86">
        <v>7</v>
      </c>
      <c r="D94" s="121">
        <v>0.0030401359242516073</v>
      </c>
      <c r="E94" s="121">
        <v>1.5180798623985687</v>
      </c>
      <c r="F94" s="86" t="s">
        <v>3157</v>
      </c>
      <c r="G94" s="86" t="b">
        <v>0</v>
      </c>
      <c r="H94" s="86" t="b">
        <v>0</v>
      </c>
      <c r="I94" s="86" t="b">
        <v>0</v>
      </c>
      <c r="J94" s="86" t="b">
        <v>0</v>
      </c>
      <c r="K94" s="86" t="b">
        <v>0</v>
      </c>
      <c r="L94" s="86" t="b">
        <v>0</v>
      </c>
    </row>
    <row r="95" spans="1:12" ht="15">
      <c r="A95" s="86" t="s">
        <v>2417</v>
      </c>
      <c r="B95" s="86" t="s">
        <v>2418</v>
      </c>
      <c r="C95" s="86">
        <v>7</v>
      </c>
      <c r="D95" s="121">
        <v>0.0030401359242516073</v>
      </c>
      <c r="E95" s="121">
        <v>2.6320232147054057</v>
      </c>
      <c r="F95" s="86" t="s">
        <v>3157</v>
      </c>
      <c r="G95" s="86" t="b">
        <v>0</v>
      </c>
      <c r="H95" s="86" t="b">
        <v>0</v>
      </c>
      <c r="I95" s="86" t="b">
        <v>0</v>
      </c>
      <c r="J95" s="86" t="b">
        <v>0</v>
      </c>
      <c r="K95" s="86" t="b">
        <v>0</v>
      </c>
      <c r="L95" s="86" t="b">
        <v>0</v>
      </c>
    </row>
    <row r="96" spans="1:12" ht="15">
      <c r="A96" s="86" t="s">
        <v>2418</v>
      </c>
      <c r="B96" s="86" t="s">
        <v>369</v>
      </c>
      <c r="C96" s="86">
        <v>7</v>
      </c>
      <c r="D96" s="121">
        <v>0.0030401359242516073</v>
      </c>
      <c r="E96" s="121">
        <v>2.6320232147054057</v>
      </c>
      <c r="F96" s="86" t="s">
        <v>3157</v>
      </c>
      <c r="G96" s="86" t="b">
        <v>0</v>
      </c>
      <c r="H96" s="86" t="b">
        <v>0</v>
      </c>
      <c r="I96" s="86" t="b">
        <v>0</v>
      </c>
      <c r="J96" s="86" t="b">
        <v>0</v>
      </c>
      <c r="K96" s="86" t="b">
        <v>0</v>
      </c>
      <c r="L96" s="86" t="b">
        <v>0</v>
      </c>
    </row>
    <row r="97" spans="1:12" ht="15">
      <c r="A97" s="86" t="s">
        <v>369</v>
      </c>
      <c r="B97" s="86" t="s">
        <v>2875</v>
      </c>
      <c r="C97" s="86">
        <v>7</v>
      </c>
      <c r="D97" s="121">
        <v>0.0030401359242516073</v>
      </c>
      <c r="E97" s="121">
        <v>2.6320232147054057</v>
      </c>
      <c r="F97" s="86" t="s">
        <v>3157</v>
      </c>
      <c r="G97" s="86" t="b">
        <v>0</v>
      </c>
      <c r="H97" s="86" t="b">
        <v>0</v>
      </c>
      <c r="I97" s="86" t="b">
        <v>0</v>
      </c>
      <c r="J97" s="86" t="b">
        <v>0</v>
      </c>
      <c r="K97" s="86" t="b">
        <v>0</v>
      </c>
      <c r="L97" s="86" t="b">
        <v>0</v>
      </c>
    </row>
    <row r="98" spans="1:12" ht="15">
      <c r="A98" s="86" t="s">
        <v>2389</v>
      </c>
      <c r="B98" s="86" t="s">
        <v>2388</v>
      </c>
      <c r="C98" s="86">
        <v>6</v>
      </c>
      <c r="D98" s="121">
        <v>0.0027327040511492323</v>
      </c>
      <c r="E98" s="121">
        <v>0.5891290778117477</v>
      </c>
      <c r="F98" s="86" t="s">
        <v>3157</v>
      </c>
      <c r="G98" s="86" t="b">
        <v>0</v>
      </c>
      <c r="H98" s="86" t="b">
        <v>0</v>
      </c>
      <c r="I98" s="86" t="b">
        <v>0</v>
      </c>
      <c r="J98" s="86" t="b">
        <v>0</v>
      </c>
      <c r="K98" s="86" t="b">
        <v>0</v>
      </c>
      <c r="L98" s="86" t="b">
        <v>0</v>
      </c>
    </row>
    <row r="99" spans="1:12" ht="15">
      <c r="A99" s="86" t="s">
        <v>2406</v>
      </c>
      <c r="B99" s="86" t="s">
        <v>2407</v>
      </c>
      <c r="C99" s="86">
        <v>6</v>
      </c>
      <c r="D99" s="121">
        <v>0.0027327040511492323</v>
      </c>
      <c r="E99" s="121">
        <v>2.0511525224473814</v>
      </c>
      <c r="F99" s="86" t="s">
        <v>3157</v>
      </c>
      <c r="G99" s="86" t="b">
        <v>0</v>
      </c>
      <c r="H99" s="86" t="b">
        <v>0</v>
      </c>
      <c r="I99" s="86" t="b">
        <v>0</v>
      </c>
      <c r="J99" s="86" t="b">
        <v>0</v>
      </c>
      <c r="K99" s="86" t="b">
        <v>0</v>
      </c>
      <c r="L99" s="86" t="b">
        <v>0</v>
      </c>
    </row>
    <row r="100" spans="1:12" ht="15">
      <c r="A100" s="86" t="s">
        <v>2421</v>
      </c>
      <c r="B100" s="86" t="s">
        <v>2420</v>
      </c>
      <c r="C100" s="86">
        <v>6</v>
      </c>
      <c r="D100" s="121">
        <v>0.0027327040511492323</v>
      </c>
      <c r="E100" s="121">
        <v>2</v>
      </c>
      <c r="F100" s="86" t="s">
        <v>3157</v>
      </c>
      <c r="G100" s="86" t="b">
        <v>0</v>
      </c>
      <c r="H100" s="86" t="b">
        <v>0</v>
      </c>
      <c r="I100" s="86" t="b">
        <v>0</v>
      </c>
      <c r="J100" s="86" t="b">
        <v>0</v>
      </c>
      <c r="K100" s="86" t="b">
        <v>0</v>
      </c>
      <c r="L100" s="86" t="b">
        <v>0</v>
      </c>
    </row>
    <row r="101" spans="1:12" ht="15">
      <c r="A101" s="86" t="s">
        <v>2420</v>
      </c>
      <c r="B101" s="86" t="s">
        <v>2424</v>
      </c>
      <c r="C101" s="86">
        <v>6</v>
      </c>
      <c r="D101" s="121">
        <v>0.0027327040511492323</v>
      </c>
      <c r="E101" s="121">
        <v>2.3979400086720375</v>
      </c>
      <c r="F101" s="86" t="s">
        <v>3157</v>
      </c>
      <c r="G101" s="86" t="b">
        <v>0</v>
      </c>
      <c r="H101" s="86" t="b">
        <v>0</v>
      </c>
      <c r="I101" s="86" t="b">
        <v>0</v>
      </c>
      <c r="J101" s="86" t="b">
        <v>0</v>
      </c>
      <c r="K101" s="86" t="b">
        <v>0</v>
      </c>
      <c r="L101" s="86" t="b">
        <v>0</v>
      </c>
    </row>
    <row r="102" spans="1:12" ht="15">
      <c r="A102" s="86" t="s">
        <v>2424</v>
      </c>
      <c r="B102" s="86" t="s">
        <v>2425</v>
      </c>
      <c r="C102" s="86">
        <v>6</v>
      </c>
      <c r="D102" s="121">
        <v>0.0027327040511492323</v>
      </c>
      <c r="E102" s="121">
        <v>2.6989700043360187</v>
      </c>
      <c r="F102" s="86" t="s">
        <v>3157</v>
      </c>
      <c r="G102" s="86" t="b">
        <v>0</v>
      </c>
      <c r="H102" s="86" t="b">
        <v>0</v>
      </c>
      <c r="I102" s="86" t="b">
        <v>0</v>
      </c>
      <c r="J102" s="86" t="b">
        <v>0</v>
      </c>
      <c r="K102" s="86" t="b">
        <v>0</v>
      </c>
      <c r="L102" s="86" t="b">
        <v>0</v>
      </c>
    </row>
    <row r="103" spans="1:12" ht="15">
      <c r="A103" s="86" t="s">
        <v>2425</v>
      </c>
      <c r="B103" s="86" t="s">
        <v>2426</v>
      </c>
      <c r="C103" s="86">
        <v>6</v>
      </c>
      <c r="D103" s="121">
        <v>0.0027327040511492323</v>
      </c>
      <c r="E103" s="121">
        <v>2.2730012720637376</v>
      </c>
      <c r="F103" s="86" t="s">
        <v>3157</v>
      </c>
      <c r="G103" s="86" t="b">
        <v>0</v>
      </c>
      <c r="H103" s="86" t="b">
        <v>0</v>
      </c>
      <c r="I103" s="86" t="b">
        <v>0</v>
      </c>
      <c r="J103" s="86" t="b">
        <v>0</v>
      </c>
      <c r="K103" s="86" t="b">
        <v>0</v>
      </c>
      <c r="L103" s="86" t="b">
        <v>0</v>
      </c>
    </row>
    <row r="104" spans="1:12" ht="15">
      <c r="A104" s="86" t="s">
        <v>2426</v>
      </c>
      <c r="B104" s="86" t="s">
        <v>2427</v>
      </c>
      <c r="C104" s="86">
        <v>6</v>
      </c>
      <c r="D104" s="121">
        <v>0.0027327040511492323</v>
      </c>
      <c r="E104" s="121">
        <v>2.2730012720637376</v>
      </c>
      <c r="F104" s="86" t="s">
        <v>3157</v>
      </c>
      <c r="G104" s="86" t="b">
        <v>0</v>
      </c>
      <c r="H104" s="86" t="b">
        <v>0</v>
      </c>
      <c r="I104" s="86" t="b">
        <v>0</v>
      </c>
      <c r="J104" s="86" t="b">
        <v>0</v>
      </c>
      <c r="K104" s="86" t="b">
        <v>0</v>
      </c>
      <c r="L104" s="86" t="b">
        <v>0</v>
      </c>
    </row>
    <row r="105" spans="1:12" ht="15">
      <c r="A105" s="86" t="s">
        <v>2427</v>
      </c>
      <c r="B105" s="86" t="s">
        <v>2428</v>
      </c>
      <c r="C105" s="86">
        <v>6</v>
      </c>
      <c r="D105" s="121">
        <v>0.0027327040511492323</v>
      </c>
      <c r="E105" s="121">
        <v>2.6989700043360187</v>
      </c>
      <c r="F105" s="86" t="s">
        <v>3157</v>
      </c>
      <c r="G105" s="86" t="b">
        <v>0</v>
      </c>
      <c r="H105" s="86" t="b">
        <v>0</v>
      </c>
      <c r="I105" s="86" t="b">
        <v>0</v>
      </c>
      <c r="J105" s="86" t="b">
        <v>0</v>
      </c>
      <c r="K105" s="86" t="b">
        <v>0</v>
      </c>
      <c r="L105" s="86" t="b">
        <v>0</v>
      </c>
    </row>
    <row r="106" spans="1:12" ht="15">
      <c r="A106" s="86" t="s">
        <v>2428</v>
      </c>
      <c r="B106" s="86" t="s">
        <v>2880</v>
      </c>
      <c r="C106" s="86">
        <v>6</v>
      </c>
      <c r="D106" s="121">
        <v>0.0027327040511492323</v>
      </c>
      <c r="E106" s="121">
        <v>2.6989700043360187</v>
      </c>
      <c r="F106" s="86" t="s">
        <v>3157</v>
      </c>
      <c r="G106" s="86" t="b">
        <v>0</v>
      </c>
      <c r="H106" s="86" t="b">
        <v>0</v>
      </c>
      <c r="I106" s="86" t="b">
        <v>0</v>
      </c>
      <c r="J106" s="86" t="b">
        <v>0</v>
      </c>
      <c r="K106" s="86" t="b">
        <v>0</v>
      </c>
      <c r="L106" s="86" t="b">
        <v>0</v>
      </c>
    </row>
    <row r="107" spans="1:12" ht="15">
      <c r="A107" s="86" t="s">
        <v>2880</v>
      </c>
      <c r="B107" s="86" t="s">
        <v>2881</v>
      </c>
      <c r="C107" s="86">
        <v>6</v>
      </c>
      <c r="D107" s="121">
        <v>0.0027327040511492323</v>
      </c>
      <c r="E107" s="121">
        <v>2.6989700043360187</v>
      </c>
      <c r="F107" s="86" t="s">
        <v>3157</v>
      </c>
      <c r="G107" s="86" t="b">
        <v>0</v>
      </c>
      <c r="H107" s="86" t="b">
        <v>0</v>
      </c>
      <c r="I107" s="86" t="b">
        <v>0</v>
      </c>
      <c r="J107" s="86" t="b">
        <v>0</v>
      </c>
      <c r="K107" s="86" t="b">
        <v>0</v>
      </c>
      <c r="L107" s="86" t="b">
        <v>0</v>
      </c>
    </row>
    <row r="108" spans="1:12" ht="15">
      <c r="A108" s="86" t="s">
        <v>2881</v>
      </c>
      <c r="B108" s="86" t="s">
        <v>2422</v>
      </c>
      <c r="C108" s="86">
        <v>6</v>
      </c>
      <c r="D108" s="121">
        <v>0.0027327040511492323</v>
      </c>
      <c r="E108" s="121">
        <v>2.4357285695614372</v>
      </c>
      <c r="F108" s="86" t="s">
        <v>3157</v>
      </c>
      <c r="G108" s="86" t="b">
        <v>0</v>
      </c>
      <c r="H108" s="86" t="b">
        <v>0</v>
      </c>
      <c r="I108" s="86" t="b">
        <v>0</v>
      </c>
      <c r="J108" s="86" t="b">
        <v>0</v>
      </c>
      <c r="K108" s="86" t="b">
        <v>0</v>
      </c>
      <c r="L108" s="86" t="b">
        <v>0</v>
      </c>
    </row>
    <row r="109" spans="1:12" ht="15">
      <c r="A109" s="86" t="s">
        <v>2422</v>
      </c>
      <c r="B109" s="86" t="s">
        <v>2882</v>
      </c>
      <c r="C109" s="86">
        <v>6</v>
      </c>
      <c r="D109" s="121">
        <v>0.0027327040511492323</v>
      </c>
      <c r="E109" s="121">
        <v>2.4357285695614372</v>
      </c>
      <c r="F109" s="86" t="s">
        <v>3157</v>
      </c>
      <c r="G109" s="86" t="b">
        <v>0</v>
      </c>
      <c r="H109" s="86" t="b">
        <v>0</v>
      </c>
      <c r="I109" s="86" t="b">
        <v>0</v>
      </c>
      <c r="J109" s="86" t="b">
        <v>0</v>
      </c>
      <c r="K109" s="86" t="b">
        <v>0</v>
      </c>
      <c r="L109" s="86" t="b">
        <v>0</v>
      </c>
    </row>
    <row r="110" spans="1:12" ht="15">
      <c r="A110" s="86" t="s">
        <v>2882</v>
      </c>
      <c r="B110" s="86" t="s">
        <v>2423</v>
      </c>
      <c r="C110" s="86">
        <v>6</v>
      </c>
      <c r="D110" s="121">
        <v>0.0027327040511492323</v>
      </c>
      <c r="E110" s="121">
        <v>2.477121254719662</v>
      </c>
      <c r="F110" s="86" t="s">
        <v>3157</v>
      </c>
      <c r="G110" s="86" t="b">
        <v>0</v>
      </c>
      <c r="H110" s="86" t="b">
        <v>0</v>
      </c>
      <c r="I110" s="86" t="b">
        <v>0</v>
      </c>
      <c r="J110" s="86" t="b">
        <v>0</v>
      </c>
      <c r="K110" s="86" t="b">
        <v>0</v>
      </c>
      <c r="L110" s="86" t="b">
        <v>0</v>
      </c>
    </row>
    <row r="111" spans="1:12" ht="15">
      <c r="A111" s="86" t="s">
        <v>2423</v>
      </c>
      <c r="B111" s="86" t="s">
        <v>2883</v>
      </c>
      <c r="C111" s="86">
        <v>6</v>
      </c>
      <c r="D111" s="121">
        <v>0.0027327040511492323</v>
      </c>
      <c r="E111" s="121">
        <v>2.477121254719662</v>
      </c>
      <c r="F111" s="86" t="s">
        <v>3157</v>
      </c>
      <c r="G111" s="86" t="b">
        <v>0</v>
      </c>
      <c r="H111" s="86" t="b">
        <v>0</v>
      </c>
      <c r="I111" s="86" t="b">
        <v>0</v>
      </c>
      <c r="J111" s="86" t="b">
        <v>0</v>
      </c>
      <c r="K111" s="86" t="b">
        <v>0</v>
      </c>
      <c r="L111" s="86" t="b">
        <v>0</v>
      </c>
    </row>
    <row r="112" spans="1:12" ht="15">
      <c r="A112" s="86" t="s">
        <v>2883</v>
      </c>
      <c r="B112" s="86" t="s">
        <v>2865</v>
      </c>
      <c r="C112" s="86">
        <v>6</v>
      </c>
      <c r="D112" s="121">
        <v>0.0027327040511492323</v>
      </c>
      <c r="E112" s="121">
        <v>2.574031267727719</v>
      </c>
      <c r="F112" s="86" t="s">
        <v>3157</v>
      </c>
      <c r="G112" s="86" t="b">
        <v>0</v>
      </c>
      <c r="H112" s="86" t="b">
        <v>0</v>
      </c>
      <c r="I112" s="86" t="b">
        <v>0</v>
      </c>
      <c r="J112" s="86" t="b">
        <v>0</v>
      </c>
      <c r="K112" s="86" t="b">
        <v>0</v>
      </c>
      <c r="L112" s="86" t="b">
        <v>0</v>
      </c>
    </row>
    <row r="113" spans="1:12" ht="15">
      <c r="A113" s="86" t="s">
        <v>2827</v>
      </c>
      <c r="B113" s="86" t="s">
        <v>2849</v>
      </c>
      <c r="C113" s="86">
        <v>6</v>
      </c>
      <c r="D113" s="121">
        <v>0.0027327040511492323</v>
      </c>
      <c r="E113" s="121">
        <v>2.3010299956639813</v>
      </c>
      <c r="F113" s="86" t="s">
        <v>3157</v>
      </c>
      <c r="G113" s="86" t="b">
        <v>0</v>
      </c>
      <c r="H113" s="86" t="b">
        <v>0</v>
      </c>
      <c r="I113" s="86" t="b">
        <v>0</v>
      </c>
      <c r="J113" s="86" t="b">
        <v>0</v>
      </c>
      <c r="K113" s="86" t="b">
        <v>0</v>
      </c>
      <c r="L113" s="86" t="b">
        <v>0</v>
      </c>
    </row>
    <row r="114" spans="1:12" ht="15">
      <c r="A114" s="86" t="s">
        <v>2849</v>
      </c>
      <c r="B114" s="86" t="s">
        <v>2884</v>
      </c>
      <c r="C114" s="86">
        <v>6</v>
      </c>
      <c r="D114" s="121">
        <v>0.0027327040511492323</v>
      </c>
      <c r="E114" s="121">
        <v>2.5228787452803374</v>
      </c>
      <c r="F114" s="86" t="s">
        <v>3157</v>
      </c>
      <c r="G114" s="86" t="b">
        <v>0</v>
      </c>
      <c r="H114" s="86" t="b">
        <v>0</v>
      </c>
      <c r="I114" s="86" t="b">
        <v>0</v>
      </c>
      <c r="J114" s="86" t="b">
        <v>0</v>
      </c>
      <c r="K114" s="86" t="b">
        <v>0</v>
      </c>
      <c r="L114" s="86" t="b">
        <v>0</v>
      </c>
    </row>
    <row r="115" spans="1:12" ht="15">
      <c r="A115" s="86" t="s">
        <v>2884</v>
      </c>
      <c r="B115" s="86" t="s">
        <v>2864</v>
      </c>
      <c r="C115" s="86">
        <v>6</v>
      </c>
      <c r="D115" s="121">
        <v>0.0027327040511492323</v>
      </c>
      <c r="E115" s="121">
        <v>2.574031267727719</v>
      </c>
      <c r="F115" s="86" t="s">
        <v>3157</v>
      </c>
      <c r="G115" s="86" t="b">
        <v>0</v>
      </c>
      <c r="H115" s="86" t="b">
        <v>0</v>
      </c>
      <c r="I115" s="86" t="b">
        <v>0</v>
      </c>
      <c r="J115" s="86" t="b">
        <v>0</v>
      </c>
      <c r="K115" s="86" t="b">
        <v>0</v>
      </c>
      <c r="L115" s="86" t="b">
        <v>0</v>
      </c>
    </row>
    <row r="116" spans="1:12" ht="15">
      <c r="A116" s="86" t="s">
        <v>2864</v>
      </c>
      <c r="B116" s="86" t="s">
        <v>2885</v>
      </c>
      <c r="C116" s="86">
        <v>6</v>
      </c>
      <c r="D116" s="121">
        <v>0.0027327040511492323</v>
      </c>
      <c r="E116" s="121">
        <v>2.574031267727719</v>
      </c>
      <c r="F116" s="86" t="s">
        <v>3157</v>
      </c>
      <c r="G116" s="86" t="b">
        <v>0</v>
      </c>
      <c r="H116" s="86" t="b">
        <v>0</v>
      </c>
      <c r="I116" s="86" t="b">
        <v>0</v>
      </c>
      <c r="J116" s="86" t="b">
        <v>0</v>
      </c>
      <c r="K116" s="86" t="b">
        <v>0</v>
      </c>
      <c r="L116" s="86" t="b">
        <v>0</v>
      </c>
    </row>
    <row r="117" spans="1:12" ht="15">
      <c r="A117" s="86" t="s">
        <v>2885</v>
      </c>
      <c r="B117" s="86" t="s">
        <v>2797</v>
      </c>
      <c r="C117" s="86">
        <v>6</v>
      </c>
      <c r="D117" s="121">
        <v>0.0027327040511492323</v>
      </c>
      <c r="E117" s="121">
        <v>2.1346985738974564</v>
      </c>
      <c r="F117" s="86" t="s">
        <v>3157</v>
      </c>
      <c r="G117" s="86" t="b">
        <v>0</v>
      </c>
      <c r="H117" s="86" t="b">
        <v>0</v>
      </c>
      <c r="I117" s="86" t="b">
        <v>0</v>
      </c>
      <c r="J117" s="86" t="b">
        <v>0</v>
      </c>
      <c r="K117" s="86" t="b">
        <v>0</v>
      </c>
      <c r="L117" s="86" t="b">
        <v>0</v>
      </c>
    </row>
    <row r="118" spans="1:12" ht="15">
      <c r="A118" s="86" t="s">
        <v>2797</v>
      </c>
      <c r="B118" s="86" t="s">
        <v>2886</v>
      </c>
      <c r="C118" s="86">
        <v>6</v>
      </c>
      <c r="D118" s="121">
        <v>0.0027327040511492323</v>
      </c>
      <c r="E118" s="121">
        <v>2.1346985738974564</v>
      </c>
      <c r="F118" s="86" t="s">
        <v>3157</v>
      </c>
      <c r="G118" s="86" t="b">
        <v>0</v>
      </c>
      <c r="H118" s="86" t="b">
        <v>0</v>
      </c>
      <c r="I118" s="86" t="b">
        <v>0</v>
      </c>
      <c r="J118" s="86" t="b">
        <v>0</v>
      </c>
      <c r="K118" s="86" t="b">
        <v>0</v>
      </c>
      <c r="L118" s="86" t="b">
        <v>0</v>
      </c>
    </row>
    <row r="119" spans="1:12" ht="15">
      <c r="A119" s="86" t="s">
        <v>2886</v>
      </c>
      <c r="B119" s="86" t="s">
        <v>2874</v>
      </c>
      <c r="C119" s="86">
        <v>6</v>
      </c>
      <c r="D119" s="121">
        <v>0.0027327040511492323</v>
      </c>
      <c r="E119" s="121">
        <v>2.6320232147054057</v>
      </c>
      <c r="F119" s="86" t="s">
        <v>3157</v>
      </c>
      <c r="G119" s="86" t="b">
        <v>0</v>
      </c>
      <c r="H119" s="86" t="b">
        <v>0</v>
      </c>
      <c r="I119" s="86" t="b">
        <v>0</v>
      </c>
      <c r="J119" s="86" t="b">
        <v>0</v>
      </c>
      <c r="K119" s="86" t="b">
        <v>0</v>
      </c>
      <c r="L119" s="86" t="b">
        <v>0</v>
      </c>
    </row>
    <row r="120" spans="1:12" ht="15">
      <c r="A120" s="86" t="s">
        <v>2874</v>
      </c>
      <c r="B120" s="86" t="s">
        <v>2887</v>
      </c>
      <c r="C120" s="86">
        <v>6</v>
      </c>
      <c r="D120" s="121">
        <v>0.0027327040511492323</v>
      </c>
      <c r="E120" s="121">
        <v>2.6320232147054057</v>
      </c>
      <c r="F120" s="86" t="s">
        <v>3157</v>
      </c>
      <c r="G120" s="86" t="b">
        <v>0</v>
      </c>
      <c r="H120" s="86" t="b">
        <v>0</v>
      </c>
      <c r="I120" s="86" t="b">
        <v>0</v>
      </c>
      <c r="J120" s="86" t="b">
        <v>0</v>
      </c>
      <c r="K120" s="86" t="b">
        <v>0</v>
      </c>
      <c r="L120" s="86" t="b">
        <v>0</v>
      </c>
    </row>
    <row r="121" spans="1:12" ht="15">
      <c r="A121" s="86" t="s">
        <v>2887</v>
      </c>
      <c r="B121" s="86" t="s">
        <v>2420</v>
      </c>
      <c r="C121" s="86">
        <v>6</v>
      </c>
      <c r="D121" s="121">
        <v>0.0027327040511492323</v>
      </c>
      <c r="E121" s="121">
        <v>2.3979400086720375</v>
      </c>
      <c r="F121" s="86" t="s">
        <v>3157</v>
      </c>
      <c r="G121" s="86" t="b">
        <v>0</v>
      </c>
      <c r="H121" s="86" t="b">
        <v>0</v>
      </c>
      <c r="I121" s="86" t="b">
        <v>0</v>
      </c>
      <c r="J121" s="86" t="b">
        <v>0</v>
      </c>
      <c r="K121" s="86" t="b">
        <v>0</v>
      </c>
      <c r="L121" s="86" t="b">
        <v>0</v>
      </c>
    </row>
    <row r="122" spans="1:12" ht="15">
      <c r="A122" s="86" t="s">
        <v>2420</v>
      </c>
      <c r="B122" s="86" t="s">
        <v>2888</v>
      </c>
      <c r="C122" s="86">
        <v>6</v>
      </c>
      <c r="D122" s="121">
        <v>0.0027327040511492323</v>
      </c>
      <c r="E122" s="121">
        <v>2.3979400086720375</v>
      </c>
      <c r="F122" s="86" t="s">
        <v>3157</v>
      </c>
      <c r="G122" s="86" t="b">
        <v>0</v>
      </c>
      <c r="H122" s="86" t="b">
        <v>0</v>
      </c>
      <c r="I122" s="86" t="b">
        <v>0</v>
      </c>
      <c r="J122" s="86" t="b">
        <v>0</v>
      </c>
      <c r="K122" s="86" t="b">
        <v>0</v>
      </c>
      <c r="L122" s="86" t="b">
        <v>0</v>
      </c>
    </row>
    <row r="123" spans="1:12" ht="15">
      <c r="A123" s="86" t="s">
        <v>2888</v>
      </c>
      <c r="B123" s="86" t="s">
        <v>2889</v>
      </c>
      <c r="C123" s="86">
        <v>6</v>
      </c>
      <c r="D123" s="121">
        <v>0.0027327040511492323</v>
      </c>
      <c r="E123" s="121">
        <v>2.6989700043360187</v>
      </c>
      <c r="F123" s="86" t="s">
        <v>3157</v>
      </c>
      <c r="G123" s="86" t="b">
        <v>0</v>
      </c>
      <c r="H123" s="86" t="b">
        <v>0</v>
      </c>
      <c r="I123" s="86" t="b">
        <v>0</v>
      </c>
      <c r="J123" s="86" t="b">
        <v>0</v>
      </c>
      <c r="K123" s="86" t="b">
        <v>0</v>
      </c>
      <c r="L123" s="86" t="b">
        <v>0</v>
      </c>
    </row>
    <row r="124" spans="1:12" ht="15">
      <c r="A124" s="86" t="s">
        <v>2889</v>
      </c>
      <c r="B124" s="86" t="s">
        <v>2387</v>
      </c>
      <c r="C124" s="86">
        <v>6</v>
      </c>
      <c r="D124" s="121">
        <v>0.0027327040511492323</v>
      </c>
      <c r="E124" s="121">
        <v>1.2596373105057561</v>
      </c>
      <c r="F124" s="86" t="s">
        <v>3157</v>
      </c>
      <c r="G124" s="86" t="b">
        <v>0</v>
      </c>
      <c r="H124" s="86" t="b">
        <v>0</v>
      </c>
      <c r="I124" s="86" t="b">
        <v>0</v>
      </c>
      <c r="J124" s="86" t="b">
        <v>0</v>
      </c>
      <c r="K124" s="86" t="b">
        <v>0</v>
      </c>
      <c r="L124" s="86" t="b">
        <v>0</v>
      </c>
    </row>
    <row r="125" spans="1:12" ht="15">
      <c r="A125" s="86" t="s">
        <v>2395</v>
      </c>
      <c r="B125" s="86" t="s">
        <v>2389</v>
      </c>
      <c r="C125" s="86">
        <v>5</v>
      </c>
      <c r="D125" s="121">
        <v>0.002402302722211049</v>
      </c>
      <c r="E125" s="121">
        <v>1.0826695738934462</v>
      </c>
      <c r="F125" s="86" t="s">
        <v>3157</v>
      </c>
      <c r="G125" s="86" t="b">
        <v>0</v>
      </c>
      <c r="H125" s="86" t="b">
        <v>0</v>
      </c>
      <c r="I125" s="86" t="b">
        <v>0</v>
      </c>
      <c r="J125" s="86" t="b">
        <v>0</v>
      </c>
      <c r="K125" s="86" t="b">
        <v>0</v>
      </c>
      <c r="L125" s="86" t="b">
        <v>0</v>
      </c>
    </row>
    <row r="126" spans="1:12" ht="15">
      <c r="A126" s="86" t="s">
        <v>2847</v>
      </c>
      <c r="B126" s="86" t="s">
        <v>2847</v>
      </c>
      <c r="C126" s="86">
        <v>5</v>
      </c>
      <c r="D126" s="121">
        <v>0.002402302722211049</v>
      </c>
      <c r="E126" s="121">
        <v>2.477121254719662</v>
      </c>
      <c r="F126" s="86" t="s">
        <v>3157</v>
      </c>
      <c r="G126" s="86" t="b">
        <v>0</v>
      </c>
      <c r="H126" s="86" t="b">
        <v>0</v>
      </c>
      <c r="I126" s="86" t="b">
        <v>0</v>
      </c>
      <c r="J126" s="86" t="b">
        <v>0</v>
      </c>
      <c r="K126" s="86" t="b">
        <v>0</v>
      </c>
      <c r="L126" s="86" t="b">
        <v>0</v>
      </c>
    </row>
    <row r="127" spans="1:12" ht="15">
      <c r="A127" s="86" t="s">
        <v>2847</v>
      </c>
      <c r="B127" s="86" t="s">
        <v>2897</v>
      </c>
      <c r="C127" s="86">
        <v>5</v>
      </c>
      <c r="D127" s="121">
        <v>0.002402302722211049</v>
      </c>
      <c r="E127" s="121">
        <v>2.477121254719662</v>
      </c>
      <c r="F127" s="86" t="s">
        <v>3157</v>
      </c>
      <c r="G127" s="86" t="b">
        <v>0</v>
      </c>
      <c r="H127" s="86" t="b">
        <v>0</v>
      </c>
      <c r="I127" s="86" t="b">
        <v>0</v>
      </c>
      <c r="J127" s="86" t="b">
        <v>0</v>
      </c>
      <c r="K127" s="86" t="b">
        <v>0</v>
      </c>
      <c r="L127" s="86" t="b">
        <v>0</v>
      </c>
    </row>
    <row r="128" spans="1:12" ht="15">
      <c r="A128" s="86" t="s">
        <v>2897</v>
      </c>
      <c r="B128" s="86" t="s">
        <v>2898</v>
      </c>
      <c r="C128" s="86">
        <v>5</v>
      </c>
      <c r="D128" s="121">
        <v>0.002402302722211049</v>
      </c>
      <c r="E128" s="121">
        <v>2.7781512503836434</v>
      </c>
      <c r="F128" s="86" t="s">
        <v>3157</v>
      </c>
      <c r="G128" s="86" t="b">
        <v>0</v>
      </c>
      <c r="H128" s="86" t="b">
        <v>0</v>
      </c>
      <c r="I128" s="86" t="b">
        <v>0</v>
      </c>
      <c r="J128" s="86" t="b">
        <v>0</v>
      </c>
      <c r="K128" s="86" t="b">
        <v>0</v>
      </c>
      <c r="L128" s="86" t="b">
        <v>0</v>
      </c>
    </row>
    <row r="129" spans="1:12" ht="15">
      <c r="A129" s="86" t="s">
        <v>2898</v>
      </c>
      <c r="B129" s="86" t="s">
        <v>2394</v>
      </c>
      <c r="C129" s="86">
        <v>5</v>
      </c>
      <c r="D129" s="121">
        <v>0.002402302722211049</v>
      </c>
      <c r="E129" s="121">
        <v>1.9719712763997566</v>
      </c>
      <c r="F129" s="86" t="s">
        <v>3157</v>
      </c>
      <c r="G129" s="86" t="b">
        <v>0</v>
      </c>
      <c r="H129" s="86" t="b">
        <v>0</v>
      </c>
      <c r="I129" s="86" t="b">
        <v>0</v>
      </c>
      <c r="J129" s="86" t="b">
        <v>0</v>
      </c>
      <c r="K129" s="86" t="b">
        <v>0</v>
      </c>
      <c r="L129" s="86" t="b">
        <v>0</v>
      </c>
    </row>
    <row r="130" spans="1:12" ht="15">
      <c r="A130" s="86" t="s">
        <v>2394</v>
      </c>
      <c r="B130" s="86" t="s">
        <v>2899</v>
      </c>
      <c r="C130" s="86">
        <v>5</v>
      </c>
      <c r="D130" s="121">
        <v>0.002402302722211049</v>
      </c>
      <c r="E130" s="121">
        <v>1.9719712763997566</v>
      </c>
      <c r="F130" s="86" t="s">
        <v>3157</v>
      </c>
      <c r="G130" s="86" t="b">
        <v>0</v>
      </c>
      <c r="H130" s="86" t="b">
        <v>0</v>
      </c>
      <c r="I130" s="86" t="b">
        <v>0</v>
      </c>
      <c r="J130" s="86" t="b">
        <v>0</v>
      </c>
      <c r="K130" s="86" t="b">
        <v>0</v>
      </c>
      <c r="L130" s="86" t="b">
        <v>0</v>
      </c>
    </row>
    <row r="131" spans="1:12" ht="15">
      <c r="A131" s="86" t="s">
        <v>2899</v>
      </c>
      <c r="B131" s="86" t="s">
        <v>2828</v>
      </c>
      <c r="C131" s="86">
        <v>5</v>
      </c>
      <c r="D131" s="121">
        <v>0.002402302722211049</v>
      </c>
      <c r="E131" s="121">
        <v>2.477121254719662</v>
      </c>
      <c r="F131" s="86" t="s">
        <v>3157</v>
      </c>
      <c r="G131" s="86" t="b">
        <v>0</v>
      </c>
      <c r="H131" s="86" t="b">
        <v>0</v>
      </c>
      <c r="I131" s="86" t="b">
        <v>0</v>
      </c>
      <c r="J131" s="86" t="b">
        <v>0</v>
      </c>
      <c r="K131" s="86" t="b">
        <v>0</v>
      </c>
      <c r="L131" s="86" t="b">
        <v>0</v>
      </c>
    </row>
    <row r="132" spans="1:12" ht="15">
      <c r="A132" s="86" t="s">
        <v>2828</v>
      </c>
      <c r="B132" s="86" t="s">
        <v>2398</v>
      </c>
      <c r="C132" s="86">
        <v>5</v>
      </c>
      <c r="D132" s="121">
        <v>0.002402302722211049</v>
      </c>
      <c r="E132" s="121">
        <v>1.8750612633916999</v>
      </c>
      <c r="F132" s="86" t="s">
        <v>3157</v>
      </c>
      <c r="G132" s="86" t="b">
        <v>0</v>
      </c>
      <c r="H132" s="86" t="b">
        <v>0</v>
      </c>
      <c r="I132" s="86" t="b">
        <v>0</v>
      </c>
      <c r="J132" s="86" t="b">
        <v>0</v>
      </c>
      <c r="K132" s="86" t="b">
        <v>0</v>
      </c>
      <c r="L132" s="86" t="b">
        <v>0</v>
      </c>
    </row>
    <row r="133" spans="1:12" ht="15">
      <c r="A133" s="86" t="s">
        <v>2398</v>
      </c>
      <c r="B133" s="86" t="s">
        <v>2900</v>
      </c>
      <c r="C133" s="86">
        <v>5</v>
      </c>
      <c r="D133" s="121">
        <v>0.002402302722211049</v>
      </c>
      <c r="E133" s="121">
        <v>2.1760912590556813</v>
      </c>
      <c r="F133" s="86" t="s">
        <v>3157</v>
      </c>
      <c r="G133" s="86" t="b">
        <v>0</v>
      </c>
      <c r="H133" s="86" t="b">
        <v>0</v>
      </c>
      <c r="I133" s="86" t="b">
        <v>0</v>
      </c>
      <c r="J133" s="86" t="b">
        <v>0</v>
      </c>
      <c r="K133" s="86" t="b">
        <v>0</v>
      </c>
      <c r="L133" s="86" t="b">
        <v>0</v>
      </c>
    </row>
    <row r="134" spans="1:12" ht="15">
      <c r="A134" s="86" t="s">
        <v>2900</v>
      </c>
      <c r="B134" s="86" t="s">
        <v>2421</v>
      </c>
      <c r="C134" s="86">
        <v>5</v>
      </c>
      <c r="D134" s="121">
        <v>0.002402302722211049</v>
      </c>
      <c r="E134" s="121">
        <v>2.5228787452803374</v>
      </c>
      <c r="F134" s="86" t="s">
        <v>3157</v>
      </c>
      <c r="G134" s="86" t="b">
        <v>0</v>
      </c>
      <c r="H134" s="86" t="b">
        <v>0</v>
      </c>
      <c r="I134" s="86" t="b">
        <v>0</v>
      </c>
      <c r="J134" s="86" t="b">
        <v>0</v>
      </c>
      <c r="K134" s="86" t="b">
        <v>0</v>
      </c>
      <c r="L134" s="86" t="b">
        <v>0</v>
      </c>
    </row>
    <row r="135" spans="1:12" ht="15">
      <c r="A135" s="86" t="s">
        <v>2421</v>
      </c>
      <c r="B135" s="86" t="s">
        <v>2901</v>
      </c>
      <c r="C135" s="86">
        <v>5</v>
      </c>
      <c r="D135" s="121">
        <v>0.002402302722211049</v>
      </c>
      <c r="E135" s="121">
        <v>2.3010299956639813</v>
      </c>
      <c r="F135" s="86" t="s">
        <v>3157</v>
      </c>
      <c r="G135" s="86" t="b">
        <v>0</v>
      </c>
      <c r="H135" s="86" t="b">
        <v>0</v>
      </c>
      <c r="I135" s="86" t="b">
        <v>0</v>
      </c>
      <c r="J135" s="86" t="b">
        <v>0</v>
      </c>
      <c r="K135" s="86" t="b">
        <v>0</v>
      </c>
      <c r="L135" s="86" t="b">
        <v>0</v>
      </c>
    </row>
    <row r="136" spans="1:12" ht="15">
      <c r="A136" s="86" t="s">
        <v>2901</v>
      </c>
      <c r="B136" s="86" t="s">
        <v>2389</v>
      </c>
      <c r="C136" s="86">
        <v>5</v>
      </c>
      <c r="D136" s="121">
        <v>0.002402302722211049</v>
      </c>
      <c r="E136" s="121">
        <v>1.6847295652214085</v>
      </c>
      <c r="F136" s="86" t="s">
        <v>3157</v>
      </c>
      <c r="G136" s="86" t="b">
        <v>0</v>
      </c>
      <c r="H136" s="86" t="b">
        <v>0</v>
      </c>
      <c r="I136" s="86" t="b">
        <v>0</v>
      </c>
      <c r="J136" s="86" t="b">
        <v>0</v>
      </c>
      <c r="K136" s="86" t="b">
        <v>0</v>
      </c>
      <c r="L136" s="86" t="b">
        <v>0</v>
      </c>
    </row>
    <row r="137" spans="1:12" ht="15">
      <c r="A137" s="86" t="s">
        <v>2390</v>
      </c>
      <c r="B137" s="86" t="s">
        <v>2902</v>
      </c>
      <c r="C137" s="86">
        <v>5</v>
      </c>
      <c r="D137" s="121">
        <v>0.002402302722211049</v>
      </c>
      <c r="E137" s="121">
        <v>2.0621479067488444</v>
      </c>
      <c r="F137" s="86" t="s">
        <v>3157</v>
      </c>
      <c r="G137" s="86" t="b">
        <v>0</v>
      </c>
      <c r="H137" s="86" t="b">
        <v>0</v>
      </c>
      <c r="I137" s="86" t="b">
        <v>0</v>
      </c>
      <c r="J137" s="86" t="b">
        <v>0</v>
      </c>
      <c r="K137" s="86" t="b">
        <v>0</v>
      </c>
      <c r="L137" s="86" t="b">
        <v>0</v>
      </c>
    </row>
    <row r="138" spans="1:12" ht="15">
      <c r="A138" s="86" t="s">
        <v>287</v>
      </c>
      <c r="B138" s="86" t="s">
        <v>305</v>
      </c>
      <c r="C138" s="86">
        <v>5</v>
      </c>
      <c r="D138" s="121">
        <v>0.002402302722211049</v>
      </c>
      <c r="E138" s="121">
        <v>2.4436974992327127</v>
      </c>
      <c r="F138" s="86" t="s">
        <v>3157</v>
      </c>
      <c r="G138" s="86" t="b">
        <v>0</v>
      </c>
      <c r="H138" s="86" t="b">
        <v>0</v>
      </c>
      <c r="I138" s="86" t="b">
        <v>0</v>
      </c>
      <c r="J138" s="86" t="b">
        <v>0</v>
      </c>
      <c r="K138" s="86" t="b">
        <v>0</v>
      </c>
      <c r="L138" s="86" t="b">
        <v>0</v>
      </c>
    </row>
    <row r="139" spans="1:12" ht="15">
      <c r="A139" s="86" t="s">
        <v>305</v>
      </c>
      <c r="B139" s="86" t="s">
        <v>2904</v>
      </c>
      <c r="C139" s="86">
        <v>5</v>
      </c>
      <c r="D139" s="121">
        <v>0.002402302722211049</v>
      </c>
      <c r="E139" s="121">
        <v>2.6989700043360187</v>
      </c>
      <c r="F139" s="86" t="s">
        <v>3157</v>
      </c>
      <c r="G139" s="86" t="b">
        <v>0</v>
      </c>
      <c r="H139" s="86" t="b">
        <v>0</v>
      </c>
      <c r="I139" s="86" t="b">
        <v>0</v>
      </c>
      <c r="J139" s="86" t="b">
        <v>0</v>
      </c>
      <c r="K139" s="86" t="b">
        <v>0</v>
      </c>
      <c r="L139" s="86" t="b">
        <v>0</v>
      </c>
    </row>
    <row r="140" spans="1:12" ht="15">
      <c r="A140" s="86" t="s">
        <v>2904</v>
      </c>
      <c r="B140" s="86" t="s">
        <v>2862</v>
      </c>
      <c r="C140" s="86">
        <v>5</v>
      </c>
      <c r="D140" s="121">
        <v>0.002402302722211049</v>
      </c>
      <c r="E140" s="121">
        <v>2.5228787452803374</v>
      </c>
      <c r="F140" s="86" t="s">
        <v>3157</v>
      </c>
      <c r="G140" s="86" t="b">
        <v>0</v>
      </c>
      <c r="H140" s="86" t="b">
        <v>0</v>
      </c>
      <c r="I140" s="86" t="b">
        <v>0</v>
      </c>
      <c r="J140" s="86" t="b">
        <v>0</v>
      </c>
      <c r="K140" s="86" t="b">
        <v>0</v>
      </c>
      <c r="L140" s="86" t="b">
        <v>0</v>
      </c>
    </row>
    <row r="141" spans="1:12" ht="15">
      <c r="A141" s="86" t="s">
        <v>2862</v>
      </c>
      <c r="B141" s="86" t="s">
        <v>2905</v>
      </c>
      <c r="C141" s="86">
        <v>5</v>
      </c>
      <c r="D141" s="121">
        <v>0.002402302722211049</v>
      </c>
      <c r="E141" s="121">
        <v>2.5228787452803374</v>
      </c>
      <c r="F141" s="86" t="s">
        <v>3157</v>
      </c>
      <c r="G141" s="86" t="b">
        <v>0</v>
      </c>
      <c r="H141" s="86" t="b">
        <v>0</v>
      </c>
      <c r="I141" s="86" t="b">
        <v>0</v>
      </c>
      <c r="J141" s="86" t="b">
        <v>0</v>
      </c>
      <c r="K141" s="86" t="b">
        <v>0</v>
      </c>
      <c r="L141" s="86" t="b">
        <v>0</v>
      </c>
    </row>
    <row r="142" spans="1:12" ht="15">
      <c r="A142" s="86" t="s">
        <v>2905</v>
      </c>
      <c r="B142" s="86" t="s">
        <v>2906</v>
      </c>
      <c r="C142" s="86">
        <v>5</v>
      </c>
      <c r="D142" s="121">
        <v>0.002402302722211049</v>
      </c>
      <c r="E142" s="121">
        <v>2.7781512503836434</v>
      </c>
      <c r="F142" s="86" t="s">
        <v>3157</v>
      </c>
      <c r="G142" s="86" t="b">
        <v>0</v>
      </c>
      <c r="H142" s="86" t="b">
        <v>0</v>
      </c>
      <c r="I142" s="86" t="b">
        <v>0</v>
      </c>
      <c r="J142" s="86" t="b">
        <v>0</v>
      </c>
      <c r="K142" s="86" t="b">
        <v>0</v>
      </c>
      <c r="L142" s="86" t="b">
        <v>0</v>
      </c>
    </row>
    <row r="143" spans="1:12" ht="15">
      <c r="A143" s="86" t="s">
        <v>2906</v>
      </c>
      <c r="B143" s="86" t="s">
        <v>2848</v>
      </c>
      <c r="C143" s="86">
        <v>5</v>
      </c>
      <c r="D143" s="121">
        <v>0.002402302722211049</v>
      </c>
      <c r="E143" s="121">
        <v>2.477121254719662</v>
      </c>
      <c r="F143" s="86" t="s">
        <v>3157</v>
      </c>
      <c r="G143" s="86" t="b">
        <v>0</v>
      </c>
      <c r="H143" s="86" t="b">
        <v>0</v>
      </c>
      <c r="I143" s="86" t="b">
        <v>0</v>
      </c>
      <c r="J143" s="86" t="b">
        <v>0</v>
      </c>
      <c r="K143" s="86" t="b">
        <v>0</v>
      </c>
      <c r="L143" s="86" t="b">
        <v>0</v>
      </c>
    </row>
    <row r="144" spans="1:12" ht="15">
      <c r="A144" s="86" t="s">
        <v>2848</v>
      </c>
      <c r="B144" s="86" t="s">
        <v>2826</v>
      </c>
      <c r="C144" s="86">
        <v>5</v>
      </c>
      <c r="D144" s="121">
        <v>0.002402302722211049</v>
      </c>
      <c r="E144" s="121">
        <v>2.1346985738974564</v>
      </c>
      <c r="F144" s="86" t="s">
        <v>3157</v>
      </c>
      <c r="G144" s="86" t="b">
        <v>0</v>
      </c>
      <c r="H144" s="86" t="b">
        <v>0</v>
      </c>
      <c r="I144" s="86" t="b">
        <v>0</v>
      </c>
      <c r="J144" s="86" t="b">
        <v>0</v>
      </c>
      <c r="K144" s="86" t="b">
        <v>0</v>
      </c>
      <c r="L144" s="86" t="b">
        <v>0</v>
      </c>
    </row>
    <row r="145" spans="1:12" ht="15">
      <c r="A145" s="86" t="s">
        <v>2398</v>
      </c>
      <c r="B145" s="86" t="s">
        <v>2907</v>
      </c>
      <c r="C145" s="86">
        <v>5</v>
      </c>
      <c r="D145" s="121">
        <v>0.002402302722211049</v>
      </c>
      <c r="E145" s="121">
        <v>2.1760912590556813</v>
      </c>
      <c r="F145" s="86" t="s">
        <v>3157</v>
      </c>
      <c r="G145" s="86" t="b">
        <v>0</v>
      </c>
      <c r="H145" s="86" t="b">
        <v>0</v>
      </c>
      <c r="I145" s="86" t="b">
        <v>0</v>
      </c>
      <c r="J145" s="86" t="b">
        <v>0</v>
      </c>
      <c r="K145" s="86" t="b">
        <v>0</v>
      </c>
      <c r="L145" s="86" t="b">
        <v>0</v>
      </c>
    </row>
    <row r="146" spans="1:12" ht="15">
      <c r="A146" s="86" t="s">
        <v>2907</v>
      </c>
      <c r="B146" s="86" t="s">
        <v>2908</v>
      </c>
      <c r="C146" s="86">
        <v>5</v>
      </c>
      <c r="D146" s="121">
        <v>0.002402302722211049</v>
      </c>
      <c r="E146" s="121">
        <v>2.7781512503836434</v>
      </c>
      <c r="F146" s="86" t="s">
        <v>3157</v>
      </c>
      <c r="G146" s="86" t="b">
        <v>0</v>
      </c>
      <c r="H146" s="86" t="b">
        <v>0</v>
      </c>
      <c r="I146" s="86" t="b">
        <v>0</v>
      </c>
      <c r="J146" s="86" t="b">
        <v>0</v>
      </c>
      <c r="K146" s="86" t="b">
        <v>0</v>
      </c>
      <c r="L146" s="86" t="b">
        <v>0</v>
      </c>
    </row>
    <row r="147" spans="1:12" ht="15">
      <c r="A147" s="86" t="s">
        <v>2908</v>
      </c>
      <c r="B147" s="86" t="s">
        <v>2397</v>
      </c>
      <c r="C147" s="86">
        <v>5</v>
      </c>
      <c r="D147" s="121">
        <v>0.002402302722211049</v>
      </c>
      <c r="E147" s="121">
        <v>2.3010299956639813</v>
      </c>
      <c r="F147" s="86" t="s">
        <v>3157</v>
      </c>
      <c r="G147" s="86" t="b">
        <v>0</v>
      </c>
      <c r="H147" s="86" t="b">
        <v>0</v>
      </c>
      <c r="I147" s="86" t="b">
        <v>0</v>
      </c>
      <c r="J147" s="86" t="b">
        <v>0</v>
      </c>
      <c r="K147" s="86" t="b">
        <v>0</v>
      </c>
      <c r="L147" s="86" t="b">
        <v>0</v>
      </c>
    </row>
    <row r="148" spans="1:12" ht="15">
      <c r="A148" s="86" t="s">
        <v>2397</v>
      </c>
      <c r="B148" s="86" t="s">
        <v>2909</v>
      </c>
      <c r="C148" s="86">
        <v>5</v>
      </c>
      <c r="D148" s="121">
        <v>0.002402302722211049</v>
      </c>
      <c r="E148" s="121">
        <v>2.3010299956639813</v>
      </c>
      <c r="F148" s="86" t="s">
        <v>3157</v>
      </c>
      <c r="G148" s="86" t="b">
        <v>0</v>
      </c>
      <c r="H148" s="86" t="b">
        <v>0</v>
      </c>
      <c r="I148" s="86" t="b">
        <v>0</v>
      </c>
      <c r="J148" s="86" t="b">
        <v>0</v>
      </c>
      <c r="K148" s="86" t="b">
        <v>0</v>
      </c>
      <c r="L148" s="86" t="b">
        <v>0</v>
      </c>
    </row>
    <row r="149" spans="1:12" ht="15">
      <c r="A149" s="86" t="s">
        <v>2909</v>
      </c>
      <c r="B149" s="86" t="s">
        <v>2863</v>
      </c>
      <c r="C149" s="86">
        <v>5</v>
      </c>
      <c r="D149" s="121">
        <v>0.002402302722211049</v>
      </c>
      <c r="E149" s="121">
        <v>2.574031267727719</v>
      </c>
      <c r="F149" s="86" t="s">
        <v>3157</v>
      </c>
      <c r="G149" s="86" t="b">
        <v>0</v>
      </c>
      <c r="H149" s="86" t="b">
        <v>0</v>
      </c>
      <c r="I149" s="86" t="b">
        <v>0</v>
      </c>
      <c r="J149" s="86" t="b">
        <v>0</v>
      </c>
      <c r="K149" s="86" t="b">
        <v>0</v>
      </c>
      <c r="L149" s="86" t="b">
        <v>0</v>
      </c>
    </row>
    <row r="150" spans="1:12" ht="15">
      <c r="A150" s="86" t="s">
        <v>2863</v>
      </c>
      <c r="B150" s="86" t="s">
        <v>2910</v>
      </c>
      <c r="C150" s="86">
        <v>5</v>
      </c>
      <c r="D150" s="121">
        <v>0.002402302722211049</v>
      </c>
      <c r="E150" s="121">
        <v>2.574031267727719</v>
      </c>
      <c r="F150" s="86" t="s">
        <v>3157</v>
      </c>
      <c r="G150" s="86" t="b">
        <v>0</v>
      </c>
      <c r="H150" s="86" t="b">
        <v>0</v>
      </c>
      <c r="I150" s="86" t="b">
        <v>0</v>
      </c>
      <c r="J150" s="86" t="b">
        <v>0</v>
      </c>
      <c r="K150" s="86" t="b">
        <v>0</v>
      </c>
      <c r="L150" s="86" t="b">
        <v>0</v>
      </c>
    </row>
    <row r="151" spans="1:12" ht="15">
      <c r="A151" s="86" t="s">
        <v>2910</v>
      </c>
      <c r="B151" s="86" t="s">
        <v>2911</v>
      </c>
      <c r="C151" s="86">
        <v>5</v>
      </c>
      <c r="D151" s="121">
        <v>0.002402302722211049</v>
      </c>
      <c r="E151" s="121">
        <v>2.7781512503836434</v>
      </c>
      <c r="F151" s="86" t="s">
        <v>3157</v>
      </c>
      <c r="G151" s="86" t="b">
        <v>0</v>
      </c>
      <c r="H151" s="86" t="b">
        <v>0</v>
      </c>
      <c r="I151" s="86" t="b">
        <v>0</v>
      </c>
      <c r="J151" s="86" t="b">
        <v>0</v>
      </c>
      <c r="K151" s="86" t="b">
        <v>0</v>
      </c>
      <c r="L151" s="86" t="b">
        <v>0</v>
      </c>
    </row>
    <row r="152" spans="1:12" ht="15">
      <c r="A152" s="86" t="s">
        <v>2911</v>
      </c>
      <c r="B152" s="86" t="s">
        <v>2912</v>
      </c>
      <c r="C152" s="86">
        <v>5</v>
      </c>
      <c r="D152" s="121">
        <v>0.002402302722211049</v>
      </c>
      <c r="E152" s="121">
        <v>2.7781512503836434</v>
      </c>
      <c r="F152" s="86" t="s">
        <v>3157</v>
      </c>
      <c r="G152" s="86" t="b">
        <v>0</v>
      </c>
      <c r="H152" s="86" t="b">
        <v>0</v>
      </c>
      <c r="I152" s="86" t="b">
        <v>0</v>
      </c>
      <c r="J152" s="86" t="b">
        <v>0</v>
      </c>
      <c r="K152" s="86" t="b">
        <v>0</v>
      </c>
      <c r="L152" s="86" t="b">
        <v>0</v>
      </c>
    </row>
    <row r="153" spans="1:12" ht="15">
      <c r="A153" s="86" t="s">
        <v>2912</v>
      </c>
      <c r="B153" s="86" t="s">
        <v>2870</v>
      </c>
      <c r="C153" s="86">
        <v>5</v>
      </c>
      <c r="D153" s="121">
        <v>0.002402302722211049</v>
      </c>
      <c r="E153" s="121">
        <v>2.6320232147054057</v>
      </c>
      <c r="F153" s="86" t="s">
        <v>3157</v>
      </c>
      <c r="G153" s="86" t="b">
        <v>0</v>
      </c>
      <c r="H153" s="86" t="b">
        <v>0</v>
      </c>
      <c r="I153" s="86" t="b">
        <v>0</v>
      </c>
      <c r="J153" s="86" t="b">
        <v>0</v>
      </c>
      <c r="K153" s="86" t="b">
        <v>0</v>
      </c>
      <c r="L153" s="86" t="b">
        <v>0</v>
      </c>
    </row>
    <row r="154" spans="1:12" ht="15">
      <c r="A154" s="86" t="s">
        <v>2870</v>
      </c>
      <c r="B154" s="86" t="s">
        <v>2876</v>
      </c>
      <c r="C154" s="86">
        <v>5</v>
      </c>
      <c r="D154" s="121">
        <v>0.002402302722211049</v>
      </c>
      <c r="E154" s="121">
        <v>2.4858951790271675</v>
      </c>
      <c r="F154" s="86" t="s">
        <v>3157</v>
      </c>
      <c r="G154" s="86" t="b">
        <v>0</v>
      </c>
      <c r="H154" s="86" t="b">
        <v>0</v>
      </c>
      <c r="I154" s="86" t="b">
        <v>0</v>
      </c>
      <c r="J154" s="86" t="b">
        <v>0</v>
      </c>
      <c r="K154" s="86" t="b">
        <v>0</v>
      </c>
      <c r="L154" s="86" t="b">
        <v>0</v>
      </c>
    </row>
    <row r="155" spans="1:12" ht="15">
      <c r="A155" s="86" t="s">
        <v>2876</v>
      </c>
      <c r="B155" s="86" t="s">
        <v>2913</v>
      </c>
      <c r="C155" s="86">
        <v>5</v>
      </c>
      <c r="D155" s="121">
        <v>0.002402302722211049</v>
      </c>
      <c r="E155" s="121">
        <v>2.6320232147054057</v>
      </c>
      <c r="F155" s="86" t="s">
        <v>3157</v>
      </c>
      <c r="G155" s="86" t="b">
        <v>0</v>
      </c>
      <c r="H155" s="86" t="b">
        <v>0</v>
      </c>
      <c r="I155" s="86" t="b">
        <v>0</v>
      </c>
      <c r="J155" s="86" t="b">
        <v>0</v>
      </c>
      <c r="K155" s="86" t="b">
        <v>0</v>
      </c>
      <c r="L155" s="86" t="b">
        <v>0</v>
      </c>
    </row>
    <row r="156" spans="1:12" ht="15">
      <c r="A156" s="86" t="s">
        <v>2913</v>
      </c>
      <c r="B156" s="86" t="s">
        <v>2914</v>
      </c>
      <c r="C156" s="86">
        <v>5</v>
      </c>
      <c r="D156" s="121">
        <v>0.002402302722211049</v>
      </c>
      <c r="E156" s="121">
        <v>2.7781512503836434</v>
      </c>
      <c r="F156" s="86" t="s">
        <v>3157</v>
      </c>
      <c r="G156" s="86" t="b">
        <v>0</v>
      </c>
      <c r="H156" s="86" t="b">
        <v>0</v>
      </c>
      <c r="I156" s="86" t="b">
        <v>0</v>
      </c>
      <c r="J156" s="86" t="b">
        <v>0</v>
      </c>
      <c r="K156" s="86" t="b">
        <v>0</v>
      </c>
      <c r="L156" s="86" t="b">
        <v>0</v>
      </c>
    </row>
    <row r="157" spans="1:12" ht="15">
      <c r="A157" s="86" t="s">
        <v>2914</v>
      </c>
      <c r="B157" s="86" t="s">
        <v>2915</v>
      </c>
      <c r="C157" s="86">
        <v>5</v>
      </c>
      <c r="D157" s="121">
        <v>0.002402302722211049</v>
      </c>
      <c r="E157" s="121">
        <v>2.7781512503836434</v>
      </c>
      <c r="F157" s="86" t="s">
        <v>3157</v>
      </c>
      <c r="G157" s="86" t="b">
        <v>0</v>
      </c>
      <c r="H157" s="86" t="b">
        <v>0</v>
      </c>
      <c r="I157" s="86" t="b">
        <v>0</v>
      </c>
      <c r="J157" s="86" t="b">
        <v>0</v>
      </c>
      <c r="K157" s="86" t="b">
        <v>0</v>
      </c>
      <c r="L157" s="86" t="b">
        <v>0</v>
      </c>
    </row>
    <row r="158" spans="1:12" ht="15">
      <c r="A158" s="86" t="s">
        <v>2915</v>
      </c>
      <c r="B158" s="86" t="s">
        <v>2869</v>
      </c>
      <c r="C158" s="86">
        <v>5</v>
      </c>
      <c r="D158" s="121">
        <v>0.002402302722211049</v>
      </c>
      <c r="E158" s="121">
        <v>2.574031267727719</v>
      </c>
      <c r="F158" s="86" t="s">
        <v>3157</v>
      </c>
      <c r="G158" s="86" t="b">
        <v>0</v>
      </c>
      <c r="H158" s="86" t="b">
        <v>0</v>
      </c>
      <c r="I158" s="86" t="b">
        <v>0</v>
      </c>
      <c r="J158" s="86" t="b">
        <v>0</v>
      </c>
      <c r="K158" s="86" t="b">
        <v>0</v>
      </c>
      <c r="L158" s="86" t="b">
        <v>0</v>
      </c>
    </row>
    <row r="159" spans="1:12" ht="15">
      <c r="A159" s="86" t="s">
        <v>2869</v>
      </c>
      <c r="B159" s="86" t="s">
        <v>2400</v>
      </c>
      <c r="C159" s="86">
        <v>5</v>
      </c>
      <c r="D159" s="121">
        <v>0.002402302722211049</v>
      </c>
      <c r="E159" s="121">
        <v>1.7958800173440752</v>
      </c>
      <c r="F159" s="86" t="s">
        <v>3157</v>
      </c>
      <c r="G159" s="86" t="b">
        <v>0</v>
      </c>
      <c r="H159" s="86" t="b">
        <v>0</v>
      </c>
      <c r="I159" s="86" t="b">
        <v>0</v>
      </c>
      <c r="J159" s="86" t="b">
        <v>0</v>
      </c>
      <c r="K159" s="86" t="b">
        <v>0</v>
      </c>
      <c r="L159" s="86" t="b">
        <v>0</v>
      </c>
    </row>
    <row r="160" spans="1:12" ht="15">
      <c r="A160" s="86" t="s">
        <v>2400</v>
      </c>
      <c r="B160" s="86" t="s">
        <v>2394</v>
      </c>
      <c r="C160" s="86">
        <v>5</v>
      </c>
      <c r="D160" s="121">
        <v>0.002402302722211049</v>
      </c>
      <c r="E160" s="121">
        <v>1.1795795869015027</v>
      </c>
      <c r="F160" s="86" t="s">
        <v>3157</v>
      </c>
      <c r="G160" s="86" t="b">
        <v>0</v>
      </c>
      <c r="H160" s="86" t="b">
        <v>0</v>
      </c>
      <c r="I160" s="86" t="b">
        <v>0</v>
      </c>
      <c r="J160" s="86" t="b">
        <v>0</v>
      </c>
      <c r="K160" s="86" t="b">
        <v>0</v>
      </c>
      <c r="L160" s="86" t="b">
        <v>0</v>
      </c>
    </row>
    <row r="161" spans="1:12" ht="15">
      <c r="A161" s="86" t="s">
        <v>2394</v>
      </c>
      <c r="B161" s="86" t="s">
        <v>2916</v>
      </c>
      <c r="C161" s="86">
        <v>5</v>
      </c>
      <c r="D161" s="121">
        <v>0.002402302722211049</v>
      </c>
      <c r="E161" s="121">
        <v>1.9719712763997566</v>
      </c>
      <c r="F161" s="86" t="s">
        <v>3157</v>
      </c>
      <c r="G161" s="86" t="b">
        <v>0</v>
      </c>
      <c r="H161" s="86" t="b">
        <v>0</v>
      </c>
      <c r="I161" s="86" t="b">
        <v>0</v>
      </c>
      <c r="J161" s="86" t="b">
        <v>0</v>
      </c>
      <c r="K161" s="86" t="b">
        <v>0</v>
      </c>
      <c r="L161" s="86" t="b">
        <v>0</v>
      </c>
    </row>
    <row r="162" spans="1:12" ht="15">
      <c r="A162" s="86" t="s">
        <v>2916</v>
      </c>
      <c r="B162" s="86" t="s">
        <v>2917</v>
      </c>
      <c r="C162" s="86">
        <v>5</v>
      </c>
      <c r="D162" s="121">
        <v>0.002402302722211049</v>
      </c>
      <c r="E162" s="121">
        <v>2.7781512503836434</v>
      </c>
      <c r="F162" s="86" t="s">
        <v>3157</v>
      </c>
      <c r="G162" s="86" t="b">
        <v>0</v>
      </c>
      <c r="H162" s="86" t="b">
        <v>0</v>
      </c>
      <c r="I162" s="86" t="b">
        <v>0</v>
      </c>
      <c r="J162" s="86" t="b">
        <v>0</v>
      </c>
      <c r="K162" s="86" t="b">
        <v>0</v>
      </c>
      <c r="L162" s="86" t="b">
        <v>0</v>
      </c>
    </row>
    <row r="163" spans="1:12" ht="15">
      <c r="A163" s="86" t="s">
        <v>2917</v>
      </c>
      <c r="B163" s="86" t="s">
        <v>2918</v>
      </c>
      <c r="C163" s="86">
        <v>5</v>
      </c>
      <c r="D163" s="121">
        <v>0.002402302722211049</v>
      </c>
      <c r="E163" s="121">
        <v>2.7781512503836434</v>
      </c>
      <c r="F163" s="86" t="s">
        <v>3157</v>
      </c>
      <c r="G163" s="86" t="b">
        <v>0</v>
      </c>
      <c r="H163" s="86" t="b">
        <v>0</v>
      </c>
      <c r="I163" s="86" t="b">
        <v>0</v>
      </c>
      <c r="J163" s="86" t="b">
        <v>0</v>
      </c>
      <c r="K163" s="86" t="b">
        <v>0</v>
      </c>
      <c r="L163" s="86" t="b">
        <v>0</v>
      </c>
    </row>
    <row r="164" spans="1:12" ht="15">
      <c r="A164" s="86" t="s">
        <v>2918</v>
      </c>
      <c r="B164" s="86" t="s">
        <v>2919</v>
      </c>
      <c r="C164" s="86">
        <v>5</v>
      </c>
      <c r="D164" s="121">
        <v>0.002402302722211049</v>
      </c>
      <c r="E164" s="121">
        <v>2.7781512503836434</v>
      </c>
      <c r="F164" s="86" t="s">
        <v>3157</v>
      </c>
      <c r="G164" s="86" t="b">
        <v>0</v>
      </c>
      <c r="H164" s="86" t="b">
        <v>0</v>
      </c>
      <c r="I164" s="86" t="b">
        <v>0</v>
      </c>
      <c r="J164" s="86" t="b">
        <v>0</v>
      </c>
      <c r="K164" s="86" t="b">
        <v>0</v>
      </c>
      <c r="L164" s="86" t="b">
        <v>0</v>
      </c>
    </row>
    <row r="165" spans="1:12" ht="15">
      <c r="A165" s="86" t="s">
        <v>2919</v>
      </c>
      <c r="B165" s="86" t="s">
        <v>2920</v>
      </c>
      <c r="C165" s="86">
        <v>5</v>
      </c>
      <c r="D165" s="121">
        <v>0.002402302722211049</v>
      </c>
      <c r="E165" s="121">
        <v>2.7781512503836434</v>
      </c>
      <c r="F165" s="86" t="s">
        <v>3157</v>
      </c>
      <c r="G165" s="86" t="b">
        <v>0</v>
      </c>
      <c r="H165" s="86" t="b">
        <v>0</v>
      </c>
      <c r="I165" s="86" t="b">
        <v>0</v>
      </c>
      <c r="J165" s="86" t="b">
        <v>0</v>
      </c>
      <c r="K165" s="86" t="b">
        <v>0</v>
      </c>
      <c r="L165" s="86" t="b">
        <v>0</v>
      </c>
    </row>
    <row r="166" spans="1:12" ht="15">
      <c r="A166" s="86" t="s">
        <v>2920</v>
      </c>
      <c r="B166" s="86" t="s">
        <v>2921</v>
      </c>
      <c r="C166" s="86">
        <v>5</v>
      </c>
      <c r="D166" s="121">
        <v>0.002402302722211049</v>
      </c>
      <c r="E166" s="121">
        <v>2.7781512503836434</v>
      </c>
      <c r="F166" s="86" t="s">
        <v>3157</v>
      </c>
      <c r="G166" s="86" t="b">
        <v>0</v>
      </c>
      <c r="H166" s="86" t="b">
        <v>0</v>
      </c>
      <c r="I166" s="86" t="b">
        <v>0</v>
      </c>
      <c r="J166" s="86" t="b">
        <v>0</v>
      </c>
      <c r="K166" s="86" t="b">
        <v>0</v>
      </c>
      <c r="L166" s="86" t="b">
        <v>0</v>
      </c>
    </row>
    <row r="167" spans="1:12" ht="15">
      <c r="A167" s="86" t="s">
        <v>2921</v>
      </c>
      <c r="B167" s="86" t="s">
        <v>2848</v>
      </c>
      <c r="C167" s="86">
        <v>5</v>
      </c>
      <c r="D167" s="121">
        <v>0.002402302722211049</v>
      </c>
      <c r="E167" s="121">
        <v>2.477121254719662</v>
      </c>
      <c r="F167" s="86" t="s">
        <v>3157</v>
      </c>
      <c r="G167" s="86" t="b">
        <v>0</v>
      </c>
      <c r="H167" s="86" t="b">
        <v>0</v>
      </c>
      <c r="I167" s="86" t="b">
        <v>0</v>
      </c>
      <c r="J167" s="86" t="b">
        <v>0</v>
      </c>
      <c r="K167" s="86" t="b">
        <v>0</v>
      </c>
      <c r="L167" s="86" t="b">
        <v>0</v>
      </c>
    </row>
    <row r="168" spans="1:12" ht="15">
      <c r="A168" s="86" t="s">
        <v>2848</v>
      </c>
      <c r="B168" s="86" t="s">
        <v>2922</v>
      </c>
      <c r="C168" s="86">
        <v>5</v>
      </c>
      <c r="D168" s="121">
        <v>0.002402302722211049</v>
      </c>
      <c r="E168" s="121">
        <v>2.477121254719662</v>
      </c>
      <c r="F168" s="86" t="s">
        <v>3157</v>
      </c>
      <c r="G168" s="86" t="b">
        <v>0</v>
      </c>
      <c r="H168" s="86" t="b">
        <v>0</v>
      </c>
      <c r="I168" s="86" t="b">
        <v>0</v>
      </c>
      <c r="J168" s="86" t="b">
        <v>0</v>
      </c>
      <c r="K168" s="86" t="b">
        <v>0</v>
      </c>
      <c r="L168" s="86" t="b">
        <v>0</v>
      </c>
    </row>
    <row r="169" spans="1:12" ht="15">
      <c r="A169" s="86" t="s">
        <v>2922</v>
      </c>
      <c r="B169" s="86" t="s">
        <v>2890</v>
      </c>
      <c r="C169" s="86">
        <v>5</v>
      </c>
      <c r="D169" s="121">
        <v>0.002402302722211049</v>
      </c>
      <c r="E169" s="121">
        <v>2.6989700043360187</v>
      </c>
      <c r="F169" s="86" t="s">
        <v>3157</v>
      </c>
      <c r="G169" s="86" t="b">
        <v>0</v>
      </c>
      <c r="H169" s="86" t="b">
        <v>0</v>
      </c>
      <c r="I169" s="86" t="b">
        <v>0</v>
      </c>
      <c r="J169" s="86" t="b">
        <v>0</v>
      </c>
      <c r="K169" s="86" t="b">
        <v>0</v>
      </c>
      <c r="L169" s="86" t="b">
        <v>0</v>
      </c>
    </row>
    <row r="170" spans="1:12" ht="15">
      <c r="A170" s="86" t="s">
        <v>2890</v>
      </c>
      <c r="B170" s="86" t="s">
        <v>2387</v>
      </c>
      <c r="C170" s="86">
        <v>5</v>
      </c>
      <c r="D170" s="121">
        <v>0.002402302722211049</v>
      </c>
      <c r="E170" s="121">
        <v>1.1804560644581314</v>
      </c>
      <c r="F170" s="86" t="s">
        <v>3157</v>
      </c>
      <c r="G170" s="86" t="b">
        <v>0</v>
      </c>
      <c r="H170" s="86" t="b">
        <v>0</v>
      </c>
      <c r="I170" s="86" t="b">
        <v>0</v>
      </c>
      <c r="J170" s="86" t="b">
        <v>0</v>
      </c>
      <c r="K170" s="86" t="b">
        <v>0</v>
      </c>
      <c r="L170" s="86" t="b">
        <v>0</v>
      </c>
    </row>
    <row r="171" spans="1:12" ht="15">
      <c r="A171" s="86" t="s">
        <v>2387</v>
      </c>
      <c r="B171" s="86" t="s">
        <v>2395</v>
      </c>
      <c r="C171" s="86">
        <v>4</v>
      </c>
      <c r="D171" s="121">
        <v>0.002044280602289441</v>
      </c>
      <c r="E171" s="121">
        <v>0.7979205589926119</v>
      </c>
      <c r="F171" s="86" t="s">
        <v>3157</v>
      </c>
      <c r="G171" s="86" t="b">
        <v>0</v>
      </c>
      <c r="H171" s="86" t="b">
        <v>0</v>
      </c>
      <c r="I171" s="86" t="b">
        <v>0</v>
      </c>
      <c r="J171" s="86" t="b">
        <v>0</v>
      </c>
      <c r="K171" s="86" t="b">
        <v>0</v>
      </c>
      <c r="L171" s="86" t="b">
        <v>0</v>
      </c>
    </row>
    <row r="172" spans="1:12" ht="15">
      <c r="A172" s="86" t="s">
        <v>2929</v>
      </c>
      <c r="B172" s="86" t="s">
        <v>2930</v>
      </c>
      <c r="C172" s="86">
        <v>4</v>
      </c>
      <c r="D172" s="121">
        <v>0.002044280602289441</v>
      </c>
      <c r="E172" s="121">
        <v>2.8750612633917</v>
      </c>
      <c r="F172" s="86" t="s">
        <v>3157</v>
      </c>
      <c r="G172" s="86" t="b">
        <v>0</v>
      </c>
      <c r="H172" s="86" t="b">
        <v>0</v>
      </c>
      <c r="I172" s="86" t="b">
        <v>0</v>
      </c>
      <c r="J172" s="86" t="b">
        <v>0</v>
      </c>
      <c r="K172" s="86" t="b">
        <v>0</v>
      </c>
      <c r="L172" s="86" t="b">
        <v>0</v>
      </c>
    </row>
    <row r="173" spans="1:12" ht="15">
      <c r="A173" s="86" t="s">
        <v>2930</v>
      </c>
      <c r="B173" s="86" t="s">
        <v>2931</v>
      </c>
      <c r="C173" s="86">
        <v>4</v>
      </c>
      <c r="D173" s="121">
        <v>0.002044280602289441</v>
      </c>
      <c r="E173" s="121">
        <v>2.8750612633917</v>
      </c>
      <c r="F173" s="86" t="s">
        <v>3157</v>
      </c>
      <c r="G173" s="86" t="b">
        <v>0</v>
      </c>
      <c r="H173" s="86" t="b">
        <v>0</v>
      </c>
      <c r="I173" s="86" t="b">
        <v>0</v>
      </c>
      <c r="J173" s="86" t="b">
        <v>0</v>
      </c>
      <c r="K173" s="86" t="b">
        <v>0</v>
      </c>
      <c r="L173" s="86" t="b">
        <v>0</v>
      </c>
    </row>
    <row r="174" spans="1:12" ht="15">
      <c r="A174" s="86" t="s">
        <v>2931</v>
      </c>
      <c r="B174" s="86" t="s">
        <v>2932</v>
      </c>
      <c r="C174" s="86">
        <v>4</v>
      </c>
      <c r="D174" s="121">
        <v>0.002044280602289441</v>
      </c>
      <c r="E174" s="121">
        <v>2.8750612633917</v>
      </c>
      <c r="F174" s="86" t="s">
        <v>3157</v>
      </c>
      <c r="G174" s="86" t="b">
        <v>0</v>
      </c>
      <c r="H174" s="86" t="b">
        <v>0</v>
      </c>
      <c r="I174" s="86" t="b">
        <v>0</v>
      </c>
      <c r="J174" s="86" t="b">
        <v>0</v>
      </c>
      <c r="K174" s="86" t="b">
        <v>0</v>
      </c>
      <c r="L174" s="86" t="b">
        <v>0</v>
      </c>
    </row>
    <row r="175" spans="1:12" ht="15">
      <c r="A175" s="86" t="s">
        <v>2932</v>
      </c>
      <c r="B175" s="86" t="s">
        <v>2423</v>
      </c>
      <c r="C175" s="86">
        <v>4</v>
      </c>
      <c r="D175" s="121">
        <v>0.002044280602289441</v>
      </c>
      <c r="E175" s="121">
        <v>2.477121254719662</v>
      </c>
      <c r="F175" s="86" t="s">
        <v>3157</v>
      </c>
      <c r="G175" s="86" t="b">
        <v>0</v>
      </c>
      <c r="H175" s="86" t="b">
        <v>0</v>
      </c>
      <c r="I175" s="86" t="b">
        <v>0</v>
      </c>
      <c r="J175" s="86" t="b">
        <v>0</v>
      </c>
      <c r="K175" s="86" t="b">
        <v>0</v>
      </c>
      <c r="L175" s="86" t="b">
        <v>0</v>
      </c>
    </row>
    <row r="176" spans="1:12" ht="15">
      <c r="A176" s="86" t="s">
        <v>2423</v>
      </c>
      <c r="B176" s="86" t="s">
        <v>2933</v>
      </c>
      <c r="C176" s="86">
        <v>4</v>
      </c>
      <c r="D176" s="121">
        <v>0.002044280602289441</v>
      </c>
      <c r="E176" s="121">
        <v>2.477121254719662</v>
      </c>
      <c r="F176" s="86" t="s">
        <v>3157</v>
      </c>
      <c r="G176" s="86" t="b">
        <v>0</v>
      </c>
      <c r="H176" s="86" t="b">
        <v>0</v>
      </c>
      <c r="I176" s="86" t="b">
        <v>0</v>
      </c>
      <c r="J176" s="86" t="b">
        <v>0</v>
      </c>
      <c r="K176" s="86" t="b">
        <v>0</v>
      </c>
      <c r="L176" s="86" t="b">
        <v>0</v>
      </c>
    </row>
    <row r="177" spans="1:12" ht="15">
      <c r="A177" s="86" t="s">
        <v>2933</v>
      </c>
      <c r="B177" s="86" t="s">
        <v>2934</v>
      </c>
      <c r="C177" s="86">
        <v>4</v>
      </c>
      <c r="D177" s="121">
        <v>0.002044280602289441</v>
      </c>
      <c r="E177" s="121">
        <v>2.8750612633917</v>
      </c>
      <c r="F177" s="86" t="s">
        <v>3157</v>
      </c>
      <c r="G177" s="86" t="b">
        <v>0</v>
      </c>
      <c r="H177" s="86" t="b">
        <v>0</v>
      </c>
      <c r="I177" s="86" t="b">
        <v>0</v>
      </c>
      <c r="J177" s="86" t="b">
        <v>0</v>
      </c>
      <c r="K177" s="86" t="b">
        <v>0</v>
      </c>
      <c r="L177" s="86" t="b">
        <v>0</v>
      </c>
    </row>
    <row r="178" spans="1:12" ht="15">
      <c r="A178" s="86" t="s">
        <v>2934</v>
      </c>
      <c r="B178" s="86" t="s">
        <v>2935</v>
      </c>
      <c r="C178" s="86">
        <v>4</v>
      </c>
      <c r="D178" s="121">
        <v>0.002044280602289441</v>
      </c>
      <c r="E178" s="121">
        <v>2.8750612633917</v>
      </c>
      <c r="F178" s="86" t="s">
        <v>3157</v>
      </c>
      <c r="G178" s="86" t="b">
        <v>0</v>
      </c>
      <c r="H178" s="86" t="b">
        <v>0</v>
      </c>
      <c r="I178" s="86" t="b">
        <v>0</v>
      </c>
      <c r="J178" s="86" t="b">
        <v>0</v>
      </c>
      <c r="K178" s="86" t="b">
        <v>0</v>
      </c>
      <c r="L178" s="86" t="b">
        <v>0</v>
      </c>
    </row>
    <row r="179" spans="1:12" ht="15">
      <c r="A179" s="86" t="s">
        <v>2935</v>
      </c>
      <c r="B179" s="86" t="s">
        <v>2936</v>
      </c>
      <c r="C179" s="86">
        <v>4</v>
      </c>
      <c r="D179" s="121">
        <v>0.002044280602289441</v>
      </c>
      <c r="E179" s="121">
        <v>2.8750612633917</v>
      </c>
      <c r="F179" s="86" t="s">
        <v>3157</v>
      </c>
      <c r="G179" s="86" t="b">
        <v>0</v>
      </c>
      <c r="H179" s="86" t="b">
        <v>0</v>
      </c>
      <c r="I179" s="86" t="b">
        <v>0</v>
      </c>
      <c r="J179" s="86" t="b">
        <v>0</v>
      </c>
      <c r="K179" s="86" t="b">
        <v>0</v>
      </c>
      <c r="L179" s="86" t="b">
        <v>0</v>
      </c>
    </row>
    <row r="180" spans="1:12" ht="15">
      <c r="A180" s="86" t="s">
        <v>2936</v>
      </c>
      <c r="B180" s="86" t="s">
        <v>2422</v>
      </c>
      <c r="C180" s="86">
        <v>4</v>
      </c>
      <c r="D180" s="121">
        <v>0.002044280602289441</v>
      </c>
      <c r="E180" s="121">
        <v>2.4357285695614372</v>
      </c>
      <c r="F180" s="86" t="s">
        <v>3157</v>
      </c>
      <c r="G180" s="86" t="b">
        <v>0</v>
      </c>
      <c r="H180" s="86" t="b">
        <v>0</v>
      </c>
      <c r="I180" s="86" t="b">
        <v>0</v>
      </c>
      <c r="J180" s="86" t="b">
        <v>0</v>
      </c>
      <c r="K180" s="86" t="b">
        <v>0</v>
      </c>
      <c r="L180" s="86" t="b">
        <v>0</v>
      </c>
    </row>
    <row r="181" spans="1:12" ht="15">
      <c r="A181" s="86" t="s">
        <v>2422</v>
      </c>
      <c r="B181" s="86" t="s">
        <v>2937</v>
      </c>
      <c r="C181" s="86">
        <v>4</v>
      </c>
      <c r="D181" s="121">
        <v>0.002044280602289441</v>
      </c>
      <c r="E181" s="121">
        <v>2.4357285695614372</v>
      </c>
      <c r="F181" s="86" t="s">
        <v>3157</v>
      </c>
      <c r="G181" s="86" t="b">
        <v>0</v>
      </c>
      <c r="H181" s="86" t="b">
        <v>0</v>
      </c>
      <c r="I181" s="86" t="b">
        <v>0</v>
      </c>
      <c r="J181" s="86" t="b">
        <v>0</v>
      </c>
      <c r="K181" s="86" t="b">
        <v>0</v>
      </c>
      <c r="L181" s="86" t="b">
        <v>0</v>
      </c>
    </row>
    <row r="182" spans="1:12" ht="15">
      <c r="A182" s="86" t="s">
        <v>2937</v>
      </c>
      <c r="B182" s="86" t="s">
        <v>2938</v>
      </c>
      <c r="C182" s="86">
        <v>4</v>
      </c>
      <c r="D182" s="121">
        <v>0.002044280602289441</v>
      </c>
      <c r="E182" s="121">
        <v>2.8750612633917</v>
      </c>
      <c r="F182" s="86" t="s">
        <v>3157</v>
      </c>
      <c r="G182" s="86" t="b">
        <v>0</v>
      </c>
      <c r="H182" s="86" t="b">
        <v>0</v>
      </c>
      <c r="I182" s="86" t="b">
        <v>0</v>
      </c>
      <c r="J182" s="86" t="b">
        <v>0</v>
      </c>
      <c r="K182" s="86" t="b">
        <v>0</v>
      </c>
      <c r="L182" s="86" t="b">
        <v>0</v>
      </c>
    </row>
    <row r="183" spans="1:12" ht="15">
      <c r="A183" s="86" t="s">
        <v>2938</v>
      </c>
      <c r="B183" s="86" t="s">
        <v>2939</v>
      </c>
      <c r="C183" s="86">
        <v>4</v>
      </c>
      <c r="D183" s="121">
        <v>0.002044280602289441</v>
      </c>
      <c r="E183" s="121">
        <v>2.8750612633917</v>
      </c>
      <c r="F183" s="86" t="s">
        <v>3157</v>
      </c>
      <c r="G183" s="86" t="b">
        <v>0</v>
      </c>
      <c r="H183" s="86" t="b">
        <v>0</v>
      </c>
      <c r="I183" s="86" t="b">
        <v>0</v>
      </c>
      <c r="J183" s="86" t="b">
        <v>0</v>
      </c>
      <c r="K183" s="86" t="b">
        <v>0</v>
      </c>
      <c r="L183" s="86" t="b">
        <v>0</v>
      </c>
    </row>
    <row r="184" spans="1:12" ht="15">
      <c r="A184" s="86" t="s">
        <v>2939</v>
      </c>
      <c r="B184" s="86" t="s">
        <v>2826</v>
      </c>
      <c r="C184" s="86">
        <v>4</v>
      </c>
      <c r="D184" s="121">
        <v>0.002044280602289441</v>
      </c>
      <c r="E184" s="121">
        <v>2.4357285695614372</v>
      </c>
      <c r="F184" s="86" t="s">
        <v>3157</v>
      </c>
      <c r="G184" s="86" t="b">
        <v>0</v>
      </c>
      <c r="H184" s="86" t="b">
        <v>0</v>
      </c>
      <c r="I184" s="86" t="b">
        <v>0</v>
      </c>
      <c r="J184" s="86" t="b">
        <v>0</v>
      </c>
      <c r="K184" s="86" t="b">
        <v>0</v>
      </c>
      <c r="L184" s="86" t="b">
        <v>0</v>
      </c>
    </row>
    <row r="185" spans="1:12" ht="15">
      <c r="A185" s="86" t="s">
        <v>2398</v>
      </c>
      <c r="B185" s="86" t="s">
        <v>2940</v>
      </c>
      <c r="C185" s="86">
        <v>4</v>
      </c>
      <c r="D185" s="121">
        <v>0.002044280602289441</v>
      </c>
      <c r="E185" s="121">
        <v>2.1760912590556813</v>
      </c>
      <c r="F185" s="86" t="s">
        <v>3157</v>
      </c>
      <c r="G185" s="86" t="b">
        <v>0</v>
      </c>
      <c r="H185" s="86" t="b">
        <v>0</v>
      </c>
      <c r="I185" s="86" t="b">
        <v>0</v>
      </c>
      <c r="J185" s="86" t="b">
        <v>0</v>
      </c>
      <c r="K185" s="86" t="b">
        <v>0</v>
      </c>
      <c r="L185" s="86" t="b">
        <v>0</v>
      </c>
    </row>
    <row r="186" spans="1:12" ht="15">
      <c r="A186" s="86" t="s">
        <v>2940</v>
      </c>
      <c r="B186" s="86" t="s">
        <v>2941</v>
      </c>
      <c r="C186" s="86">
        <v>4</v>
      </c>
      <c r="D186" s="121">
        <v>0.002044280602289441</v>
      </c>
      <c r="E186" s="121">
        <v>2.8750612633917</v>
      </c>
      <c r="F186" s="86" t="s">
        <v>3157</v>
      </c>
      <c r="G186" s="86" t="b">
        <v>0</v>
      </c>
      <c r="H186" s="86" t="b">
        <v>0</v>
      </c>
      <c r="I186" s="86" t="b">
        <v>0</v>
      </c>
      <c r="J186" s="86" t="b">
        <v>0</v>
      </c>
      <c r="K186" s="86" t="b">
        <v>0</v>
      </c>
      <c r="L186" s="86" t="b">
        <v>0</v>
      </c>
    </row>
    <row r="187" spans="1:12" ht="15">
      <c r="A187" s="86" t="s">
        <v>2941</v>
      </c>
      <c r="B187" s="86" t="s">
        <v>2942</v>
      </c>
      <c r="C187" s="86">
        <v>4</v>
      </c>
      <c r="D187" s="121">
        <v>0.002044280602289441</v>
      </c>
      <c r="E187" s="121">
        <v>2.8750612633917</v>
      </c>
      <c r="F187" s="86" t="s">
        <v>3157</v>
      </c>
      <c r="G187" s="86" t="b">
        <v>0</v>
      </c>
      <c r="H187" s="86" t="b">
        <v>0</v>
      </c>
      <c r="I187" s="86" t="b">
        <v>0</v>
      </c>
      <c r="J187" s="86" t="b">
        <v>0</v>
      </c>
      <c r="K187" s="86" t="b">
        <v>0</v>
      </c>
      <c r="L187" s="86" t="b">
        <v>0</v>
      </c>
    </row>
    <row r="188" spans="1:12" ht="15">
      <c r="A188" s="86" t="s">
        <v>2942</v>
      </c>
      <c r="B188" s="86" t="s">
        <v>2943</v>
      </c>
      <c r="C188" s="86">
        <v>4</v>
      </c>
      <c r="D188" s="121">
        <v>0.002044280602289441</v>
      </c>
      <c r="E188" s="121">
        <v>2.8750612633917</v>
      </c>
      <c r="F188" s="86" t="s">
        <v>3157</v>
      </c>
      <c r="G188" s="86" t="b">
        <v>0</v>
      </c>
      <c r="H188" s="86" t="b">
        <v>0</v>
      </c>
      <c r="I188" s="86" t="b">
        <v>0</v>
      </c>
      <c r="J188" s="86" t="b">
        <v>0</v>
      </c>
      <c r="K188" s="86" t="b">
        <v>0</v>
      </c>
      <c r="L188" s="86" t="b">
        <v>0</v>
      </c>
    </row>
    <row r="189" spans="1:12" ht="15">
      <c r="A189" s="86" t="s">
        <v>2943</v>
      </c>
      <c r="B189" s="86" t="s">
        <v>2944</v>
      </c>
      <c r="C189" s="86">
        <v>4</v>
      </c>
      <c r="D189" s="121">
        <v>0.002044280602289441</v>
      </c>
      <c r="E189" s="121">
        <v>2.8750612633917</v>
      </c>
      <c r="F189" s="86" t="s">
        <v>3157</v>
      </c>
      <c r="G189" s="86" t="b">
        <v>0</v>
      </c>
      <c r="H189" s="86" t="b">
        <v>0</v>
      </c>
      <c r="I189" s="86" t="b">
        <v>0</v>
      </c>
      <c r="J189" s="86" t="b">
        <v>0</v>
      </c>
      <c r="K189" s="86" t="b">
        <v>0</v>
      </c>
      <c r="L189" s="86" t="b">
        <v>0</v>
      </c>
    </row>
    <row r="190" spans="1:12" ht="15">
      <c r="A190" s="86" t="s">
        <v>2944</v>
      </c>
      <c r="B190" s="86" t="s">
        <v>2861</v>
      </c>
      <c r="C190" s="86">
        <v>4</v>
      </c>
      <c r="D190" s="121">
        <v>0.002044280602289441</v>
      </c>
      <c r="E190" s="121">
        <v>2.5228787452803374</v>
      </c>
      <c r="F190" s="86" t="s">
        <v>3157</v>
      </c>
      <c r="G190" s="86" t="b">
        <v>0</v>
      </c>
      <c r="H190" s="86" t="b">
        <v>0</v>
      </c>
      <c r="I190" s="86" t="b">
        <v>0</v>
      </c>
      <c r="J190" s="86" t="b">
        <v>0</v>
      </c>
      <c r="K190" s="86" t="b">
        <v>0</v>
      </c>
      <c r="L190" s="86" t="b">
        <v>0</v>
      </c>
    </row>
    <row r="191" spans="1:12" ht="15">
      <c r="A191" s="86" t="s">
        <v>2861</v>
      </c>
      <c r="B191" s="86" t="s">
        <v>2945</v>
      </c>
      <c r="C191" s="86">
        <v>4</v>
      </c>
      <c r="D191" s="121">
        <v>0.002044280602289441</v>
      </c>
      <c r="E191" s="121">
        <v>2.5228787452803374</v>
      </c>
      <c r="F191" s="86" t="s">
        <v>3157</v>
      </c>
      <c r="G191" s="86" t="b">
        <v>0</v>
      </c>
      <c r="H191" s="86" t="b">
        <v>0</v>
      </c>
      <c r="I191" s="86" t="b">
        <v>0</v>
      </c>
      <c r="J191" s="86" t="b">
        <v>0</v>
      </c>
      <c r="K191" s="86" t="b">
        <v>0</v>
      </c>
      <c r="L191" s="86" t="b">
        <v>0</v>
      </c>
    </row>
    <row r="192" spans="1:12" ht="15">
      <c r="A192" s="86" t="s">
        <v>2945</v>
      </c>
      <c r="B192" s="86" t="s">
        <v>2946</v>
      </c>
      <c r="C192" s="86">
        <v>4</v>
      </c>
      <c r="D192" s="121">
        <v>0.002044280602289441</v>
      </c>
      <c r="E192" s="121">
        <v>2.8750612633917</v>
      </c>
      <c r="F192" s="86" t="s">
        <v>3157</v>
      </c>
      <c r="G192" s="86" t="b">
        <v>0</v>
      </c>
      <c r="H192" s="86" t="b">
        <v>0</v>
      </c>
      <c r="I192" s="86" t="b">
        <v>0</v>
      </c>
      <c r="J192" s="86" t="b">
        <v>0</v>
      </c>
      <c r="K192" s="86" t="b">
        <v>0</v>
      </c>
      <c r="L192" s="86" t="b">
        <v>0</v>
      </c>
    </row>
    <row r="193" spans="1:12" ht="15">
      <c r="A193" s="86" t="s">
        <v>2946</v>
      </c>
      <c r="B193" s="86" t="s">
        <v>2947</v>
      </c>
      <c r="C193" s="86">
        <v>4</v>
      </c>
      <c r="D193" s="121">
        <v>0.002044280602289441</v>
      </c>
      <c r="E193" s="121">
        <v>2.8750612633917</v>
      </c>
      <c r="F193" s="86" t="s">
        <v>3157</v>
      </c>
      <c r="G193" s="86" t="b">
        <v>0</v>
      </c>
      <c r="H193" s="86" t="b">
        <v>0</v>
      </c>
      <c r="I193" s="86" t="b">
        <v>0</v>
      </c>
      <c r="J193" s="86" t="b">
        <v>0</v>
      </c>
      <c r="K193" s="86" t="b">
        <v>0</v>
      </c>
      <c r="L193" s="86" t="b">
        <v>0</v>
      </c>
    </row>
    <row r="194" spans="1:12" ht="15">
      <c r="A194" s="86" t="s">
        <v>2947</v>
      </c>
      <c r="B194" s="86" t="s">
        <v>2389</v>
      </c>
      <c r="C194" s="86">
        <v>4</v>
      </c>
      <c r="D194" s="121">
        <v>0.002044280602289441</v>
      </c>
      <c r="E194" s="121">
        <v>1.6847295652214085</v>
      </c>
      <c r="F194" s="86" t="s">
        <v>3157</v>
      </c>
      <c r="G194" s="86" t="b">
        <v>0</v>
      </c>
      <c r="H194" s="86" t="b">
        <v>0</v>
      </c>
      <c r="I194" s="86" t="b">
        <v>0</v>
      </c>
      <c r="J194" s="86" t="b">
        <v>0</v>
      </c>
      <c r="K194" s="86" t="b">
        <v>0</v>
      </c>
      <c r="L194" s="86" t="b">
        <v>0</v>
      </c>
    </row>
    <row r="195" spans="1:12" ht="15">
      <c r="A195" s="86" t="s">
        <v>2389</v>
      </c>
      <c r="B195" s="86" t="s">
        <v>2948</v>
      </c>
      <c r="C195" s="86">
        <v>4</v>
      </c>
      <c r="D195" s="121">
        <v>0.002044280602289441</v>
      </c>
      <c r="E195" s="121">
        <v>1.6917914197088955</v>
      </c>
      <c r="F195" s="86" t="s">
        <v>3157</v>
      </c>
      <c r="G195" s="86" t="b">
        <v>0</v>
      </c>
      <c r="H195" s="86" t="b">
        <v>0</v>
      </c>
      <c r="I195" s="86" t="b">
        <v>0</v>
      </c>
      <c r="J195" s="86" t="b">
        <v>0</v>
      </c>
      <c r="K195" s="86" t="b">
        <v>0</v>
      </c>
      <c r="L195" s="86" t="b">
        <v>0</v>
      </c>
    </row>
    <row r="196" spans="1:12" ht="15">
      <c r="A196" s="86" t="s">
        <v>2948</v>
      </c>
      <c r="B196" s="86" t="s">
        <v>2949</v>
      </c>
      <c r="C196" s="86">
        <v>4</v>
      </c>
      <c r="D196" s="121">
        <v>0.002044280602289441</v>
      </c>
      <c r="E196" s="121">
        <v>2.8750612633917</v>
      </c>
      <c r="F196" s="86" t="s">
        <v>3157</v>
      </c>
      <c r="G196" s="86" t="b">
        <v>0</v>
      </c>
      <c r="H196" s="86" t="b">
        <v>0</v>
      </c>
      <c r="I196" s="86" t="b">
        <v>0</v>
      </c>
      <c r="J196" s="86" t="b">
        <v>0</v>
      </c>
      <c r="K196" s="86" t="b">
        <v>0</v>
      </c>
      <c r="L196" s="86" t="b">
        <v>0</v>
      </c>
    </row>
    <row r="197" spans="1:12" ht="15">
      <c r="A197" s="86" t="s">
        <v>2949</v>
      </c>
      <c r="B197" s="86" t="s">
        <v>2387</v>
      </c>
      <c r="C197" s="86">
        <v>4</v>
      </c>
      <c r="D197" s="121">
        <v>0.002044280602289441</v>
      </c>
      <c r="E197" s="121">
        <v>1.2596373105057561</v>
      </c>
      <c r="F197" s="86" t="s">
        <v>3157</v>
      </c>
      <c r="G197" s="86" t="b">
        <v>0</v>
      </c>
      <c r="H197" s="86" t="b">
        <v>0</v>
      </c>
      <c r="I197" s="86" t="b">
        <v>0</v>
      </c>
      <c r="J197" s="86" t="b">
        <v>0</v>
      </c>
      <c r="K197" s="86" t="b">
        <v>0</v>
      </c>
      <c r="L197" s="86" t="b">
        <v>0</v>
      </c>
    </row>
    <row r="198" spans="1:12" ht="15">
      <c r="A198" s="86" t="s">
        <v>2387</v>
      </c>
      <c r="B198" s="86" t="s">
        <v>315</v>
      </c>
      <c r="C198" s="86">
        <v>4</v>
      </c>
      <c r="D198" s="121">
        <v>0.002044280602289441</v>
      </c>
      <c r="E198" s="121">
        <v>1.0787471685683063</v>
      </c>
      <c r="F198" s="86" t="s">
        <v>3157</v>
      </c>
      <c r="G198" s="86" t="b">
        <v>0</v>
      </c>
      <c r="H198" s="86" t="b">
        <v>0</v>
      </c>
      <c r="I198" s="86" t="b">
        <v>0</v>
      </c>
      <c r="J198" s="86" t="b">
        <v>0</v>
      </c>
      <c r="K198" s="86" t="b">
        <v>0</v>
      </c>
      <c r="L198" s="86" t="b">
        <v>0</v>
      </c>
    </row>
    <row r="199" spans="1:12" ht="15">
      <c r="A199" s="86" t="s">
        <v>2452</v>
      </c>
      <c r="B199" s="86" t="s">
        <v>2950</v>
      </c>
      <c r="C199" s="86">
        <v>4</v>
      </c>
      <c r="D199" s="121">
        <v>0.002044280602289441</v>
      </c>
      <c r="E199" s="121">
        <v>2.2466723333413885</v>
      </c>
      <c r="F199" s="86" t="s">
        <v>3157</v>
      </c>
      <c r="G199" s="86" t="b">
        <v>0</v>
      </c>
      <c r="H199" s="86" t="b">
        <v>0</v>
      </c>
      <c r="I199" s="86" t="b">
        <v>0</v>
      </c>
      <c r="J199" s="86" t="b">
        <v>0</v>
      </c>
      <c r="K199" s="86" t="b">
        <v>0</v>
      </c>
      <c r="L199" s="86" t="b">
        <v>0</v>
      </c>
    </row>
    <row r="200" spans="1:12" ht="15">
      <c r="A200" s="86" t="s">
        <v>2950</v>
      </c>
      <c r="B200" s="86" t="s">
        <v>2951</v>
      </c>
      <c r="C200" s="86">
        <v>4</v>
      </c>
      <c r="D200" s="121">
        <v>0.002044280602289441</v>
      </c>
      <c r="E200" s="121">
        <v>2.8750612633917</v>
      </c>
      <c r="F200" s="86" t="s">
        <v>3157</v>
      </c>
      <c r="G200" s="86" t="b">
        <v>0</v>
      </c>
      <c r="H200" s="86" t="b">
        <v>0</v>
      </c>
      <c r="I200" s="86" t="b">
        <v>0</v>
      </c>
      <c r="J200" s="86" t="b">
        <v>0</v>
      </c>
      <c r="K200" s="86" t="b">
        <v>0</v>
      </c>
      <c r="L200" s="86" t="b">
        <v>0</v>
      </c>
    </row>
    <row r="201" spans="1:12" ht="15">
      <c r="A201" s="86" t="s">
        <v>2951</v>
      </c>
      <c r="B201" s="86" t="s">
        <v>2952</v>
      </c>
      <c r="C201" s="86">
        <v>4</v>
      </c>
      <c r="D201" s="121">
        <v>0.002044280602289441</v>
      </c>
      <c r="E201" s="121">
        <v>2.8750612633917</v>
      </c>
      <c r="F201" s="86" t="s">
        <v>3157</v>
      </c>
      <c r="G201" s="86" t="b">
        <v>0</v>
      </c>
      <c r="H201" s="86" t="b">
        <v>0</v>
      </c>
      <c r="I201" s="86" t="b">
        <v>0</v>
      </c>
      <c r="J201" s="86" t="b">
        <v>0</v>
      </c>
      <c r="K201" s="86" t="b">
        <v>0</v>
      </c>
      <c r="L201" s="86" t="b">
        <v>0</v>
      </c>
    </row>
    <row r="202" spans="1:12" ht="15">
      <c r="A202" s="86" t="s">
        <v>2952</v>
      </c>
      <c r="B202" s="86" t="s">
        <v>2828</v>
      </c>
      <c r="C202" s="86">
        <v>4</v>
      </c>
      <c r="D202" s="121">
        <v>0.002044280602289441</v>
      </c>
      <c r="E202" s="121">
        <v>2.477121254719662</v>
      </c>
      <c r="F202" s="86" t="s">
        <v>3157</v>
      </c>
      <c r="G202" s="86" t="b">
        <v>0</v>
      </c>
      <c r="H202" s="86" t="b">
        <v>0</v>
      </c>
      <c r="I202" s="86" t="b">
        <v>0</v>
      </c>
      <c r="J202" s="86" t="b">
        <v>0</v>
      </c>
      <c r="K202" s="86" t="b">
        <v>0</v>
      </c>
      <c r="L202" s="86" t="b">
        <v>0</v>
      </c>
    </row>
    <row r="203" spans="1:12" ht="15">
      <c r="A203" s="86" t="s">
        <v>2828</v>
      </c>
      <c r="B203" s="86" t="s">
        <v>2953</v>
      </c>
      <c r="C203" s="86">
        <v>4</v>
      </c>
      <c r="D203" s="121">
        <v>0.002044280602289441</v>
      </c>
      <c r="E203" s="121">
        <v>2.477121254719662</v>
      </c>
      <c r="F203" s="86" t="s">
        <v>3157</v>
      </c>
      <c r="G203" s="86" t="b">
        <v>0</v>
      </c>
      <c r="H203" s="86" t="b">
        <v>0</v>
      </c>
      <c r="I203" s="86" t="b">
        <v>0</v>
      </c>
      <c r="J203" s="86" t="b">
        <v>0</v>
      </c>
      <c r="K203" s="86" t="b">
        <v>0</v>
      </c>
      <c r="L203" s="86" t="b">
        <v>0</v>
      </c>
    </row>
    <row r="204" spans="1:12" ht="15">
      <c r="A204" s="86" t="s">
        <v>2953</v>
      </c>
      <c r="B204" s="86" t="s">
        <v>2954</v>
      </c>
      <c r="C204" s="86">
        <v>4</v>
      </c>
      <c r="D204" s="121">
        <v>0.002044280602289441</v>
      </c>
      <c r="E204" s="121">
        <v>2.8750612633917</v>
      </c>
      <c r="F204" s="86" t="s">
        <v>3157</v>
      </c>
      <c r="G204" s="86" t="b">
        <v>0</v>
      </c>
      <c r="H204" s="86" t="b">
        <v>0</v>
      </c>
      <c r="I204" s="86" t="b">
        <v>0</v>
      </c>
      <c r="J204" s="86" t="b">
        <v>0</v>
      </c>
      <c r="K204" s="86" t="b">
        <v>0</v>
      </c>
      <c r="L204" s="86" t="b">
        <v>0</v>
      </c>
    </row>
    <row r="205" spans="1:12" ht="15">
      <c r="A205" s="86" t="s">
        <v>2954</v>
      </c>
      <c r="B205" s="86" t="s">
        <v>2955</v>
      </c>
      <c r="C205" s="86">
        <v>4</v>
      </c>
      <c r="D205" s="121">
        <v>0.002044280602289441</v>
      </c>
      <c r="E205" s="121">
        <v>2.8750612633917</v>
      </c>
      <c r="F205" s="86" t="s">
        <v>3157</v>
      </c>
      <c r="G205" s="86" t="b">
        <v>0</v>
      </c>
      <c r="H205" s="86" t="b">
        <v>0</v>
      </c>
      <c r="I205" s="86" t="b">
        <v>0</v>
      </c>
      <c r="J205" s="86" t="b">
        <v>0</v>
      </c>
      <c r="K205" s="86" t="b">
        <v>0</v>
      </c>
      <c r="L205" s="86" t="b">
        <v>0</v>
      </c>
    </row>
    <row r="206" spans="1:12" ht="15">
      <c r="A206" s="86" t="s">
        <v>2955</v>
      </c>
      <c r="B206" s="86" t="s">
        <v>2956</v>
      </c>
      <c r="C206" s="86">
        <v>4</v>
      </c>
      <c r="D206" s="121">
        <v>0.002044280602289441</v>
      </c>
      <c r="E206" s="121">
        <v>2.8750612633917</v>
      </c>
      <c r="F206" s="86" t="s">
        <v>3157</v>
      </c>
      <c r="G206" s="86" t="b">
        <v>0</v>
      </c>
      <c r="H206" s="86" t="b">
        <v>0</v>
      </c>
      <c r="I206" s="86" t="b">
        <v>0</v>
      </c>
      <c r="J206" s="86" t="b">
        <v>0</v>
      </c>
      <c r="K206" s="86" t="b">
        <v>0</v>
      </c>
      <c r="L206" s="86" t="b">
        <v>0</v>
      </c>
    </row>
    <row r="207" spans="1:12" ht="15">
      <c r="A207" s="86" t="s">
        <v>2956</v>
      </c>
      <c r="B207" s="86" t="s">
        <v>2387</v>
      </c>
      <c r="C207" s="86">
        <v>4</v>
      </c>
      <c r="D207" s="121">
        <v>0.002044280602289441</v>
      </c>
      <c r="E207" s="121">
        <v>1.2596373105057561</v>
      </c>
      <c r="F207" s="86" t="s">
        <v>3157</v>
      </c>
      <c r="G207" s="86" t="b">
        <v>0</v>
      </c>
      <c r="H207" s="86" t="b">
        <v>0</v>
      </c>
      <c r="I207" s="86" t="b">
        <v>0</v>
      </c>
      <c r="J207" s="86" t="b">
        <v>0</v>
      </c>
      <c r="K207" s="86" t="b">
        <v>0</v>
      </c>
      <c r="L207" s="86" t="b">
        <v>0</v>
      </c>
    </row>
    <row r="208" spans="1:12" ht="15">
      <c r="A208" s="86" t="s">
        <v>2957</v>
      </c>
      <c r="B208" s="86" t="s">
        <v>2958</v>
      </c>
      <c r="C208" s="86">
        <v>4</v>
      </c>
      <c r="D208" s="121">
        <v>0.002044280602289441</v>
      </c>
      <c r="E208" s="121">
        <v>2.8750612633917</v>
      </c>
      <c r="F208" s="86" t="s">
        <v>3157</v>
      </c>
      <c r="G208" s="86" t="b">
        <v>1</v>
      </c>
      <c r="H208" s="86" t="b">
        <v>0</v>
      </c>
      <c r="I208" s="86" t="b">
        <v>0</v>
      </c>
      <c r="J208" s="86" t="b">
        <v>0</v>
      </c>
      <c r="K208" s="86" t="b">
        <v>0</v>
      </c>
      <c r="L208" s="86" t="b">
        <v>0</v>
      </c>
    </row>
    <row r="209" spans="1:12" ht="15">
      <c r="A209" s="86" t="s">
        <v>2958</v>
      </c>
      <c r="B209" s="86" t="s">
        <v>2959</v>
      </c>
      <c r="C209" s="86">
        <v>4</v>
      </c>
      <c r="D209" s="121">
        <v>0.002044280602289441</v>
      </c>
      <c r="E209" s="121">
        <v>2.8750612633917</v>
      </c>
      <c r="F209" s="86" t="s">
        <v>3157</v>
      </c>
      <c r="G209" s="86" t="b">
        <v>0</v>
      </c>
      <c r="H209" s="86" t="b">
        <v>0</v>
      </c>
      <c r="I209" s="86" t="b">
        <v>0</v>
      </c>
      <c r="J209" s="86" t="b">
        <v>0</v>
      </c>
      <c r="K209" s="86" t="b">
        <v>0</v>
      </c>
      <c r="L209" s="86" t="b">
        <v>0</v>
      </c>
    </row>
    <row r="210" spans="1:12" ht="15">
      <c r="A210" s="86" t="s">
        <v>2959</v>
      </c>
      <c r="B210" s="86" t="s">
        <v>2960</v>
      </c>
      <c r="C210" s="86">
        <v>4</v>
      </c>
      <c r="D210" s="121">
        <v>0.002044280602289441</v>
      </c>
      <c r="E210" s="121">
        <v>2.8750612633917</v>
      </c>
      <c r="F210" s="86" t="s">
        <v>3157</v>
      </c>
      <c r="G210" s="86" t="b">
        <v>0</v>
      </c>
      <c r="H210" s="86" t="b">
        <v>0</v>
      </c>
      <c r="I210" s="86" t="b">
        <v>0</v>
      </c>
      <c r="J210" s="86" t="b">
        <v>0</v>
      </c>
      <c r="K210" s="86" t="b">
        <v>0</v>
      </c>
      <c r="L210" s="86" t="b">
        <v>0</v>
      </c>
    </row>
    <row r="211" spans="1:12" ht="15">
      <c r="A211" s="86" t="s">
        <v>2960</v>
      </c>
      <c r="B211" s="86" t="s">
        <v>2961</v>
      </c>
      <c r="C211" s="86">
        <v>4</v>
      </c>
      <c r="D211" s="121">
        <v>0.002044280602289441</v>
      </c>
      <c r="E211" s="121">
        <v>2.8750612633917</v>
      </c>
      <c r="F211" s="86" t="s">
        <v>3157</v>
      </c>
      <c r="G211" s="86" t="b">
        <v>0</v>
      </c>
      <c r="H211" s="86" t="b">
        <v>0</v>
      </c>
      <c r="I211" s="86" t="b">
        <v>0</v>
      </c>
      <c r="J211" s="86" t="b">
        <v>0</v>
      </c>
      <c r="K211" s="86" t="b">
        <v>0</v>
      </c>
      <c r="L211" s="86" t="b">
        <v>0</v>
      </c>
    </row>
    <row r="212" spans="1:12" ht="15">
      <c r="A212" s="86" t="s">
        <v>2961</v>
      </c>
      <c r="B212" s="86" t="s">
        <v>2962</v>
      </c>
      <c r="C212" s="86">
        <v>4</v>
      </c>
      <c r="D212" s="121">
        <v>0.002044280602289441</v>
      </c>
      <c r="E212" s="121">
        <v>2.8750612633917</v>
      </c>
      <c r="F212" s="86" t="s">
        <v>3157</v>
      </c>
      <c r="G212" s="86" t="b">
        <v>0</v>
      </c>
      <c r="H212" s="86" t="b">
        <v>0</v>
      </c>
      <c r="I212" s="86" t="b">
        <v>0</v>
      </c>
      <c r="J212" s="86" t="b">
        <v>0</v>
      </c>
      <c r="K212" s="86" t="b">
        <v>0</v>
      </c>
      <c r="L212" s="86" t="b">
        <v>0</v>
      </c>
    </row>
    <row r="213" spans="1:12" ht="15">
      <c r="A213" s="86" t="s">
        <v>2962</v>
      </c>
      <c r="B213" s="86" t="s">
        <v>2963</v>
      </c>
      <c r="C213" s="86">
        <v>4</v>
      </c>
      <c r="D213" s="121">
        <v>0.002044280602289441</v>
      </c>
      <c r="E213" s="121">
        <v>2.8750612633917</v>
      </c>
      <c r="F213" s="86" t="s">
        <v>3157</v>
      </c>
      <c r="G213" s="86" t="b">
        <v>0</v>
      </c>
      <c r="H213" s="86" t="b">
        <v>0</v>
      </c>
      <c r="I213" s="86" t="b">
        <v>0</v>
      </c>
      <c r="J213" s="86" t="b">
        <v>0</v>
      </c>
      <c r="K213" s="86" t="b">
        <v>0</v>
      </c>
      <c r="L213" s="86" t="b">
        <v>0</v>
      </c>
    </row>
    <row r="214" spans="1:12" ht="15">
      <c r="A214" s="86" t="s">
        <v>2963</v>
      </c>
      <c r="B214" s="86" t="s">
        <v>2964</v>
      </c>
      <c r="C214" s="86">
        <v>4</v>
      </c>
      <c r="D214" s="121">
        <v>0.002044280602289441</v>
      </c>
      <c r="E214" s="121">
        <v>2.8750612633917</v>
      </c>
      <c r="F214" s="86" t="s">
        <v>3157</v>
      </c>
      <c r="G214" s="86" t="b">
        <v>0</v>
      </c>
      <c r="H214" s="86" t="b">
        <v>0</v>
      </c>
      <c r="I214" s="86" t="b">
        <v>0</v>
      </c>
      <c r="J214" s="86" t="b">
        <v>0</v>
      </c>
      <c r="K214" s="86" t="b">
        <v>0</v>
      </c>
      <c r="L214" s="86" t="b">
        <v>0</v>
      </c>
    </row>
    <row r="215" spans="1:12" ht="15">
      <c r="A215" s="86" t="s">
        <v>2964</v>
      </c>
      <c r="B215" s="86" t="s">
        <v>2894</v>
      </c>
      <c r="C215" s="86">
        <v>4</v>
      </c>
      <c r="D215" s="121">
        <v>0.002044280602289441</v>
      </c>
      <c r="E215" s="121">
        <v>2.7781512503836434</v>
      </c>
      <c r="F215" s="86" t="s">
        <v>3157</v>
      </c>
      <c r="G215" s="86" t="b">
        <v>0</v>
      </c>
      <c r="H215" s="86" t="b">
        <v>0</v>
      </c>
      <c r="I215" s="86" t="b">
        <v>0</v>
      </c>
      <c r="J215" s="86" t="b">
        <v>0</v>
      </c>
      <c r="K215" s="86" t="b">
        <v>0</v>
      </c>
      <c r="L215" s="86" t="b">
        <v>0</v>
      </c>
    </row>
    <row r="216" spans="1:12" ht="15">
      <c r="A216" s="86" t="s">
        <v>2894</v>
      </c>
      <c r="B216" s="86" t="s">
        <v>2398</v>
      </c>
      <c r="C216" s="86">
        <v>4</v>
      </c>
      <c r="D216" s="121">
        <v>0.002044280602289441</v>
      </c>
      <c r="E216" s="121">
        <v>2.0791812460476247</v>
      </c>
      <c r="F216" s="86" t="s">
        <v>3157</v>
      </c>
      <c r="G216" s="86" t="b">
        <v>0</v>
      </c>
      <c r="H216" s="86" t="b">
        <v>0</v>
      </c>
      <c r="I216" s="86" t="b">
        <v>0</v>
      </c>
      <c r="J216" s="86" t="b">
        <v>0</v>
      </c>
      <c r="K216" s="86" t="b">
        <v>0</v>
      </c>
      <c r="L216" s="86" t="b">
        <v>0</v>
      </c>
    </row>
    <row r="217" spans="1:12" ht="15">
      <c r="A217" s="86" t="s">
        <v>2398</v>
      </c>
      <c r="B217" s="86" t="s">
        <v>2965</v>
      </c>
      <c r="C217" s="86">
        <v>4</v>
      </c>
      <c r="D217" s="121">
        <v>0.002044280602289441</v>
      </c>
      <c r="E217" s="121">
        <v>2.1760912590556813</v>
      </c>
      <c r="F217" s="86" t="s">
        <v>3157</v>
      </c>
      <c r="G217" s="86" t="b">
        <v>0</v>
      </c>
      <c r="H217" s="86" t="b">
        <v>0</v>
      </c>
      <c r="I217" s="86" t="b">
        <v>0</v>
      </c>
      <c r="J217" s="86" t="b">
        <v>0</v>
      </c>
      <c r="K217" s="86" t="b">
        <v>0</v>
      </c>
      <c r="L217" s="86" t="b">
        <v>0</v>
      </c>
    </row>
    <row r="218" spans="1:12" ht="15">
      <c r="A218" s="86" t="s">
        <v>2965</v>
      </c>
      <c r="B218" s="86" t="s">
        <v>2447</v>
      </c>
      <c r="C218" s="86">
        <v>4</v>
      </c>
      <c r="D218" s="121">
        <v>0.002044280602289441</v>
      </c>
      <c r="E218" s="121">
        <v>2.3979400086720375</v>
      </c>
      <c r="F218" s="86" t="s">
        <v>3157</v>
      </c>
      <c r="G218" s="86" t="b">
        <v>0</v>
      </c>
      <c r="H218" s="86" t="b">
        <v>0</v>
      </c>
      <c r="I218" s="86" t="b">
        <v>0</v>
      </c>
      <c r="J218" s="86" t="b">
        <v>0</v>
      </c>
      <c r="K218" s="86" t="b">
        <v>0</v>
      </c>
      <c r="L218" s="86" t="b">
        <v>0</v>
      </c>
    </row>
    <row r="219" spans="1:12" ht="15">
      <c r="A219" s="86" t="s">
        <v>2447</v>
      </c>
      <c r="B219" s="86" t="s">
        <v>2966</v>
      </c>
      <c r="C219" s="86">
        <v>4</v>
      </c>
      <c r="D219" s="121">
        <v>0.002044280602289441</v>
      </c>
      <c r="E219" s="121">
        <v>2.3979400086720375</v>
      </c>
      <c r="F219" s="86" t="s">
        <v>3157</v>
      </c>
      <c r="G219" s="86" t="b">
        <v>0</v>
      </c>
      <c r="H219" s="86" t="b">
        <v>0</v>
      </c>
      <c r="I219" s="86" t="b">
        <v>0</v>
      </c>
      <c r="J219" s="86" t="b">
        <v>0</v>
      </c>
      <c r="K219" s="86" t="b">
        <v>0</v>
      </c>
      <c r="L219" s="86" t="b">
        <v>0</v>
      </c>
    </row>
    <row r="220" spans="1:12" ht="15">
      <c r="A220" s="86" t="s">
        <v>2966</v>
      </c>
      <c r="B220" s="86" t="s">
        <v>2967</v>
      </c>
      <c r="C220" s="86">
        <v>4</v>
      </c>
      <c r="D220" s="121">
        <v>0.002044280602289441</v>
      </c>
      <c r="E220" s="121">
        <v>2.8750612633917</v>
      </c>
      <c r="F220" s="86" t="s">
        <v>3157</v>
      </c>
      <c r="G220" s="86" t="b">
        <v>0</v>
      </c>
      <c r="H220" s="86" t="b">
        <v>0</v>
      </c>
      <c r="I220" s="86" t="b">
        <v>0</v>
      </c>
      <c r="J220" s="86" t="b">
        <v>0</v>
      </c>
      <c r="K220" s="86" t="b">
        <v>0</v>
      </c>
      <c r="L220" s="86" t="b">
        <v>0</v>
      </c>
    </row>
    <row r="221" spans="1:12" ht="15">
      <c r="A221" s="86" t="s">
        <v>2967</v>
      </c>
      <c r="B221" s="86" t="s">
        <v>2968</v>
      </c>
      <c r="C221" s="86">
        <v>4</v>
      </c>
      <c r="D221" s="121">
        <v>0.002044280602289441</v>
      </c>
      <c r="E221" s="121">
        <v>2.8750612633917</v>
      </c>
      <c r="F221" s="86" t="s">
        <v>3157</v>
      </c>
      <c r="G221" s="86" t="b">
        <v>0</v>
      </c>
      <c r="H221" s="86" t="b">
        <v>0</v>
      </c>
      <c r="I221" s="86" t="b">
        <v>0</v>
      </c>
      <c r="J221" s="86" t="b">
        <v>0</v>
      </c>
      <c r="K221" s="86" t="b">
        <v>0</v>
      </c>
      <c r="L221" s="86" t="b">
        <v>0</v>
      </c>
    </row>
    <row r="222" spans="1:12" ht="15">
      <c r="A222" s="86" t="s">
        <v>2968</v>
      </c>
      <c r="B222" s="86" t="s">
        <v>2969</v>
      </c>
      <c r="C222" s="86">
        <v>4</v>
      </c>
      <c r="D222" s="121">
        <v>0.002044280602289441</v>
      </c>
      <c r="E222" s="121">
        <v>2.8750612633917</v>
      </c>
      <c r="F222" s="86" t="s">
        <v>3157</v>
      </c>
      <c r="G222" s="86" t="b">
        <v>0</v>
      </c>
      <c r="H222" s="86" t="b">
        <v>0</v>
      </c>
      <c r="I222" s="86" t="b">
        <v>0</v>
      </c>
      <c r="J222" s="86" t="b">
        <v>0</v>
      </c>
      <c r="K222" s="86" t="b">
        <v>0</v>
      </c>
      <c r="L222" s="86" t="b">
        <v>0</v>
      </c>
    </row>
    <row r="223" spans="1:12" ht="15">
      <c r="A223" s="86" t="s">
        <v>2969</v>
      </c>
      <c r="B223" s="86" t="s">
        <v>2389</v>
      </c>
      <c r="C223" s="86">
        <v>4</v>
      </c>
      <c r="D223" s="121">
        <v>0.002044280602289441</v>
      </c>
      <c r="E223" s="121">
        <v>1.6847295652214085</v>
      </c>
      <c r="F223" s="86" t="s">
        <v>3157</v>
      </c>
      <c r="G223" s="86" t="b">
        <v>0</v>
      </c>
      <c r="H223" s="86" t="b">
        <v>0</v>
      </c>
      <c r="I223" s="86" t="b">
        <v>0</v>
      </c>
      <c r="J223" s="86" t="b">
        <v>0</v>
      </c>
      <c r="K223" s="86" t="b">
        <v>0</v>
      </c>
      <c r="L223" s="86" t="b">
        <v>0</v>
      </c>
    </row>
    <row r="224" spans="1:12" ht="15">
      <c r="A224" s="86" t="s">
        <v>2395</v>
      </c>
      <c r="B224" s="86" t="s">
        <v>2970</v>
      </c>
      <c r="C224" s="86">
        <v>4</v>
      </c>
      <c r="D224" s="121">
        <v>0.002044280602289441</v>
      </c>
      <c r="E224" s="121">
        <v>2.1760912590556813</v>
      </c>
      <c r="F224" s="86" t="s">
        <v>3157</v>
      </c>
      <c r="G224" s="86" t="b">
        <v>0</v>
      </c>
      <c r="H224" s="86" t="b">
        <v>0</v>
      </c>
      <c r="I224" s="86" t="b">
        <v>0</v>
      </c>
      <c r="J224" s="86" t="b">
        <v>0</v>
      </c>
      <c r="K224" s="86" t="b">
        <v>0</v>
      </c>
      <c r="L224" s="86" t="b">
        <v>0</v>
      </c>
    </row>
    <row r="225" spans="1:12" ht="15">
      <c r="A225" s="86" t="s">
        <v>2970</v>
      </c>
      <c r="B225" s="86" t="s">
        <v>2971</v>
      </c>
      <c r="C225" s="86">
        <v>4</v>
      </c>
      <c r="D225" s="121">
        <v>0.002044280602289441</v>
      </c>
      <c r="E225" s="121">
        <v>2.8750612633917</v>
      </c>
      <c r="F225" s="86" t="s">
        <v>3157</v>
      </c>
      <c r="G225" s="86" t="b">
        <v>0</v>
      </c>
      <c r="H225" s="86" t="b">
        <v>0</v>
      </c>
      <c r="I225" s="86" t="b">
        <v>0</v>
      </c>
      <c r="J225" s="86" t="b">
        <v>0</v>
      </c>
      <c r="K225" s="86" t="b">
        <v>0</v>
      </c>
      <c r="L225" s="86" t="b">
        <v>0</v>
      </c>
    </row>
    <row r="226" spans="1:12" ht="15">
      <c r="A226" s="86" t="s">
        <v>2971</v>
      </c>
      <c r="B226" s="86" t="s">
        <v>2387</v>
      </c>
      <c r="C226" s="86">
        <v>4</v>
      </c>
      <c r="D226" s="121">
        <v>0.002044280602289441</v>
      </c>
      <c r="E226" s="121">
        <v>1.2596373105057561</v>
      </c>
      <c r="F226" s="86" t="s">
        <v>3157</v>
      </c>
      <c r="G226" s="86" t="b">
        <v>0</v>
      </c>
      <c r="H226" s="86" t="b">
        <v>0</v>
      </c>
      <c r="I226" s="86" t="b">
        <v>0</v>
      </c>
      <c r="J226" s="86" t="b">
        <v>0</v>
      </c>
      <c r="K226" s="86" t="b">
        <v>0</v>
      </c>
      <c r="L226" s="86" t="b">
        <v>0</v>
      </c>
    </row>
    <row r="227" spans="1:12" ht="15">
      <c r="A227" s="86" t="s">
        <v>2388</v>
      </c>
      <c r="B227" s="86" t="s">
        <v>312</v>
      </c>
      <c r="C227" s="86">
        <v>4</v>
      </c>
      <c r="D227" s="121">
        <v>0.002044280602289441</v>
      </c>
      <c r="E227" s="121">
        <v>1.1658973442872063</v>
      </c>
      <c r="F227" s="86" t="s">
        <v>3157</v>
      </c>
      <c r="G227" s="86" t="b">
        <v>0</v>
      </c>
      <c r="H227" s="86" t="b">
        <v>0</v>
      </c>
      <c r="I227" s="86" t="b">
        <v>0</v>
      </c>
      <c r="J227" s="86" t="b">
        <v>0</v>
      </c>
      <c r="K227" s="86" t="b">
        <v>0</v>
      </c>
      <c r="L227" s="86" t="b">
        <v>0</v>
      </c>
    </row>
    <row r="228" spans="1:12" ht="15">
      <c r="A228" s="86" t="s">
        <v>2866</v>
      </c>
      <c r="B228" s="86" t="s">
        <v>2388</v>
      </c>
      <c r="C228" s="86">
        <v>4</v>
      </c>
      <c r="D228" s="121">
        <v>0.002044280602289441</v>
      </c>
      <c r="E228" s="121">
        <v>1.29527766677489</v>
      </c>
      <c r="F228" s="86" t="s">
        <v>3157</v>
      </c>
      <c r="G228" s="86" t="b">
        <v>0</v>
      </c>
      <c r="H228" s="86" t="b">
        <v>0</v>
      </c>
      <c r="I228" s="86" t="b">
        <v>0</v>
      </c>
      <c r="J228" s="86" t="b">
        <v>0</v>
      </c>
      <c r="K228" s="86" t="b">
        <v>0</v>
      </c>
      <c r="L228" s="86" t="b">
        <v>0</v>
      </c>
    </row>
    <row r="229" spans="1:12" ht="15">
      <c r="A229" s="86" t="s">
        <v>2390</v>
      </c>
      <c r="B229" s="86" t="s">
        <v>2388</v>
      </c>
      <c r="C229" s="86">
        <v>4</v>
      </c>
      <c r="D229" s="121">
        <v>0.002044280602289441</v>
      </c>
      <c r="E229" s="121">
        <v>0.7833943057960155</v>
      </c>
      <c r="F229" s="86" t="s">
        <v>3157</v>
      </c>
      <c r="G229" s="86" t="b">
        <v>0</v>
      </c>
      <c r="H229" s="86" t="b">
        <v>0</v>
      </c>
      <c r="I229" s="86" t="b">
        <v>0</v>
      </c>
      <c r="J229" s="86" t="b">
        <v>0</v>
      </c>
      <c r="K229" s="86" t="b">
        <v>0</v>
      </c>
      <c r="L229" s="86" t="b">
        <v>0</v>
      </c>
    </row>
    <row r="230" spans="1:12" ht="15">
      <c r="A230" s="86" t="s">
        <v>2846</v>
      </c>
      <c r="B230" s="86" t="s">
        <v>2974</v>
      </c>
      <c r="C230" s="86">
        <v>4</v>
      </c>
      <c r="D230" s="121">
        <v>0.002044280602289441</v>
      </c>
      <c r="E230" s="121">
        <v>2.477121254719662</v>
      </c>
      <c r="F230" s="86" t="s">
        <v>3157</v>
      </c>
      <c r="G230" s="86" t="b">
        <v>0</v>
      </c>
      <c r="H230" s="86" t="b">
        <v>0</v>
      </c>
      <c r="I230" s="86" t="b">
        <v>0</v>
      </c>
      <c r="J230" s="86" t="b">
        <v>0</v>
      </c>
      <c r="K230" s="86" t="b">
        <v>0</v>
      </c>
      <c r="L230" s="86" t="b">
        <v>0</v>
      </c>
    </row>
    <row r="231" spans="1:12" ht="15">
      <c r="A231" s="86" t="s">
        <v>2974</v>
      </c>
      <c r="B231" s="86" t="s">
        <v>2975</v>
      </c>
      <c r="C231" s="86">
        <v>4</v>
      </c>
      <c r="D231" s="121">
        <v>0.002044280602289441</v>
      </c>
      <c r="E231" s="121">
        <v>2.8750612633917</v>
      </c>
      <c r="F231" s="86" t="s">
        <v>3157</v>
      </c>
      <c r="G231" s="86" t="b">
        <v>0</v>
      </c>
      <c r="H231" s="86" t="b">
        <v>0</v>
      </c>
      <c r="I231" s="86" t="b">
        <v>0</v>
      </c>
      <c r="J231" s="86" t="b">
        <v>0</v>
      </c>
      <c r="K231" s="86" t="b">
        <v>0</v>
      </c>
      <c r="L231" s="86" t="b">
        <v>0</v>
      </c>
    </row>
    <row r="232" spans="1:12" ht="15">
      <c r="A232" s="86" t="s">
        <v>2975</v>
      </c>
      <c r="B232" s="86" t="s">
        <v>2871</v>
      </c>
      <c r="C232" s="86">
        <v>4</v>
      </c>
      <c r="D232" s="121">
        <v>0.002044280602289441</v>
      </c>
      <c r="E232" s="121">
        <v>2.6320232147054057</v>
      </c>
      <c r="F232" s="86" t="s">
        <v>3157</v>
      </c>
      <c r="G232" s="86" t="b">
        <v>0</v>
      </c>
      <c r="H232" s="86" t="b">
        <v>0</v>
      </c>
      <c r="I232" s="86" t="b">
        <v>0</v>
      </c>
      <c r="J232" s="86" t="b">
        <v>0</v>
      </c>
      <c r="K232" s="86" t="b">
        <v>0</v>
      </c>
      <c r="L232" s="86" t="b">
        <v>0</v>
      </c>
    </row>
    <row r="233" spans="1:12" ht="15">
      <c r="A233" s="86" t="s">
        <v>2871</v>
      </c>
      <c r="B233" s="86" t="s">
        <v>2976</v>
      </c>
      <c r="C233" s="86">
        <v>4</v>
      </c>
      <c r="D233" s="121">
        <v>0.002044280602289441</v>
      </c>
      <c r="E233" s="121">
        <v>2.6320232147054057</v>
      </c>
      <c r="F233" s="86" t="s">
        <v>3157</v>
      </c>
      <c r="G233" s="86" t="b">
        <v>0</v>
      </c>
      <c r="H233" s="86" t="b">
        <v>0</v>
      </c>
      <c r="I233" s="86" t="b">
        <v>0</v>
      </c>
      <c r="J233" s="86" t="b">
        <v>0</v>
      </c>
      <c r="K233" s="86" t="b">
        <v>0</v>
      </c>
      <c r="L233" s="86" t="b">
        <v>0</v>
      </c>
    </row>
    <row r="234" spans="1:12" ht="15">
      <c r="A234" s="86" t="s">
        <v>2976</v>
      </c>
      <c r="B234" s="86" t="s">
        <v>2409</v>
      </c>
      <c r="C234" s="86">
        <v>4</v>
      </c>
      <c r="D234" s="121">
        <v>0.002044280602289441</v>
      </c>
      <c r="E234" s="121">
        <v>2.574031267727719</v>
      </c>
      <c r="F234" s="86" t="s">
        <v>3157</v>
      </c>
      <c r="G234" s="86" t="b">
        <v>0</v>
      </c>
      <c r="H234" s="86" t="b">
        <v>0</v>
      </c>
      <c r="I234" s="86" t="b">
        <v>0</v>
      </c>
      <c r="J234" s="86" t="b">
        <v>0</v>
      </c>
      <c r="K234" s="86" t="b">
        <v>0</v>
      </c>
      <c r="L234" s="86" t="b">
        <v>0</v>
      </c>
    </row>
    <row r="235" spans="1:12" ht="15">
      <c r="A235" s="86" t="s">
        <v>2409</v>
      </c>
      <c r="B235" s="86" t="s">
        <v>2977</v>
      </c>
      <c r="C235" s="86">
        <v>4</v>
      </c>
      <c r="D235" s="121">
        <v>0.002044280602289441</v>
      </c>
      <c r="E235" s="121">
        <v>2.574031267727719</v>
      </c>
      <c r="F235" s="86" t="s">
        <v>3157</v>
      </c>
      <c r="G235" s="86" t="b">
        <v>0</v>
      </c>
      <c r="H235" s="86" t="b">
        <v>0</v>
      </c>
      <c r="I235" s="86" t="b">
        <v>0</v>
      </c>
      <c r="J235" s="86" t="b">
        <v>0</v>
      </c>
      <c r="K235" s="86" t="b">
        <v>0</v>
      </c>
      <c r="L235" s="86" t="b">
        <v>0</v>
      </c>
    </row>
    <row r="236" spans="1:12" ht="15">
      <c r="A236" s="86" t="s">
        <v>2977</v>
      </c>
      <c r="B236" s="86" t="s">
        <v>2867</v>
      </c>
      <c r="C236" s="86">
        <v>4</v>
      </c>
      <c r="D236" s="121">
        <v>0.002044280602289441</v>
      </c>
      <c r="E236" s="121">
        <v>2.574031267727719</v>
      </c>
      <c r="F236" s="86" t="s">
        <v>3157</v>
      </c>
      <c r="G236" s="86" t="b">
        <v>0</v>
      </c>
      <c r="H236" s="86" t="b">
        <v>0</v>
      </c>
      <c r="I236" s="86" t="b">
        <v>0</v>
      </c>
      <c r="J236" s="86" t="b">
        <v>0</v>
      </c>
      <c r="K236" s="86" t="b">
        <v>0</v>
      </c>
      <c r="L236" s="86" t="b">
        <v>0</v>
      </c>
    </row>
    <row r="237" spans="1:12" ht="15">
      <c r="A237" s="86" t="s">
        <v>2868</v>
      </c>
      <c r="B237" s="86" t="s">
        <v>2978</v>
      </c>
      <c r="C237" s="86">
        <v>4</v>
      </c>
      <c r="D237" s="121">
        <v>0.002044280602289441</v>
      </c>
      <c r="E237" s="121">
        <v>2.574031267727719</v>
      </c>
      <c r="F237" s="86" t="s">
        <v>3157</v>
      </c>
      <c r="G237" s="86" t="b">
        <v>0</v>
      </c>
      <c r="H237" s="86" t="b">
        <v>0</v>
      </c>
      <c r="I237" s="86" t="b">
        <v>0</v>
      </c>
      <c r="J237" s="86" t="b">
        <v>0</v>
      </c>
      <c r="K237" s="86" t="b">
        <v>0</v>
      </c>
      <c r="L237" s="86" t="b">
        <v>0</v>
      </c>
    </row>
    <row r="238" spans="1:12" ht="15">
      <c r="A238" s="86" t="s">
        <v>2978</v>
      </c>
      <c r="B238" s="86" t="s">
        <v>2979</v>
      </c>
      <c r="C238" s="86">
        <v>4</v>
      </c>
      <c r="D238" s="121">
        <v>0.002044280602289441</v>
      </c>
      <c r="E238" s="121">
        <v>2.8750612633917</v>
      </c>
      <c r="F238" s="86" t="s">
        <v>3157</v>
      </c>
      <c r="G238" s="86" t="b">
        <v>0</v>
      </c>
      <c r="H238" s="86" t="b">
        <v>0</v>
      </c>
      <c r="I238" s="86" t="b">
        <v>0</v>
      </c>
      <c r="J238" s="86" t="b">
        <v>0</v>
      </c>
      <c r="K238" s="86" t="b">
        <v>0</v>
      </c>
      <c r="L238" s="86" t="b">
        <v>0</v>
      </c>
    </row>
    <row r="239" spans="1:12" ht="15">
      <c r="A239" s="86" t="s">
        <v>2979</v>
      </c>
      <c r="B239" s="86" t="s">
        <v>2980</v>
      </c>
      <c r="C239" s="86">
        <v>4</v>
      </c>
      <c r="D239" s="121">
        <v>0.002044280602289441</v>
      </c>
      <c r="E239" s="121">
        <v>2.8750612633917</v>
      </c>
      <c r="F239" s="86" t="s">
        <v>3157</v>
      </c>
      <c r="G239" s="86" t="b">
        <v>0</v>
      </c>
      <c r="H239" s="86" t="b">
        <v>0</v>
      </c>
      <c r="I239" s="86" t="b">
        <v>0</v>
      </c>
      <c r="J239" s="86" t="b">
        <v>0</v>
      </c>
      <c r="K239" s="86" t="b">
        <v>0</v>
      </c>
      <c r="L239" s="86" t="b">
        <v>0</v>
      </c>
    </row>
    <row r="240" spans="1:12" ht="15">
      <c r="A240" s="86" t="s">
        <v>2980</v>
      </c>
      <c r="B240" s="86" t="s">
        <v>2981</v>
      </c>
      <c r="C240" s="86">
        <v>4</v>
      </c>
      <c r="D240" s="121">
        <v>0.002044280602289441</v>
      </c>
      <c r="E240" s="121">
        <v>2.8750612633917</v>
      </c>
      <c r="F240" s="86" t="s">
        <v>3157</v>
      </c>
      <c r="G240" s="86" t="b">
        <v>0</v>
      </c>
      <c r="H240" s="86" t="b">
        <v>0</v>
      </c>
      <c r="I240" s="86" t="b">
        <v>0</v>
      </c>
      <c r="J240" s="86" t="b">
        <v>0</v>
      </c>
      <c r="K240" s="86" t="b">
        <v>0</v>
      </c>
      <c r="L240" s="86" t="b">
        <v>0</v>
      </c>
    </row>
    <row r="241" spans="1:12" ht="15">
      <c r="A241" s="86" t="s">
        <v>2981</v>
      </c>
      <c r="B241" s="86" t="s">
        <v>2389</v>
      </c>
      <c r="C241" s="86">
        <v>4</v>
      </c>
      <c r="D241" s="121">
        <v>0.002044280602289441</v>
      </c>
      <c r="E241" s="121">
        <v>1.6847295652214085</v>
      </c>
      <c r="F241" s="86" t="s">
        <v>3157</v>
      </c>
      <c r="G241" s="86" t="b">
        <v>0</v>
      </c>
      <c r="H241" s="86" t="b">
        <v>0</v>
      </c>
      <c r="I241" s="86" t="b">
        <v>0</v>
      </c>
      <c r="J241" s="86" t="b">
        <v>0</v>
      </c>
      <c r="K241" s="86" t="b">
        <v>0</v>
      </c>
      <c r="L241" s="86" t="b">
        <v>0</v>
      </c>
    </row>
    <row r="242" spans="1:12" ht="15">
      <c r="A242" s="86" t="s">
        <v>2406</v>
      </c>
      <c r="B242" s="86" t="s">
        <v>2410</v>
      </c>
      <c r="C242" s="86">
        <v>4</v>
      </c>
      <c r="D242" s="121">
        <v>0.002044280602289441</v>
      </c>
      <c r="E242" s="121">
        <v>1.9719712763997566</v>
      </c>
      <c r="F242" s="86" t="s">
        <v>3157</v>
      </c>
      <c r="G242" s="86" t="b">
        <v>0</v>
      </c>
      <c r="H242" s="86" t="b">
        <v>0</v>
      </c>
      <c r="I242" s="86" t="b">
        <v>0</v>
      </c>
      <c r="J242" s="86" t="b">
        <v>0</v>
      </c>
      <c r="K242" s="86" t="b">
        <v>0</v>
      </c>
      <c r="L242" s="86" t="b">
        <v>0</v>
      </c>
    </row>
    <row r="243" spans="1:12" ht="15">
      <c r="A243" s="86" t="s">
        <v>2410</v>
      </c>
      <c r="B243" s="86" t="s">
        <v>2407</v>
      </c>
      <c r="C243" s="86">
        <v>4</v>
      </c>
      <c r="D243" s="121">
        <v>0.002044280602289441</v>
      </c>
      <c r="E243" s="121">
        <v>2.477121254719662</v>
      </c>
      <c r="F243" s="86" t="s">
        <v>3157</v>
      </c>
      <c r="G243" s="86" t="b">
        <v>0</v>
      </c>
      <c r="H243" s="86" t="b">
        <v>0</v>
      </c>
      <c r="I243" s="86" t="b">
        <v>0</v>
      </c>
      <c r="J243" s="86" t="b">
        <v>0</v>
      </c>
      <c r="K243" s="86" t="b">
        <v>0</v>
      </c>
      <c r="L243" s="86" t="b">
        <v>0</v>
      </c>
    </row>
    <row r="244" spans="1:12" ht="15">
      <c r="A244" s="86" t="s">
        <v>2407</v>
      </c>
      <c r="B244" s="86" t="s">
        <v>315</v>
      </c>
      <c r="C244" s="86">
        <v>4</v>
      </c>
      <c r="D244" s="121">
        <v>0.002044280602289441</v>
      </c>
      <c r="E244" s="121">
        <v>2.0377885608893997</v>
      </c>
      <c r="F244" s="86" t="s">
        <v>3157</v>
      </c>
      <c r="G244" s="86" t="b">
        <v>0</v>
      </c>
      <c r="H244" s="86" t="b">
        <v>0</v>
      </c>
      <c r="I244" s="86" t="b">
        <v>0</v>
      </c>
      <c r="J244" s="86" t="b">
        <v>0</v>
      </c>
      <c r="K244" s="86" t="b">
        <v>0</v>
      </c>
      <c r="L244" s="86" t="b">
        <v>0</v>
      </c>
    </row>
    <row r="245" spans="1:12" ht="15">
      <c r="A245" s="86" t="s">
        <v>315</v>
      </c>
      <c r="B245" s="86" t="s">
        <v>323</v>
      </c>
      <c r="C245" s="86">
        <v>4</v>
      </c>
      <c r="D245" s="121">
        <v>0.002044280602289441</v>
      </c>
      <c r="E245" s="121">
        <v>2.4559319556497243</v>
      </c>
      <c r="F245" s="86" t="s">
        <v>3157</v>
      </c>
      <c r="G245" s="86" t="b">
        <v>0</v>
      </c>
      <c r="H245" s="86" t="b">
        <v>0</v>
      </c>
      <c r="I245" s="86" t="b">
        <v>0</v>
      </c>
      <c r="J245" s="86" t="b">
        <v>0</v>
      </c>
      <c r="K245" s="86" t="b">
        <v>0</v>
      </c>
      <c r="L245" s="86" t="b">
        <v>0</v>
      </c>
    </row>
    <row r="246" spans="1:12" ht="15">
      <c r="A246" s="86" t="s">
        <v>323</v>
      </c>
      <c r="B246" s="86" t="s">
        <v>320</v>
      </c>
      <c r="C246" s="86">
        <v>4</v>
      </c>
      <c r="D246" s="121">
        <v>0.002044280602289441</v>
      </c>
      <c r="E246" s="121">
        <v>2.057991946977687</v>
      </c>
      <c r="F246" s="86" t="s">
        <v>3157</v>
      </c>
      <c r="G246" s="86" t="b">
        <v>0</v>
      </c>
      <c r="H246" s="86" t="b">
        <v>0</v>
      </c>
      <c r="I246" s="86" t="b">
        <v>0</v>
      </c>
      <c r="J246" s="86" t="b">
        <v>0</v>
      </c>
      <c r="K246" s="86" t="b">
        <v>0</v>
      </c>
      <c r="L246" s="86" t="b">
        <v>0</v>
      </c>
    </row>
    <row r="247" spans="1:12" ht="15">
      <c r="A247" s="86" t="s">
        <v>2391</v>
      </c>
      <c r="B247" s="86" t="s">
        <v>2862</v>
      </c>
      <c r="C247" s="86">
        <v>4</v>
      </c>
      <c r="D247" s="121">
        <v>0.002044280602289441</v>
      </c>
      <c r="E247" s="121">
        <v>1.5338741295818008</v>
      </c>
      <c r="F247" s="86" t="s">
        <v>3157</v>
      </c>
      <c r="G247" s="86" t="b">
        <v>0</v>
      </c>
      <c r="H247" s="86" t="b">
        <v>0</v>
      </c>
      <c r="I247" s="86" t="b">
        <v>0</v>
      </c>
      <c r="J247" s="86" t="b">
        <v>0</v>
      </c>
      <c r="K247" s="86" t="b">
        <v>0</v>
      </c>
      <c r="L247" s="86" t="b">
        <v>0</v>
      </c>
    </row>
    <row r="248" spans="1:12" ht="15">
      <c r="A248" s="86" t="s">
        <v>2862</v>
      </c>
      <c r="B248" s="86" t="s">
        <v>2982</v>
      </c>
      <c r="C248" s="86">
        <v>4</v>
      </c>
      <c r="D248" s="121">
        <v>0.002044280602289441</v>
      </c>
      <c r="E248" s="121">
        <v>2.5228787452803374</v>
      </c>
      <c r="F248" s="86" t="s">
        <v>3157</v>
      </c>
      <c r="G248" s="86" t="b">
        <v>0</v>
      </c>
      <c r="H248" s="86" t="b">
        <v>0</v>
      </c>
      <c r="I248" s="86" t="b">
        <v>0</v>
      </c>
      <c r="J248" s="86" t="b">
        <v>0</v>
      </c>
      <c r="K248" s="86" t="b">
        <v>0</v>
      </c>
      <c r="L248" s="86" t="b">
        <v>0</v>
      </c>
    </row>
    <row r="249" spans="1:12" ht="15">
      <c r="A249" s="86" t="s">
        <v>2982</v>
      </c>
      <c r="B249" s="86" t="s">
        <v>2983</v>
      </c>
      <c r="C249" s="86">
        <v>4</v>
      </c>
      <c r="D249" s="121">
        <v>0.002044280602289441</v>
      </c>
      <c r="E249" s="121">
        <v>2.8750612633917</v>
      </c>
      <c r="F249" s="86" t="s">
        <v>3157</v>
      </c>
      <c r="G249" s="86" t="b">
        <v>0</v>
      </c>
      <c r="H249" s="86" t="b">
        <v>0</v>
      </c>
      <c r="I249" s="86" t="b">
        <v>0</v>
      </c>
      <c r="J249" s="86" t="b">
        <v>0</v>
      </c>
      <c r="K249" s="86" t="b">
        <v>0</v>
      </c>
      <c r="L249" s="86" t="b">
        <v>0</v>
      </c>
    </row>
    <row r="250" spans="1:12" ht="15">
      <c r="A250" s="86" t="s">
        <v>2983</v>
      </c>
      <c r="B250" s="86" t="s">
        <v>2408</v>
      </c>
      <c r="C250" s="86">
        <v>4</v>
      </c>
      <c r="D250" s="121">
        <v>0.002044280602289441</v>
      </c>
      <c r="E250" s="121">
        <v>2.5228787452803374</v>
      </c>
      <c r="F250" s="86" t="s">
        <v>3157</v>
      </c>
      <c r="G250" s="86" t="b">
        <v>0</v>
      </c>
      <c r="H250" s="86" t="b">
        <v>0</v>
      </c>
      <c r="I250" s="86" t="b">
        <v>0</v>
      </c>
      <c r="J250" s="86" t="b">
        <v>0</v>
      </c>
      <c r="K250" s="86" t="b">
        <v>0</v>
      </c>
      <c r="L250" s="86" t="b">
        <v>0</v>
      </c>
    </row>
    <row r="251" spans="1:12" ht="15">
      <c r="A251" s="86" t="s">
        <v>2408</v>
      </c>
      <c r="B251" s="86" t="s">
        <v>2984</v>
      </c>
      <c r="C251" s="86">
        <v>4</v>
      </c>
      <c r="D251" s="121">
        <v>0.002044280602289441</v>
      </c>
      <c r="E251" s="121">
        <v>2.5228787452803374</v>
      </c>
      <c r="F251" s="86" t="s">
        <v>3157</v>
      </c>
      <c r="G251" s="86" t="b">
        <v>0</v>
      </c>
      <c r="H251" s="86" t="b">
        <v>0</v>
      </c>
      <c r="I251" s="86" t="b">
        <v>0</v>
      </c>
      <c r="J251" s="86" t="b">
        <v>0</v>
      </c>
      <c r="K251" s="86" t="b">
        <v>0</v>
      </c>
      <c r="L251" s="86" t="b">
        <v>0</v>
      </c>
    </row>
    <row r="252" spans="1:12" ht="15">
      <c r="A252" s="86" t="s">
        <v>2984</v>
      </c>
      <c r="B252" s="86" t="s">
        <v>2409</v>
      </c>
      <c r="C252" s="86">
        <v>4</v>
      </c>
      <c r="D252" s="121">
        <v>0.002044280602289441</v>
      </c>
      <c r="E252" s="121">
        <v>2.574031267727719</v>
      </c>
      <c r="F252" s="86" t="s">
        <v>3157</v>
      </c>
      <c r="G252" s="86" t="b">
        <v>0</v>
      </c>
      <c r="H252" s="86" t="b">
        <v>0</v>
      </c>
      <c r="I252" s="86" t="b">
        <v>0</v>
      </c>
      <c r="J252" s="86" t="b">
        <v>0</v>
      </c>
      <c r="K252" s="86" t="b">
        <v>0</v>
      </c>
      <c r="L252" s="86" t="b">
        <v>0</v>
      </c>
    </row>
    <row r="253" spans="1:12" ht="15">
      <c r="A253" s="86" t="s">
        <v>2409</v>
      </c>
      <c r="B253" s="86" t="s">
        <v>2985</v>
      </c>
      <c r="C253" s="86">
        <v>4</v>
      </c>
      <c r="D253" s="121">
        <v>0.002044280602289441</v>
      </c>
      <c r="E253" s="121">
        <v>2.574031267727719</v>
      </c>
      <c r="F253" s="86" t="s">
        <v>3157</v>
      </c>
      <c r="G253" s="86" t="b">
        <v>0</v>
      </c>
      <c r="H253" s="86" t="b">
        <v>0</v>
      </c>
      <c r="I253" s="86" t="b">
        <v>0</v>
      </c>
      <c r="J253" s="86" t="b">
        <v>0</v>
      </c>
      <c r="K253" s="86" t="b">
        <v>0</v>
      </c>
      <c r="L253" s="86" t="b">
        <v>0</v>
      </c>
    </row>
    <row r="254" spans="1:12" ht="15">
      <c r="A254" s="86" t="s">
        <v>2985</v>
      </c>
      <c r="B254" s="86" t="s">
        <v>324</v>
      </c>
      <c r="C254" s="86">
        <v>4</v>
      </c>
      <c r="D254" s="121">
        <v>0.002044280602289441</v>
      </c>
      <c r="E254" s="121">
        <v>2.8750612633917</v>
      </c>
      <c r="F254" s="86" t="s">
        <v>3157</v>
      </c>
      <c r="G254" s="86" t="b">
        <v>0</v>
      </c>
      <c r="H254" s="86" t="b">
        <v>0</v>
      </c>
      <c r="I254" s="86" t="b">
        <v>0</v>
      </c>
      <c r="J254" s="86" t="b">
        <v>0</v>
      </c>
      <c r="K254" s="86" t="b">
        <v>0</v>
      </c>
      <c r="L254" s="86" t="b">
        <v>0</v>
      </c>
    </row>
    <row r="255" spans="1:12" ht="15">
      <c r="A255" s="86" t="s">
        <v>324</v>
      </c>
      <c r="B255" s="86" t="s">
        <v>2986</v>
      </c>
      <c r="C255" s="86">
        <v>4</v>
      </c>
      <c r="D255" s="121">
        <v>0.002044280602289441</v>
      </c>
      <c r="E255" s="121">
        <v>2.8750612633917</v>
      </c>
      <c r="F255" s="86" t="s">
        <v>3157</v>
      </c>
      <c r="G255" s="86" t="b">
        <v>0</v>
      </c>
      <c r="H255" s="86" t="b">
        <v>0</v>
      </c>
      <c r="I255" s="86" t="b">
        <v>0</v>
      </c>
      <c r="J255" s="86" t="b">
        <v>0</v>
      </c>
      <c r="K255" s="86" t="b">
        <v>0</v>
      </c>
      <c r="L255" s="86" t="b">
        <v>0</v>
      </c>
    </row>
    <row r="256" spans="1:12" ht="15">
      <c r="A256" s="86" t="s">
        <v>2986</v>
      </c>
      <c r="B256" s="86" t="s">
        <v>2987</v>
      </c>
      <c r="C256" s="86">
        <v>4</v>
      </c>
      <c r="D256" s="121">
        <v>0.002044280602289441</v>
      </c>
      <c r="E256" s="121">
        <v>2.8750612633917</v>
      </c>
      <c r="F256" s="86" t="s">
        <v>3157</v>
      </c>
      <c r="G256" s="86" t="b">
        <v>0</v>
      </c>
      <c r="H256" s="86" t="b">
        <v>0</v>
      </c>
      <c r="I256" s="86" t="b">
        <v>0</v>
      </c>
      <c r="J256" s="86" t="b">
        <v>0</v>
      </c>
      <c r="K256" s="86" t="b">
        <v>0</v>
      </c>
      <c r="L256" s="86" t="b">
        <v>0</v>
      </c>
    </row>
    <row r="257" spans="1:12" ht="15">
      <c r="A257" s="86" t="s">
        <v>2987</v>
      </c>
      <c r="B257" s="86" t="s">
        <v>2879</v>
      </c>
      <c r="C257" s="86">
        <v>4</v>
      </c>
      <c r="D257" s="121">
        <v>0.002044280602289441</v>
      </c>
      <c r="E257" s="121">
        <v>2.6989700043360187</v>
      </c>
      <c r="F257" s="86" t="s">
        <v>3157</v>
      </c>
      <c r="G257" s="86" t="b">
        <v>0</v>
      </c>
      <c r="H257" s="86" t="b">
        <v>0</v>
      </c>
      <c r="I257" s="86" t="b">
        <v>0</v>
      </c>
      <c r="J257" s="86" t="b">
        <v>0</v>
      </c>
      <c r="K257" s="86" t="b">
        <v>0</v>
      </c>
      <c r="L257" s="86" t="b">
        <v>0</v>
      </c>
    </row>
    <row r="258" spans="1:12" ht="15">
      <c r="A258" s="86" t="s">
        <v>2879</v>
      </c>
      <c r="B258" s="86" t="s">
        <v>2988</v>
      </c>
      <c r="C258" s="86">
        <v>4</v>
      </c>
      <c r="D258" s="121">
        <v>0.002044280602289441</v>
      </c>
      <c r="E258" s="121">
        <v>2.6989700043360187</v>
      </c>
      <c r="F258" s="86" t="s">
        <v>3157</v>
      </c>
      <c r="G258" s="86" t="b">
        <v>0</v>
      </c>
      <c r="H258" s="86" t="b">
        <v>0</v>
      </c>
      <c r="I258" s="86" t="b">
        <v>0</v>
      </c>
      <c r="J258" s="86" t="b">
        <v>0</v>
      </c>
      <c r="K258" s="86" t="b">
        <v>0</v>
      </c>
      <c r="L258" s="86" t="b">
        <v>0</v>
      </c>
    </row>
    <row r="259" spans="1:12" ht="15">
      <c r="A259" s="86" t="s">
        <v>2988</v>
      </c>
      <c r="B259" s="86" t="s">
        <v>2861</v>
      </c>
      <c r="C259" s="86">
        <v>4</v>
      </c>
      <c r="D259" s="121">
        <v>0.002044280602289441</v>
      </c>
      <c r="E259" s="121">
        <v>2.5228787452803374</v>
      </c>
      <c r="F259" s="86" t="s">
        <v>3157</v>
      </c>
      <c r="G259" s="86" t="b">
        <v>0</v>
      </c>
      <c r="H259" s="86" t="b">
        <v>0</v>
      </c>
      <c r="I259" s="86" t="b">
        <v>0</v>
      </c>
      <c r="J259" s="86" t="b">
        <v>0</v>
      </c>
      <c r="K259" s="86" t="b">
        <v>0</v>
      </c>
      <c r="L259" s="86" t="b">
        <v>0</v>
      </c>
    </row>
    <row r="260" spans="1:12" ht="15">
      <c r="A260" s="86" t="s">
        <v>2861</v>
      </c>
      <c r="B260" s="86" t="s">
        <v>2989</v>
      </c>
      <c r="C260" s="86">
        <v>4</v>
      </c>
      <c r="D260" s="121">
        <v>0.002044280602289441</v>
      </c>
      <c r="E260" s="121">
        <v>2.5228787452803374</v>
      </c>
      <c r="F260" s="86" t="s">
        <v>3157</v>
      </c>
      <c r="G260" s="86" t="b">
        <v>0</v>
      </c>
      <c r="H260" s="86" t="b">
        <v>0</v>
      </c>
      <c r="I260" s="86" t="b">
        <v>0</v>
      </c>
      <c r="J260" s="86" t="b">
        <v>0</v>
      </c>
      <c r="K260" s="86" t="b">
        <v>0</v>
      </c>
      <c r="L260" s="86" t="b">
        <v>0</v>
      </c>
    </row>
    <row r="261" spans="1:12" ht="15">
      <c r="A261" s="86" t="s">
        <v>2989</v>
      </c>
      <c r="B261" s="86" t="s">
        <v>2990</v>
      </c>
      <c r="C261" s="86">
        <v>4</v>
      </c>
      <c r="D261" s="121">
        <v>0.002044280602289441</v>
      </c>
      <c r="E261" s="121">
        <v>2.8750612633917</v>
      </c>
      <c r="F261" s="86" t="s">
        <v>3157</v>
      </c>
      <c r="G261" s="86" t="b">
        <v>0</v>
      </c>
      <c r="H261" s="86" t="b">
        <v>0</v>
      </c>
      <c r="I261" s="86" t="b">
        <v>0</v>
      </c>
      <c r="J261" s="86" t="b">
        <v>0</v>
      </c>
      <c r="K261" s="86" t="b">
        <v>0</v>
      </c>
      <c r="L261" s="86" t="b">
        <v>0</v>
      </c>
    </row>
    <row r="262" spans="1:12" ht="15">
      <c r="A262" s="86" t="s">
        <v>2990</v>
      </c>
      <c r="B262" s="86" t="s">
        <v>2895</v>
      </c>
      <c r="C262" s="86">
        <v>4</v>
      </c>
      <c r="D262" s="121">
        <v>0.002044280602289441</v>
      </c>
      <c r="E262" s="121">
        <v>2.7781512503836434</v>
      </c>
      <c r="F262" s="86" t="s">
        <v>3157</v>
      </c>
      <c r="G262" s="86" t="b">
        <v>0</v>
      </c>
      <c r="H262" s="86" t="b">
        <v>0</v>
      </c>
      <c r="I262" s="86" t="b">
        <v>0</v>
      </c>
      <c r="J262" s="86" t="b">
        <v>0</v>
      </c>
      <c r="K262" s="86" t="b">
        <v>0</v>
      </c>
      <c r="L262" s="86" t="b">
        <v>0</v>
      </c>
    </row>
    <row r="263" spans="1:12" ht="15">
      <c r="A263" s="86" t="s">
        <v>2895</v>
      </c>
      <c r="B263" s="86" t="s">
        <v>2872</v>
      </c>
      <c r="C263" s="86">
        <v>4</v>
      </c>
      <c r="D263" s="121">
        <v>0.002044280602289441</v>
      </c>
      <c r="E263" s="121">
        <v>2.535113201697349</v>
      </c>
      <c r="F263" s="86" t="s">
        <v>3157</v>
      </c>
      <c r="G263" s="86" t="b">
        <v>0</v>
      </c>
      <c r="H263" s="86" t="b">
        <v>0</v>
      </c>
      <c r="I263" s="86" t="b">
        <v>0</v>
      </c>
      <c r="J263" s="86" t="b">
        <v>0</v>
      </c>
      <c r="K263" s="86" t="b">
        <v>0</v>
      </c>
      <c r="L263" s="86" t="b">
        <v>0</v>
      </c>
    </row>
    <row r="264" spans="1:12" ht="15">
      <c r="A264" s="86" t="s">
        <v>2872</v>
      </c>
      <c r="B264" s="86" t="s">
        <v>2991</v>
      </c>
      <c r="C264" s="86">
        <v>4</v>
      </c>
      <c r="D264" s="121">
        <v>0.002044280602289441</v>
      </c>
      <c r="E264" s="121">
        <v>2.6320232147054057</v>
      </c>
      <c r="F264" s="86" t="s">
        <v>3157</v>
      </c>
      <c r="G264" s="86" t="b">
        <v>0</v>
      </c>
      <c r="H264" s="86" t="b">
        <v>0</v>
      </c>
      <c r="I264" s="86" t="b">
        <v>0</v>
      </c>
      <c r="J264" s="86" t="b">
        <v>0</v>
      </c>
      <c r="K264" s="86" t="b">
        <v>0</v>
      </c>
      <c r="L264" s="86" t="b">
        <v>0</v>
      </c>
    </row>
    <row r="265" spans="1:12" ht="15">
      <c r="A265" s="86" t="s">
        <v>2991</v>
      </c>
      <c r="B265" s="86" t="s">
        <v>2452</v>
      </c>
      <c r="C265" s="86">
        <v>4</v>
      </c>
      <c r="D265" s="121">
        <v>0.002044280602289441</v>
      </c>
      <c r="E265" s="121">
        <v>2.3631779024128257</v>
      </c>
      <c r="F265" s="86" t="s">
        <v>3157</v>
      </c>
      <c r="G265" s="86" t="b">
        <v>0</v>
      </c>
      <c r="H265" s="86" t="b">
        <v>0</v>
      </c>
      <c r="I265" s="86" t="b">
        <v>0</v>
      </c>
      <c r="J265" s="86" t="b">
        <v>0</v>
      </c>
      <c r="K265" s="86" t="b">
        <v>0</v>
      </c>
      <c r="L265" s="86" t="b">
        <v>0</v>
      </c>
    </row>
    <row r="266" spans="1:12" ht="15">
      <c r="A266" s="86" t="s">
        <v>2452</v>
      </c>
      <c r="B266" s="86" t="s">
        <v>2408</v>
      </c>
      <c r="C266" s="86">
        <v>4</v>
      </c>
      <c r="D266" s="121">
        <v>0.002044280602289441</v>
      </c>
      <c r="E266" s="121">
        <v>1.8944898152300258</v>
      </c>
      <c r="F266" s="86" t="s">
        <v>3157</v>
      </c>
      <c r="G266" s="86" t="b">
        <v>0</v>
      </c>
      <c r="H266" s="86" t="b">
        <v>0</v>
      </c>
      <c r="I266" s="86" t="b">
        <v>0</v>
      </c>
      <c r="J266" s="86" t="b">
        <v>0</v>
      </c>
      <c r="K266" s="86" t="b">
        <v>0</v>
      </c>
      <c r="L266" s="86" t="b">
        <v>0</v>
      </c>
    </row>
    <row r="267" spans="1:12" ht="15">
      <c r="A267" s="86" t="s">
        <v>2408</v>
      </c>
      <c r="B267" s="86" t="s">
        <v>320</v>
      </c>
      <c r="C267" s="86">
        <v>4</v>
      </c>
      <c r="D267" s="121">
        <v>0.002044280602289441</v>
      </c>
      <c r="E267" s="121">
        <v>1.8027194418743806</v>
      </c>
      <c r="F267" s="86" t="s">
        <v>3157</v>
      </c>
      <c r="G267" s="86" t="b">
        <v>0</v>
      </c>
      <c r="H267" s="86" t="b">
        <v>0</v>
      </c>
      <c r="I267" s="86" t="b">
        <v>0</v>
      </c>
      <c r="J267" s="86" t="b">
        <v>0</v>
      </c>
      <c r="K267" s="86" t="b">
        <v>0</v>
      </c>
      <c r="L267" s="86" t="b">
        <v>0</v>
      </c>
    </row>
    <row r="268" spans="1:12" ht="15">
      <c r="A268" s="86" t="s">
        <v>320</v>
      </c>
      <c r="B268" s="86" t="s">
        <v>2873</v>
      </c>
      <c r="C268" s="86">
        <v>4</v>
      </c>
      <c r="D268" s="121">
        <v>0.002044280602289441</v>
      </c>
      <c r="E268" s="121">
        <v>2.003634284655094</v>
      </c>
      <c r="F268" s="86" t="s">
        <v>3157</v>
      </c>
      <c r="G268" s="86" t="b">
        <v>0</v>
      </c>
      <c r="H268" s="86" t="b">
        <v>0</v>
      </c>
      <c r="I268" s="86" t="b">
        <v>0</v>
      </c>
      <c r="J268" s="86" t="b">
        <v>0</v>
      </c>
      <c r="K268" s="86" t="b">
        <v>0</v>
      </c>
      <c r="L268" s="86" t="b">
        <v>0</v>
      </c>
    </row>
    <row r="269" spans="1:12" ht="15">
      <c r="A269" s="86" t="s">
        <v>2873</v>
      </c>
      <c r="B269" s="86" t="s">
        <v>2992</v>
      </c>
      <c r="C269" s="86">
        <v>4</v>
      </c>
      <c r="D269" s="121">
        <v>0.002044280602289441</v>
      </c>
      <c r="E269" s="121">
        <v>2.6320232147054057</v>
      </c>
      <c r="F269" s="86" t="s">
        <v>3157</v>
      </c>
      <c r="G269" s="86" t="b">
        <v>0</v>
      </c>
      <c r="H269" s="86" t="b">
        <v>0</v>
      </c>
      <c r="I269" s="86" t="b">
        <v>0</v>
      </c>
      <c r="J269" s="86" t="b">
        <v>0</v>
      </c>
      <c r="K269" s="86" t="b">
        <v>0</v>
      </c>
      <c r="L269" s="86" t="b">
        <v>0</v>
      </c>
    </row>
    <row r="270" spans="1:12" ht="15">
      <c r="A270" s="86" t="s">
        <v>2992</v>
      </c>
      <c r="B270" s="86" t="s">
        <v>2993</v>
      </c>
      <c r="C270" s="86">
        <v>4</v>
      </c>
      <c r="D270" s="121">
        <v>0.002044280602289441</v>
      </c>
      <c r="E270" s="121">
        <v>2.8750612633917</v>
      </c>
      <c r="F270" s="86" t="s">
        <v>3157</v>
      </c>
      <c r="G270" s="86" t="b">
        <v>0</v>
      </c>
      <c r="H270" s="86" t="b">
        <v>0</v>
      </c>
      <c r="I270" s="86" t="b">
        <v>0</v>
      </c>
      <c r="J270" s="86" t="b">
        <v>0</v>
      </c>
      <c r="K270" s="86" t="b">
        <v>0</v>
      </c>
      <c r="L270" s="86" t="b">
        <v>0</v>
      </c>
    </row>
    <row r="271" spans="1:12" ht="15">
      <c r="A271" s="86" t="s">
        <v>2993</v>
      </c>
      <c r="B271" s="86" t="s">
        <v>2387</v>
      </c>
      <c r="C271" s="86">
        <v>4</v>
      </c>
      <c r="D271" s="121">
        <v>0.002044280602289441</v>
      </c>
      <c r="E271" s="121">
        <v>1.2596373105057561</v>
      </c>
      <c r="F271" s="86" t="s">
        <v>3157</v>
      </c>
      <c r="G271" s="86" t="b">
        <v>0</v>
      </c>
      <c r="H271" s="86" t="b">
        <v>0</v>
      </c>
      <c r="I271" s="86" t="b">
        <v>0</v>
      </c>
      <c r="J271" s="86" t="b">
        <v>0</v>
      </c>
      <c r="K271" s="86" t="b">
        <v>0</v>
      </c>
      <c r="L271" s="86" t="b">
        <v>0</v>
      </c>
    </row>
    <row r="272" spans="1:12" ht="15">
      <c r="A272" s="86" t="s">
        <v>2407</v>
      </c>
      <c r="B272" s="86" t="s">
        <v>2410</v>
      </c>
      <c r="C272" s="86">
        <v>4</v>
      </c>
      <c r="D272" s="121">
        <v>0.002044280602289441</v>
      </c>
      <c r="E272" s="121">
        <v>2.1760912590556813</v>
      </c>
      <c r="F272" s="86" t="s">
        <v>3157</v>
      </c>
      <c r="G272" s="86" t="b">
        <v>0</v>
      </c>
      <c r="H272" s="86" t="b">
        <v>0</v>
      </c>
      <c r="I272" s="86" t="b">
        <v>0</v>
      </c>
      <c r="J272" s="86" t="b">
        <v>0</v>
      </c>
      <c r="K272" s="86" t="b">
        <v>0</v>
      </c>
      <c r="L272" s="86" t="b">
        <v>0</v>
      </c>
    </row>
    <row r="273" spans="1:12" ht="15">
      <c r="A273" s="86" t="s">
        <v>2446</v>
      </c>
      <c r="B273" s="86" t="s">
        <v>2447</v>
      </c>
      <c r="C273" s="86">
        <v>4</v>
      </c>
      <c r="D273" s="121">
        <v>0.002044280602289441</v>
      </c>
      <c r="E273" s="121">
        <v>2.3979400086720375</v>
      </c>
      <c r="F273" s="86" t="s">
        <v>3157</v>
      </c>
      <c r="G273" s="86" t="b">
        <v>0</v>
      </c>
      <c r="H273" s="86" t="b">
        <v>0</v>
      </c>
      <c r="I273" s="86" t="b">
        <v>0</v>
      </c>
      <c r="J273" s="86" t="b">
        <v>0</v>
      </c>
      <c r="K273" s="86" t="b">
        <v>0</v>
      </c>
      <c r="L273" s="86" t="b">
        <v>0</v>
      </c>
    </row>
    <row r="274" spans="1:12" ht="15">
      <c r="A274" s="86" t="s">
        <v>2447</v>
      </c>
      <c r="B274" s="86" t="s">
        <v>2448</v>
      </c>
      <c r="C274" s="86">
        <v>4</v>
      </c>
      <c r="D274" s="121">
        <v>0.002044280602289441</v>
      </c>
      <c r="E274" s="121">
        <v>2.3979400086720375</v>
      </c>
      <c r="F274" s="86" t="s">
        <v>3157</v>
      </c>
      <c r="G274" s="86" t="b">
        <v>0</v>
      </c>
      <c r="H274" s="86" t="b">
        <v>0</v>
      </c>
      <c r="I274" s="86" t="b">
        <v>0</v>
      </c>
      <c r="J274" s="86" t="b">
        <v>0</v>
      </c>
      <c r="K274" s="86" t="b">
        <v>0</v>
      </c>
      <c r="L274" s="86" t="b">
        <v>0</v>
      </c>
    </row>
    <row r="275" spans="1:12" ht="15">
      <c r="A275" s="86" t="s">
        <v>2448</v>
      </c>
      <c r="B275" s="86" t="s">
        <v>2449</v>
      </c>
      <c r="C275" s="86">
        <v>4</v>
      </c>
      <c r="D275" s="121">
        <v>0.002044280602289441</v>
      </c>
      <c r="E275" s="121">
        <v>2.8750612633917</v>
      </c>
      <c r="F275" s="86" t="s">
        <v>3157</v>
      </c>
      <c r="G275" s="86" t="b">
        <v>0</v>
      </c>
      <c r="H275" s="86" t="b">
        <v>0</v>
      </c>
      <c r="I275" s="86" t="b">
        <v>0</v>
      </c>
      <c r="J275" s="86" t="b">
        <v>0</v>
      </c>
      <c r="K275" s="86" t="b">
        <v>0</v>
      </c>
      <c r="L275" s="86" t="b">
        <v>0</v>
      </c>
    </row>
    <row r="276" spans="1:12" ht="15">
      <c r="A276" s="86" t="s">
        <v>2449</v>
      </c>
      <c r="B276" s="86" t="s">
        <v>2400</v>
      </c>
      <c r="C276" s="86">
        <v>4</v>
      </c>
      <c r="D276" s="121">
        <v>0.002044280602289441</v>
      </c>
      <c r="E276" s="121">
        <v>2</v>
      </c>
      <c r="F276" s="86" t="s">
        <v>3157</v>
      </c>
      <c r="G276" s="86" t="b">
        <v>0</v>
      </c>
      <c r="H276" s="86" t="b">
        <v>0</v>
      </c>
      <c r="I276" s="86" t="b">
        <v>0</v>
      </c>
      <c r="J276" s="86" t="b">
        <v>0</v>
      </c>
      <c r="K276" s="86" t="b">
        <v>0</v>
      </c>
      <c r="L276" s="86" t="b">
        <v>0</v>
      </c>
    </row>
    <row r="277" spans="1:12" ht="15">
      <c r="A277" s="86" t="s">
        <v>2400</v>
      </c>
      <c r="B277" s="86" t="s">
        <v>2450</v>
      </c>
      <c r="C277" s="86">
        <v>4</v>
      </c>
      <c r="D277" s="121">
        <v>0.002044280602289441</v>
      </c>
      <c r="E277" s="121">
        <v>1.9857595608853897</v>
      </c>
      <c r="F277" s="86" t="s">
        <v>3157</v>
      </c>
      <c r="G277" s="86" t="b">
        <v>0</v>
      </c>
      <c r="H277" s="86" t="b">
        <v>0</v>
      </c>
      <c r="I277" s="86" t="b">
        <v>0</v>
      </c>
      <c r="J277" s="86" t="b">
        <v>0</v>
      </c>
      <c r="K277" s="86" t="b">
        <v>0</v>
      </c>
      <c r="L277" s="86" t="b">
        <v>0</v>
      </c>
    </row>
    <row r="278" spans="1:12" ht="15">
      <c r="A278" s="86" t="s">
        <v>2450</v>
      </c>
      <c r="B278" s="86" t="s">
        <v>2451</v>
      </c>
      <c r="C278" s="86">
        <v>4</v>
      </c>
      <c r="D278" s="121">
        <v>0.002044280602289441</v>
      </c>
      <c r="E278" s="121">
        <v>2.8750612633917</v>
      </c>
      <c r="F278" s="86" t="s">
        <v>3157</v>
      </c>
      <c r="G278" s="86" t="b">
        <v>0</v>
      </c>
      <c r="H278" s="86" t="b">
        <v>0</v>
      </c>
      <c r="I278" s="86" t="b">
        <v>0</v>
      </c>
      <c r="J278" s="86" t="b">
        <v>0</v>
      </c>
      <c r="K278" s="86" t="b">
        <v>0</v>
      </c>
      <c r="L278" s="86" t="b">
        <v>0</v>
      </c>
    </row>
    <row r="279" spans="1:12" ht="15">
      <c r="A279" s="86" t="s">
        <v>2451</v>
      </c>
      <c r="B279" s="86" t="s">
        <v>2452</v>
      </c>
      <c r="C279" s="86">
        <v>4</v>
      </c>
      <c r="D279" s="121">
        <v>0.002044280602289441</v>
      </c>
      <c r="E279" s="121">
        <v>2.3631779024128257</v>
      </c>
      <c r="F279" s="86" t="s">
        <v>3157</v>
      </c>
      <c r="G279" s="86" t="b">
        <v>0</v>
      </c>
      <c r="H279" s="86" t="b">
        <v>0</v>
      </c>
      <c r="I279" s="86" t="b">
        <v>0</v>
      </c>
      <c r="J279" s="86" t="b">
        <v>0</v>
      </c>
      <c r="K279" s="86" t="b">
        <v>0</v>
      </c>
      <c r="L279" s="86" t="b">
        <v>0</v>
      </c>
    </row>
    <row r="280" spans="1:12" ht="15">
      <c r="A280" s="86" t="s">
        <v>2452</v>
      </c>
      <c r="B280" s="86" t="s">
        <v>2453</v>
      </c>
      <c r="C280" s="86">
        <v>4</v>
      </c>
      <c r="D280" s="121">
        <v>0.002044280602289441</v>
      </c>
      <c r="E280" s="121">
        <v>2.1497623203333323</v>
      </c>
      <c r="F280" s="86" t="s">
        <v>3157</v>
      </c>
      <c r="G280" s="86" t="b">
        <v>0</v>
      </c>
      <c r="H280" s="86" t="b">
        <v>0</v>
      </c>
      <c r="I280" s="86" t="b">
        <v>0</v>
      </c>
      <c r="J280" s="86" t="b">
        <v>0</v>
      </c>
      <c r="K280" s="86" t="b">
        <v>0</v>
      </c>
      <c r="L280" s="86" t="b">
        <v>0</v>
      </c>
    </row>
    <row r="281" spans="1:12" ht="15">
      <c r="A281" s="86" t="s">
        <v>2453</v>
      </c>
      <c r="B281" s="86" t="s">
        <v>2454</v>
      </c>
      <c r="C281" s="86">
        <v>4</v>
      </c>
      <c r="D281" s="121">
        <v>0.002044280602289441</v>
      </c>
      <c r="E281" s="121">
        <v>2.7781512503836434</v>
      </c>
      <c r="F281" s="86" t="s">
        <v>3157</v>
      </c>
      <c r="G281" s="86" t="b">
        <v>0</v>
      </c>
      <c r="H281" s="86" t="b">
        <v>0</v>
      </c>
      <c r="I281" s="86" t="b">
        <v>0</v>
      </c>
      <c r="J281" s="86" t="b">
        <v>0</v>
      </c>
      <c r="K281" s="86" t="b">
        <v>0</v>
      </c>
      <c r="L281" s="86" t="b">
        <v>0</v>
      </c>
    </row>
    <row r="282" spans="1:12" ht="15">
      <c r="A282" s="86" t="s">
        <v>2454</v>
      </c>
      <c r="B282" s="86" t="s">
        <v>2997</v>
      </c>
      <c r="C282" s="86">
        <v>4</v>
      </c>
      <c r="D282" s="121">
        <v>0.002044280602289441</v>
      </c>
      <c r="E282" s="121">
        <v>2.8750612633917</v>
      </c>
      <c r="F282" s="86" t="s">
        <v>3157</v>
      </c>
      <c r="G282" s="86" t="b">
        <v>0</v>
      </c>
      <c r="H282" s="86" t="b">
        <v>0</v>
      </c>
      <c r="I282" s="86" t="b">
        <v>0</v>
      </c>
      <c r="J282" s="86" t="b">
        <v>0</v>
      </c>
      <c r="K282" s="86" t="b">
        <v>0</v>
      </c>
      <c r="L282" s="86" t="b">
        <v>0</v>
      </c>
    </row>
    <row r="283" spans="1:12" ht="15">
      <c r="A283" s="86" t="s">
        <v>2997</v>
      </c>
      <c r="B283" s="86" t="s">
        <v>2998</v>
      </c>
      <c r="C283" s="86">
        <v>4</v>
      </c>
      <c r="D283" s="121">
        <v>0.002044280602289441</v>
      </c>
      <c r="E283" s="121">
        <v>2.8750612633917</v>
      </c>
      <c r="F283" s="86" t="s">
        <v>3157</v>
      </c>
      <c r="G283" s="86" t="b">
        <v>0</v>
      </c>
      <c r="H283" s="86" t="b">
        <v>0</v>
      </c>
      <c r="I283" s="86" t="b">
        <v>0</v>
      </c>
      <c r="J283" s="86" t="b">
        <v>0</v>
      </c>
      <c r="K283" s="86" t="b">
        <v>0</v>
      </c>
      <c r="L283" s="86" t="b">
        <v>0</v>
      </c>
    </row>
    <row r="284" spans="1:12" ht="15">
      <c r="A284" s="86" t="s">
        <v>2998</v>
      </c>
      <c r="B284" s="86" t="s">
        <v>2999</v>
      </c>
      <c r="C284" s="86">
        <v>4</v>
      </c>
      <c r="D284" s="121">
        <v>0.002044280602289441</v>
      </c>
      <c r="E284" s="121">
        <v>2.8750612633917</v>
      </c>
      <c r="F284" s="86" t="s">
        <v>3157</v>
      </c>
      <c r="G284" s="86" t="b">
        <v>0</v>
      </c>
      <c r="H284" s="86" t="b">
        <v>0</v>
      </c>
      <c r="I284" s="86" t="b">
        <v>0</v>
      </c>
      <c r="J284" s="86" t="b">
        <v>0</v>
      </c>
      <c r="K284" s="86" t="b">
        <v>0</v>
      </c>
      <c r="L284" s="86" t="b">
        <v>0</v>
      </c>
    </row>
    <row r="285" spans="1:12" ht="15">
      <c r="A285" s="86" t="s">
        <v>2999</v>
      </c>
      <c r="B285" s="86" t="s">
        <v>3000</v>
      </c>
      <c r="C285" s="86">
        <v>4</v>
      </c>
      <c r="D285" s="121">
        <v>0.002044280602289441</v>
      </c>
      <c r="E285" s="121">
        <v>2.8750612633917</v>
      </c>
      <c r="F285" s="86" t="s">
        <v>3157</v>
      </c>
      <c r="G285" s="86" t="b">
        <v>0</v>
      </c>
      <c r="H285" s="86" t="b">
        <v>0</v>
      </c>
      <c r="I285" s="86" t="b">
        <v>0</v>
      </c>
      <c r="J285" s="86" t="b">
        <v>0</v>
      </c>
      <c r="K285" s="86" t="b">
        <v>0</v>
      </c>
      <c r="L285" s="86" t="b">
        <v>0</v>
      </c>
    </row>
    <row r="286" spans="1:12" ht="15">
      <c r="A286" s="86" t="s">
        <v>3000</v>
      </c>
      <c r="B286" s="86" t="s">
        <v>2896</v>
      </c>
      <c r="C286" s="86">
        <v>4</v>
      </c>
      <c r="D286" s="121">
        <v>0.002044280602289441</v>
      </c>
      <c r="E286" s="121">
        <v>2.7781512503836434</v>
      </c>
      <c r="F286" s="86" t="s">
        <v>3157</v>
      </c>
      <c r="G286" s="86" t="b">
        <v>0</v>
      </c>
      <c r="H286" s="86" t="b">
        <v>0</v>
      </c>
      <c r="I286" s="86" t="b">
        <v>0</v>
      </c>
      <c r="J286" s="86" t="b">
        <v>0</v>
      </c>
      <c r="K286" s="86" t="b">
        <v>0</v>
      </c>
      <c r="L286" s="86" t="b">
        <v>0</v>
      </c>
    </row>
    <row r="287" spans="1:12" ht="15">
      <c r="A287" s="86" t="s">
        <v>2896</v>
      </c>
      <c r="B287" s="86" t="s">
        <v>3001</v>
      </c>
      <c r="C287" s="86">
        <v>4</v>
      </c>
      <c r="D287" s="121">
        <v>0.002044280602289441</v>
      </c>
      <c r="E287" s="121">
        <v>2.7781512503836434</v>
      </c>
      <c r="F287" s="86" t="s">
        <v>3157</v>
      </c>
      <c r="G287" s="86" t="b">
        <v>0</v>
      </c>
      <c r="H287" s="86" t="b">
        <v>0</v>
      </c>
      <c r="I287" s="86" t="b">
        <v>0</v>
      </c>
      <c r="J287" s="86" t="b">
        <v>0</v>
      </c>
      <c r="K287" s="86" t="b">
        <v>0</v>
      </c>
      <c r="L287" s="86" t="b">
        <v>0</v>
      </c>
    </row>
    <row r="288" spans="1:12" ht="15">
      <c r="A288" s="86" t="s">
        <v>3001</v>
      </c>
      <c r="B288" s="86" t="s">
        <v>2903</v>
      </c>
      <c r="C288" s="86">
        <v>4</v>
      </c>
      <c r="D288" s="121">
        <v>0.002044280602289441</v>
      </c>
      <c r="E288" s="121">
        <v>2.7781512503836434</v>
      </c>
      <c r="F288" s="86" t="s">
        <v>3157</v>
      </c>
      <c r="G288" s="86" t="b">
        <v>0</v>
      </c>
      <c r="H288" s="86" t="b">
        <v>0</v>
      </c>
      <c r="I288" s="86" t="b">
        <v>0</v>
      </c>
      <c r="J288" s="86" t="b">
        <v>0</v>
      </c>
      <c r="K288" s="86" t="b">
        <v>0</v>
      </c>
      <c r="L288" s="86" t="b">
        <v>0</v>
      </c>
    </row>
    <row r="289" spans="1:12" ht="15">
      <c r="A289" s="86" t="s">
        <v>2903</v>
      </c>
      <c r="B289" s="86" t="s">
        <v>3002</v>
      </c>
      <c r="C289" s="86">
        <v>4</v>
      </c>
      <c r="D289" s="121">
        <v>0.002044280602289441</v>
      </c>
      <c r="E289" s="121">
        <v>2.7781512503836434</v>
      </c>
      <c r="F289" s="86" t="s">
        <v>3157</v>
      </c>
      <c r="G289" s="86" t="b">
        <v>0</v>
      </c>
      <c r="H289" s="86" t="b">
        <v>0</v>
      </c>
      <c r="I289" s="86" t="b">
        <v>0</v>
      </c>
      <c r="J289" s="86" t="b">
        <v>0</v>
      </c>
      <c r="K289" s="86" t="b">
        <v>0</v>
      </c>
      <c r="L289" s="86" t="b">
        <v>0</v>
      </c>
    </row>
    <row r="290" spans="1:12" ht="15">
      <c r="A290" s="86" t="s">
        <v>3002</v>
      </c>
      <c r="B290" s="86" t="s">
        <v>3003</v>
      </c>
      <c r="C290" s="86">
        <v>4</v>
      </c>
      <c r="D290" s="121">
        <v>0.002044280602289441</v>
      </c>
      <c r="E290" s="121">
        <v>2.8750612633917</v>
      </c>
      <c r="F290" s="86" t="s">
        <v>3157</v>
      </c>
      <c r="G290" s="86" t="b">
        <v>0</v>
      </c>
      <c r="H290" s="86" t="b">
        <v>0</v>
      </c>
      <c r="I290" s="86" t="b">
        <v>0</v>
      </c>
      <c r="J290" s="86" t="b">
        <v>0</v>
      </c>
      <c r="K290" s="86" t="b">
        <v>0</v>
      </c>
      <c r="L290" s="86" t="b">
        <v>0</v>
      </c>
    </row>
    <row r="291" spans="1:12" ht="15">
      <c r="A291" s="86" t="s">
        <v>3003</v>
      </c>
      <c r="B291" s="86" t="s">
        <v>2387</v>
      </c>
      <c r="C291" s="86">
        <v>4</v>
      </c>
      <c r="D291" s="121">
        <v>0.002044280602289441</v>
      </c>
      <c r="E291" s="121">
        <v>1.2596373105057561</v>
      </c>
      <c r="F291" s="86" t="s">
        <v>3157</v>
      </c>
      <c r="G291" s="86" t="b">
        <v>0</v>
      </c>
      <c r="H291" s="86" t="b">
        <v>0</v>
      </c>
      <c r="I291" s="86" t="b">
        <v>0</v>
      </c>
      <c r="J291" s="86" t="b">
        <v>0</v>
      </c>
      <c r="K291" s="86" t="b">
        <v>0</v>
      </c>
      <c r="L291" s="86" t="b">
        <v>0</v>
      </c>
    </row>
    <row r="292" spans="1:12" ht="15">
      <c r="A292" s="86" t="s">
        <v>2390</v>
      </c>
      <c r="B292" s="86" t="s">
        <v>3004</v>
      </c>
      <c r="C292" s="86">
        <v>4</v>
      </c>
      <c r="D292" s="121">
        <v>0.002044280602289441</v>
      </c>
      <c r="E292" s="121">
        <v>2.0621479067488444</v>
      </c>
      <c r="F292" s="86" t="s">
        <v>3157</v>
      </c>
      <c r="G292" s="86" t="b">
        <v>0</v>
      </c>
      <c r="H292" s="86" t="b">
        <v>0</v>
      </c>
      <c r="I292" s="86" t="b">
        <v>0</v>
      </c>
      <c r="J292" s="86" t="b">
        <v>0</v>
      </c>
      <c r="K292" s="86" t="b">
        <v>0</v>
      </c>
      <c r="L292" s="86" t="b">
        <v>0</v>
      </c>
    </row>
    <row r="293" spans="1:12" ht="15">
      <c r="A293" s="86" t="s">
        <v>2925</v>
      </c>
      <c r="B293" s="86" t="s">
        <v>3007</v>
      </c>
      <c r="C293" s="86">
        <v>3</v>
      </c>
      <c r="D293" s="121">
        <v>0.0016515983891222923</v>
      </c>
      <c r="E293" s="121">
        <v>2.8750612633917</v>
      </c>
      <c r="F293" s="86" t="s">
        <v>3157</v>
      </c>
      <c r="G293" s="86" t="b">
        <v>0</v>
      </c>
      <c r="H293" s="86" t="b">
        <v>0</v>
      </c>
      <c r="I293" s="86" t="b">
        <v>0</v>
      </c>
      <c r="J293" s="86" t="b">
        <v>0</v>
      </c>
      <c r="K293" s="86" t="b">
        <v>0</v>
      </c>
      <c r="L293" s="86" t="b">
        <v>0</v>
      </c>
    </row>
    <row r="294" spans="1:12" ht="15">
      <c r="A294" s="86" t="s">
        <v>3007</v>
      </c>
      <c r="B294" s="86" t="s">
        <v>3008</v>
      </c>
      <c r="C294" s="86">
        <v>3</v>
      </c>
      <c r="D294" s="121">
        <v>0.0016515983891222923</v>
      </c>
      <c r="E294" s="121">
        <v>3</v>
      </c>
      <c r="F294" s="86" t="s">
        <v>3157</v>
      </c>
      <c r="G294" s="86" t="b">
        <v>0</v>
      </c>
      <c r="H294" s="86" t="b">
        <v>0</v>
      </c>
      <c r="I294" s="86" t="b">
        <v>0</v>
      </c>
      <c r="J294" s="86" t="b">
        <v>0</v>
      </c>
      <c r="K294" s="86" t="b">
        <v>0</v>
      </c>
      <c r="L294" s="86" t="b">
        <v>0</v>
      </c>
    </row>
    <row r="295" spans="1:12" ht="15">
      <c r="A295" s="86" t="s">
        <v>3008</v>
      </c>
      <c r="B295" s="86" t="s">
        <v>3009</v>
      </c>
      <c r="C295" s="86">
        <v>3</v>
      </c>
      <c r="D295" s="121">
        <v>0.0016515983891222923</v>
      </c>
      <c r="E295" s="121">
        <v>3</v>
      </c>
      <c r="F295" s="86" t="s">
        <v>3157</v>
      </c>
      <c r="G295" s="86" t="b">
        <v>0</v>
      </c>
      <c r="H295" s="86" t="b">
        <v>0</v>
      </c>
      <c r="I295" s="86" t="b">
        <v>0</v>
      </c>
      <c r="J295" s="86" t="b">
        <v>0</v>
      </c>
      <c r="K295" s="86" t="b">
        <v>0</v>
      </c>
      <c r="L295" s="86" t="b">
        <v>0</v>
      </c>
    </row>
    <row r="296" spans="1:12" ht="15">
      <c r="A296" s="86" t="s">
        <v>3009</v>
      </c>
      <c r="B296" s="86" t="s">
        <v>3010</v>
      </c>
      <c r="C296" s="86">
        <v>3</v>
      </c>
      <c r="D296" s="121">
        <v>0.0016515983891222923</v>
      </c>
      <c r="E296" s="121">
        <v>3</v>
      </c>
      <c r="F296" s="86" t="s">
        <v>3157</v>
      </c>
      <c r="G296" s="86" t="b">
        <v>0</v>
      </c>
      <c r="H296" s="86" t="b">
        <v>0</v>
      </c>
      <c r="I296" s="86" t="b">
        <v>0</v>
      </c>
      <c r="J296" s="86" t="b">
        <v>0</v>
      </c>
      <c r="K296" s="86" t="b">
        <v>0</v>
      </c>
      <c r="L296" s="86" t="b">
        <v>0</v>
      </c>
    </row>
    <row r="297" spans="1:12" ht="15">
      <c r="A297" s="86" t="s">
        <v>3010</v>
      </c>
      <c r="B297" s="86" t="s">
        <v>3011</v>
      </c>
      <c r="C297" s="86">
        <v>3</v>
      </c>
      <c r="D297" s="121">
        <v>0.0016515983891222923</v>
      </c>
      <c r="E297" s="121">
        <v>3</v>
      </c>
      <c r="F297" s="86" t="s">
        <v>3157</v>
      </c>
      <c r="G297" s="86" t="b">
        <v>0</v>
      </c>
      <c r="H297" s="86" t="b">
        <v>0</v>
      </c>
      <c r="I297" s="86" t="b">
        <v>0</v>
      </c>
      <c r="J297" s="86" t="b">
        <v>0</v>
      </c>
      <c r="K297" s="86" t="b">
        <v>0</v>
      </c>
      <c r="L297" s="86" t="b">
        <v>0</v>
      </c>
    </row>
    <row r="298" spans="1:12" ht="15">
      <c r="A298" s="86" t="s">
        <v>3011</v>
      </c>
      <c r="B298" s="86" t="s">
        <v>3012</v>
      </c>
      <c r="C298" s="86">
        <v>3</v>
      </c>
      <c r="D298" s="121">
        <v>0.0016515983891222923</v>
      </c>
      <c r="E298" s="121">
        <v>3</v>
      </c>
      <c r="F298" s="86" t="s">
        <v>3157</v>
      </c>
      <c r="G298" s="86" t="b">
        <v>0</v>
      </c>
      <c r="H298" s="86" t="b">
        <v>0</v>
      </c>
      <c r="I298" s="86" t="b">
        <v>0</v>
      </c>
      <c r="J298" s="86" t="b">
        <v>0</v>
      </c>
      <c r="K298" s="86" t="b">
        <v>0</v>
      </c>
      <c r="L298" s="86" t="b">
        <v>0</v>
      </c>
    </row>
    <row r="299" spans="1:12" ht="15">
      <c r="A299" s="86" t="s">
        <v>3012</v>
      </c>
      <c r="B299" s="86" t="s">
        <v>2863</v>
      </c>
      <c r="C299" s="86">
        <v>3</v>
      </c>
      <c r="D299" s="121">
        <v>0.0016515983891222923</v>
      </c>
      <c r="E299" s="121">
        <v>2.574031267727719</v>
      </c>
      <c r="F299" s="86" t="s">
        <v>3157</v>
      </c>
      <c r="G299" s="86" t="b">
        <v>0</v>
      </c>
      <c r="H299" s="86" t="b">
        <v>0</v>
      </c>
      <c r="I299" s="86" t="b">
        <v>0</v>
      </c>
      <c r="J299" s="86" t="b">
        <v>0</v>
      </c>
      <c r="K299" s="86" t="b">
        <v>0</v>
      </c>
      <c r="L299" s="86" t="b">
        <v>0</v>
      </c>
    </row>
    <row r="300" spans="1:12" ht="15">
      <c r="A300" s="86" t="s">
        <v>2863</v>
      </c>
      <c r="B300" s="86" t="s">
        <v>3013</v>
      </c>
      <c r="C300" s="86">
        <v>3</v>
      </c>
      <c r="D300" s="121">
        <v>0.0016515983891222923</v>
      </c>
      <c r="E300" s="121">
        <v>2.574031267727719</v>
      </c>
      <c r="F300" s="86" t="s">
        <v>3157</v>
      </c>
      <c r="G300" s="86" t="b">
        <v>0</v>
      </c>
      <c r="H300" s="86" t="b">
        <v>0</v>
      </c>
      <c r="I300" s="86" t="b">
        <v>0</v>
      </c>
      <c r="J300" s="86" t="b">
        <v>0</v>
      </c>
      <c r="K300" s="86" t="b">
        <v>0</v>
      </c>
      <c r="L300" s="86" t="b">
        <v>0</v>
      </c>
    </row>
    <row r="301" spans="1:12" ht="15">
      <c r="A301" s="86" t="s">
        <v>3013</v>
      </c>
      <c r="B301" s="86" t="s">
        <v>3014</v>
      </c>
      <c r="C301" s="86">
        <v>3</v>
      </c>
      <c r="D301" s="121">
        <v>0.0016515983891222923</v>
      </c>
      <c r="E301" s="121">
        <v>3</v>
      </c>
      <c r="F301" s="86" t="s">
        <v>3157</v>
      </c>
      <c r="G301" s="86" t="b">
        <v>0</v>
      </c>
      <c r="H301" s="86" t="b">
        <v>0</v>
      </c>
      <c r="I301" s="86" t="b">
        <v>0</v>
      </c>
      <c r="J301" s="86" t="b">
        <v>0</v>
      </c>
      <c r="K301" s="86" t="b">
        <v>0</v>
      </c>
      <c r="L301" s="86" t="b">
        <v>0</v>
      </c>
    </row>
    <row r="302" spans="1:12" ht="15">
      <c r="A302" s="86" t="s">
        <v>3014</v>
      </c>
      <c r="B302" s="86" t="s">
        <v>2849</v>
      </c>
      <c r="C302" s="86">
        <v>3</v>
      </c>
      <c r="D302" s="121">
        <v>0.0016515983891222923</v>
      </c>
      <c r="E302" s="121">
        <v>2.5228787452803374</v>
      </c>
      <c r="F302" s="86" t="s">
        <v>3157</v>
      </c>
      <c r="G302" s="86" t="b">
        <v>0</v>
      </c>
      <c r="H302" s="86" t="b">
        <v>0</v>
      </c>
      <c r="I302" s="86" t="b">
        <v>0</v>
      </c>
      <c r="J302" s="86" t="b">
        <v>0</v>
      </c>
      <c r="K302" s="86" t="b">
        <v>0</v>
      </c>
      <c r="L302" s="86" t="b">
        <v>0</v>
      </c>
    </row>
    <row r="303" spans="1:12" ht="15">
      <c r="A303" s="86" t="s">
        <v>2849</v>
      </c>
      <c r="B303" s="86" t="s">
        <v>3015</v>
      </c>
      <c r="C303" s="86">
        <v>3</v>
      </c>
      <c r="D303" s="121">
        <v>0.0016515983891222923</v>
      </c>
      <c r="E303" s="121">
        <v>2.5228787452803374</v>
      </c>
      <c r="F303" s="86" t="s">
        <v>3157</v>
      </c>
      <c r="G303" s="86" t="b">
        <v>0</v>
      </c>
      <c r="H303" s="86" t="b">
        <v>0</v>
      </c>
      <c r="I303" s="86" t="b">
        <v>0</v>
      </c>
      <c r="J303" s="86" t="b">
        <v>0</v>
      </c>
      <c r="K303" s="86" t="b">
        <v>0</v>
      </c>
      <c r="L303" s="86" t="b">
        <v>0</v>
      </c>
    </row>
    <row r="304" spans="1:12" ht="15">
      <c r="A304" s="86" t="s">
        <v>3015</v>
      </c>
      <c r="B304" s="86" t="s">
        <v>3016</v>
      </c>
      <c r="C304" s="86">
        <v>3</v>
      </c>
      <c r="D304" s="121">
        <v>0.0016515983891222923</v>
      </c>
      <c r="E304" s="121">
        <v>3</v>
      </c>
      <c r="F304" s="86" t="s">
        <v>3157</v>
      </c>
      <c r="G304" s="86" t="b">
        <v>0</v>
      </c>
      <c r="H304" s="86" t="b">
        <v>0</v>
      </c>
      <c r="I304" s="86" t="b">
        <v>0</v>
      </c>
      <c r="J304" s="86" t="b">
        <v>0</v>
      </c>
      <c r="K304" s="86" t="b">
        <v>0</v>
      </c>
      <c r="L304" s="86" t="b">
        <v>0</v>
      </c>
    </row>
    <row r="305" spans="1:12" ht="15">
      <c r="A305" s="86" t="s">
        <v>3016</v>
      </c>
      <c r="B305" s="86" t="s">
        <v>2926</v>
      </c>
      <c r="C305" s="86">
        <v>3</v>
      </c>
      <c r="D305" s="121">
        <v>0.0016515983891222923</v>
      </c>
      <c r="E305" s="121">
        <v>2.8750612633917</v>
      </c>
      <c r="F305" s="86" t="s">
        <v>3157</v>
      </c>
      <c r="G305" s="86" t="b">
        <v>0</v>
      </c>
      <c r="H305" s="86" t="b">
        <v>0</v>
      </c>
      <c r="I305" s="86" t="b">
        <v>0</v>
      </c>
      <c r="J305" s="86" t="b">
        <v>0</v>
      </c>
      <c r="K305" s="86" t="b">
        <v>0</v>
      </c>
      <c r="L305" s="86" t="b">
        <v>0</v>
      </c>
    </row>
    <row r="306" spans="1:12" ht="15">
      <c r="A306" s="86" t="s">
        <v>2926</v>
      </c>
      <c r="B306" s="86" t="s">
        <v>3017</v>
      </c>
      <c r="C306" s="86">
        <v>3</v>
      </c>
      <c r="D306" s="121">
        <v>0.0016515983891222923</v>
      </c>
      <c r="E306" s="121">
        <v>2.8750612633917</v>
      </c>
      <c r="F306" s="86" t="s">
        <v>3157</v>
      </c>
      <c r="G306" s="86" t="b">
        <v>0</v>
      </c>
      <c r="H306" s="86" t="b">
        <v>0</v>
      </c>
      <c r="I306" s="86" t="b">
        <v>0</v>
      </c>
      <c r="J306" s="86" t="b">
        <v>0</v>
      </c>
      <c r="K306" s="86" t="b">
        <v>0</v>
      </c>
      <c r="L306" s="86" t="b">
        <v>0</v>
      </c>
    </row>
    <row r="307" spans="1:12" ht="15">
      <c r="A307" s="86" t="s">
        <v>3017</v>
      </c>
      <c r="B307" s="86" t="s">
        <v>3018</v>
      </c>
      <c r="C307" s="86">
        <v>3</v>
      </c>
      <c r="D307" s="121">
        <v>0.0016515983891222923</v>
      </c>
      <c r="E307" s="121">
        <v>3</v>
      </c>
      <c r="F307" s="86" t="s">
        <v>3157</v>
      </c>
      <c r="G307" s="86" t="b">
        <v>0</v>
      </c>
      <c r="H307" s="86" t="b">
        <v>0</v>
      </c>
      <c r="I307" s="86" t="b">
        <v>0</v>
      </c>
      <c r="J307" s="86" t="b">
        <v>0</v>
      </c>
      <c r="K307" s="86" t="b">
        <v>0</v>
      </c>
      <c r="L307" s="86" t="b">
        <v>0</v>
      </c>
    </row>
    <row r="308" spans="1:12" ht="15">
      <c r="A308" s="86" t="s">
        <v>3018</v>
      </c>
      <c r="B308" s="86" t="s">
        <v>3019</v>
      </c>
      <c r="C308" s="86">
        <v>3</v>
      </c>
      <c r="D308" s="121">
        <v>0.0016515983891222923</v>
      </c>
      <c r="E308" s="121">
        <v>3</v>
      </c>
      <c r="F308" s="86" t="s">
        <v>3157</v>
      </c>
      <c r="G308" s="86" t="b">
        <v>0</v>
      </c>
      <c r="H308" s="86" t="b">
        <v>0</v>
      </c>
      <c r="I308" s="86" t="b">
        <v>0</v>
      </c>
      <c r="J308" s="86" t="b">
        <v>0</v>
      </c>
      <c r="K308" s="86" t="b">
        <v>0</v>
      </c>
      <c r="L308" s="86" t="b">
        <v>0</v>
      </c>
    </row>
    <row r="309" spans="1:12" ht="15">
      <c r="A309" s="86" t="s">
        <v>3019</v>
      </c>
      <c r="B309" s="86" t="s">
        <v>3020</v>
      </c>
      <c r="C309" s="86">
        <v>3</v>
      </c>
      <c r="D309" s="121">
        <v>0.0016515983891222923</v>
      </c>
      <c r="E309" s="121">
        <v>3</v>
      </c>
      <c r="F309" s="86" t="s">
        <v>3157</v>
      </c>
      <c r="G309" s="86" t="b">
        <v>0</v>
      </c>
      <c r="H309" s="86" t="b">
        <v>0</v>
      </c>
      <c r="I309" s="86" t="b">
        <v>0</v>
      </c>
      <c r="J309" s="86" t="b">
        <v>0</v>
      </c>
      <c r="K309" s="86" t="b">
        <v>0</v>
      </c>
      <c r="L309" s="86" t="b">
        <v>0</v>
      </c>
    </row>
    <row r="310" spans="1:12" ht="15">
      <c r="A310" s="86" t="s">
        <v>3020</v>
      </c>
      <c r="B310" s="86" t="s">
        <v>3021</v>
      </c>
      <c r="C310" s="86">
        <v>3</v>
      </c>
      <c r="D310" s="121">
        <v>0.0016515983891222923</v>
      </c>
      <c r="E310" s="121">
        <v>3</v>
      </c>
      <c r="F310" s="86" t="s">
        <v>3157</v>
      </c>
      <c r="G310" s="86" t="b">
        <v>0</v>
      </c>
      <c r="H310" s="86" t="b">
        <v>0</v>
      </c>
      <c r="I310" s="86" t="b">
        <v>0</v>
      </c>
      <c r="J310" s="86" t="b">
        <v>0</v>
      </c>
      <c r="K310" s="86" t="b">
        <v>0</v>
      </c>
      <c r="L310" s="86" t="b">
        <v>0</v>
      </c>
    </row>
    <row r="311" spans="1:12" ht="15">
      <c r="A311" s="86" t="s">
        <v>3021</v>
      </c>
      <c r="B311" s="86" t="s">
        <v>2394</v>
      </c>
      <c r="C311" s="86">
        <v>3</v>
      </c>
      <c r="D311" s="121">
        <v>0.0016515983891222923</v>
      </c>
      <c r="E311" s="121">
        <v>1.9719712763997566</v>
      </c>
      <c r="F311" s="86" t="s">
        <v>3157</v>
      </c>
      <c r="G311" s="86" t="b">
        <v>0</v>
      </c>
      <c r="H311" s="86" t="b">
        <v>0</v>
      </c>
      <c r="I311" s="86" t="b">
        <v>0</v>
      </c>
      <c r="J311" s="86" t="b">
        <v>0</v>
      </c>
      <c r="K311" s="86" t="b">
        <v>0</v>
      </c>
      <c r="L311" s="86" t="b">
        <v>0</v>
      </c>
    </row>
    <row r="312" spans="1:12" ht="15">
      <c r="A312" s="86" t="s">
        <v>2394</v>
      </c>
      <c r="B312" s="86" t="s">
        <v>3022</v>
      </c>
      <c r="C312" s="86">
        <v>3</v>
      </c>
      <c r="D312" s="121">
        <v>0.0016515983891222923</v>
      </c>
      <c r="E312" s="121">
        <v>1.9719712763997566</v>
      </c>
      <c r="F312" s="86" t="s">
        <v>3157</v>
      </c>
      <c r="G312" s="86" t="b">
        <v>0</v>
      </c>
      <c r="H312" s="86" t="b">
        <v>0</v>
      </c>
      <c r="I312" s="86" t="b">
        <v>0</v>
      </c>
      <c r="J312" s="86" t="b">
        <v>0</v>
      </c>
      <c r="K312" s="86" t="b">
        <v>0</v>
      </c>
      <c r="L312" s="86" t="b">
        <v>0</v>
      </c>
    </row>
    <row r="313" spans="1:12" ht="15">
      <c r="A313" s="86" t="s">
        <v>3022</v>
      </c>
      <c r="B313" s="86" t="s">
        <v>3023</v>
      </c>
      <c r="C313" s="86">
        <v>3</v>
      </c>
      <c r="D313" s="121">
        <v>0.0016515983891222923</v>
      </c>
      <c r="E313" s="121">
        <v>3</v>
      </c>
      <c r="F313" s="86" t="s">
        <v>3157</v>
      </c>
      <c r="G313" s="86" t="b">
        <v>0</v>
      </c>
      <c r="H313" s="86" t="b">
        <v>0</v>
      </c>
      <c r="I313" s="86" t="b">
        <v>0</v>
      </c>
      <c r="J313" s="86" t="b">
        <v>0</v>
      </c>
      <c r="K313" s="86" t="b">
        <v>0</v>
      </c>
      <c r="L313" s="86" t="b">
        <v>0</v>
      </c>
    </row>
    <row r="314" spans="1:12" ht="15">
      <c r="A314" s="86" t="s">
        <v>3023</v>
      </c>
      <c r="B314" s="86" t="s">
        <v>3024</v>
      </c>
      <c r="C314" s="86">
        <v>3</v>
      </c>
      <c r="D314" s="121">
        <v>0.0016515983891222923</v>
      </c>
      <c r="E314" s="121">
        <v>3</v>
      </c>
      <c r="F314" s="86" t="s">
        <v>3157</v>
      </c>
      <c r="G314" s="86" t="b">
        <v>0</v>
      </c>
      <c r="H314" s="86" t="b">
        <v>0</v>
      </c>
      <c r="I314" s="86" t="b">
        <v>0</v>
      </c>
      <c r="J314" s="86" t="b">
        <v>0</v>
      </c>
      <c r="K314" s="86" t="b">
        <v>0</v>
      </c>
      <c r="L314" s="86" t="b">
        <v>0</v>
      </c>
    </row>
    <row r="315" spans="1:12" ht="15">
      <c r="A315" s="86" t="s">
        <v>3024</v>
      </c>
      <c r="B315" s="86" t="s">
        <v>3025</v>
      </c>
      <c r="C315" s="86">
        <v>3</v>
      </c>
      <c r="D315" s="121">
        <v>0.0016515983891222923</v>
      </c>
      <c r="E315" s="121">
        <v>3</v>
      </c>
      <c r="F315" s="86" t="s">
        <v>3157</v>
      </c>
      <c r="G315" s="86" t="b">
        <v>0</v>
      </c>
      <c r="H315" s="86" t="b">
        <v>0</v>
      </c>
      <c r="I315" s="86" t="b">
        <v>0</v>
      </c>
      <c r="J315" s="86" t="b">
        <v>0</v>
      </c>
      <c r="K315" s="86" t="b">
        <v>0</v>
      </c>
      <c r="L315" s="86" t="b">
        <v>0</v>
      </c>
    </row>
    <row r="316" spans="1:12" ht="15">
      <c r="A316" s="86" t="s">
        <v>3025</v>
      </c>
      <c r="B316" s="86" t="s">
        <v>3026</v>
      </c>
      <c r="C316" s="86">
        <v>3</v>
      </c>
      <c r="D316" s="121">
        <v>0.0016515983891222923</v>
      </c>
      <c r="E316" s="121">
        <v>3</v>
      </c>
      <c r="F316" s="86" t="s">
        <v>3157</v>
      </c>
      <c r="G316" s="86" t="b">
        <v>0</v>
      </c>
      <c r="H316" s="86" t="b">
        <v>0</v>
      </c>
      <c r="I316" s="86" t="b">
        <v>0</v>
      </c>
      <c r="J316" s="86" t="b">
        <v>0</v>
      </c>
      <c r="K316" s="86" t="b">
        <v>0</v>
      </c>
      <c r="L316" s="86" t="b">
        <v>0</v>
      </c>
    </row>
    <row r="317" spans="1:12" ht="15">
      <c r="A317" s="86" t="s">
        <v>3026</v>
      </c>
      <c r="B317" s="86" t="s">
        <v>2452</v>
      </c>
      <c r="C317" s="86">
        <v>3</v>
      </c>
      <c r="D317" s="121">
        <v>0.0016515983891222923</v>
      </c>
      <c r="E317" s="121">
        <v>2.3631779024128257</v>
      </c>
      <c r="F317" s="86" t="s">
        <v>3157</v>
      </c>
      <c r="G317" s="86" t="b">
        <v>0</v>
      </c>
      <c r="H317" s="86" t="b">
        <v>0</v>
      </c>
      <c r="I317" s="86" t="b">
        <v>0</v>
      </c>
      <c r="J317" s="86" t="b">
        <v>0</v>
      </c>
      <c r="K317" s="86" t="b">
        <v>0</v>
      </c>
      <c r="L317" s="86" t="b">
        <v>0</v>
      </c>
    </row>
    <row r="318" spans="1:12" ht="15">
      <c r="A318" s="86" t="s">
        <v>2452</v>
      </c>
      <c r="B318" s="86" t="s">
        <v>3027</v>
      </c>
      <c r="C318" s="86">
        <v>3</v>
      </c>
      <c r="D318" s="121">
        <v>0.0016515983891222923</v>
      </c>
      <c r="E318" s="121">
        <v>2.2466723333413885</v>
      </c>
      <c r="F318" s="86" t="s">
        <v>3157</v>
      </c>
      <c r="G318" s="86" t="b">
        <v>0</v>
      </c>
      <c r="H318" s="86" t="b">
        <v>0</v>
      </c>
      <c r="I318" s="86" t="b">
        <v>0</v>
      </c>
      <c r="J318" s="86" t="b">
        <v>0</v>
      </c>
      <c r="K318" s="86" t="b">
        <v>0</v>
      </c>
      <c r="L318" s="86" t="b">
        <v>0</v>
      </c>
    </row>
    <row r="319" spans="1:12" ht="15">
      <c r="A319" s="86" t="s">
        <v>3027</v>
      </c>
      <c r="B319" s="86" t="s">
        <v>3028</v>
      </c>
      <c r="C319" s="86">
        <v>3</v>
      </c>
      <c r="D319" s="121">
        <v>0.0016515983891222923</v>
      </c>
      <c r="E319" s="121">
        <v>3</v>
      </c>
      <c r="F319" s="86" t="s">
        <v>3157</v>
      </c>
      <c r="G319" s="86" t="b">
        <v>0</v>
      </c>
      <c r="H319" s="86" t="b">
        <v>0</v>
      </c>
      <c r="I319" s="86" t="b">
        <v>0</v>
      </c>
      <c r="J319" s="86" t="b">
        <v>0</v>
      </c>
      <c r="K319" s="86" t="b">
        <v>0</v>
      </c>
      <c r="L319" s="86" t="b">
        <v>0</v>
      </c>
    </row>
    <row r="320" spans="1:12" ht="15">
      <c r="A320" s="86" t="s">
        <v>3028</v>
      </c>
      <c r="B320" s="86" t="s">
        <v>2387</v>
      </c>
      <c r="C320" s="86">
        <v>3</v>
      </c>
      <c r="D320" s="121">
        <v>0.0016515983891222923</v>
      </c>
      <c r="E320" s="121">
        <v>1.2596373105057561</v>
      </c>
      <c r="F320" s="86" t="s">
        <v>3157</v>
      </c>
      <c r="G320" s="86" t="b">
        <v>0</v>
      </c>
      <c r="H320" s="86" t="b">
        <v>0</v>
      </c>
      <c r="I320" s="86" t="b">
        <v>0</v>
      </c>
      <c r="J320" s="86" t="b">
        <v>0</v>
      </c>
      <c r="K320" s="86" t="b">
        <v>0</v>
      </c>
      <c r="L320" s="86" t="b">
        <v>0</v>
      </c>
    </row>
    <row r="321" spans="1:12" ht="15">
      <c r="A321" s="86" t="s">
        <v>3032</v>
      </c>
      <c r="B321" s="86" t="s">
        <v>2928</v>
      </c>
      <c r="C321" s="86">
        <v>3</v>
      </c>
      <c r="D321" s="121">
        <v>0.0016515983891222923</v>
      </c>
      <c r="E321" s="121">
        <v>2.8750612633917</v>
      </c>
      <c r="F321" s="86" t="s">
        <v>3157</v>
      </c>
      <c r="G321" s="86" t="b">
        <v>0</v>
      </c>
      <c r="H321" s="86" t="b">
        <v>0</v>
      </c>
      <c r="I321" s="86" t="b">
        <v>0</v>
      </c>
      <c r="J321" s="86" t="b">
        <v>0</v>
      </c>
      <c r="K321" s="86" t="b">
        <v>0</v>
      </c>
      <c r="L321" s="86" t="b">
        <v>0</v>
      </c>
    </row>
    <row r="322" spans="1:12" ht="15">
      <c r="A322" s="86" t="s">
        <v>2928</v>
      </c>
      <c r="B322" s="86" t="s">
        <v>3033</v>
      </c>
      <c r="C322" s="86">
        <v>3</v>
      </c>
      <c r="D322" s="121">
        <v>0.0016515983891222923</v>
      </c>
      <c r="E322" s="121">
        <v>2.8750612633917</v>
      </c>
      <c r="F322" s="86" t="s">
        <v>3157</v>
      </c>
      <c r="G322" s="86" t="b">
        <v>0</v>
      </c>
      <c r="H322" s="86" t="b">
        <v>0</v>
      </c>
      <c r="I322" s="86" t="b">
        <v>0</v>
      </c>
      <c r="J322" s="86" t="b">
        <v>0</v>
      </c>
      <c r="K322" s="86" t="b">
        <v>0</v>
      </c>
      <c r="L322" s="86" t="b">
        <v>0</v>
      </c>
    </row>
    <row r="323" spans="1:12" ht="15">
      <c r="A323" s="86" t="s">
        <v>3033</v>
      </c>
      <c r="B323" s="86" t="s">
        <v>2878</v>
      </c>
      <c r="C323" s="86">
        <v>3</v>
      </c>
      <c r="D323" s="121">
        <v>0.0016515983891222923</v>
      </c>
      <c r="E323" s="121">
        <v>2.6989700043360187</v>
      </c>
      <c r="F323" s="86" t="s">
        <v>3157</v>
      </c>
      <c r="G323" s="86" t="b">
        <v>0</v>
      </c>
      <c r="H323" s="86" t="b">
        <v>0</v>
      </c>
      <c r="I323" s="86" t="b">
        <v>0</v>
      </c>
      <c r="J323" s="86" t="b">
        <v>0</v>
      </c>
      <c r="K323" s="86" t="b">
        <v>0</v>
      </c>
      <c r="L323" s="86" t="b">
        <v>0</v>
      </c>
    </row>
    <row r="324" spans="1:12" ht="15">
      <c r="A324" s="86" t="s">
        <v>2878</v>
      </c>
      <c r="B324" s="86" t="s">
        <v>3034</v>
      </c>
      <c r="C324" s="86">
        <v>3</v>
      </c>
      <c r="D324" s="121">
        <v>0.0016515983891222923</v>
      </c>
      <c r="E324" s="121">
        <v>2.6989700043360187</v>
      </c>
      <c r="F324" s="86" t="s">
        <v>3157</v>
      </c>
      <c r="G324" s="86" t="b">
        <v>0</v>
      </c>
      <c r="H324" s="86" t="b">
        <v>0</v>
      </c>
      <c r="I324" s="86" t="b">
        <v>0</v>
      </c>
      <c r="J324" s="86" t="b">
        <v>0</v>
      </c>
      <c r="K324" s="86" t="b">
        <v>0</v>
      </c>
      <c r="L324" s="86" t="b">
        <v>0</v>
      </c>
    </row>
    <row r="325" spans="1:12" ht="15">
      <c r="A325" s="86" t="s">
        <v>3034</v>
      </c>
      <c r="B325" s="86" t="s">
        <v>3035</v>
      </c>
      <c r="C325" s="86">
        <v>3</v>
      </c>
      <c r="D325" s="121">
        <v>0.0016515983891222923</v>
      </c>
      <c r="E325" s="121">
        <v>3</v>
      </c>
      <c r="F325" s="86" t="s">
        <v>3157</v>
      </c>
      <c r="G325" s="86" t="b">
        <v>0</v>
      </c>
      <c r="H325" s="86" t="b">
        <v>0</v>
      </c>
      <c r="I325" s="86" t="b">
        <v>0</v>
      </c>
      <c r="J325" s="86" t="b">
        <v>0</v>
      </c>
      <c r="K325" s="86" t="b">
        <v>0</v>
      </c>
      <c r="L325" s="86" t="b">
        <v>0</v>
      </c>
    </row>
    <row r="326" spans="1:12" ht="15">
      <c r="A326" s="86" t="s">
        <v>3035</v>
      </c>
      <c r="B326" s="86" t="s">
        <v>3036</v>
      </c>
      <c r="C326" s="86">
        <v>3</v>
      </c>
      <c r="D326" s="121">
        <v>0.0016515983891222923</v>
      </c>
      <c r="E326" s="121">
        <v>3</v>
      </c>
      <c r="F326" s="86" t="s">
        <v>3157</v>
      </c>
      <c r="G326" s="86" t="b">
        <v>0</v>
      </c>
      <c r="H326" s="86" t="b">
        <v>0</v>
      </c>
      <c r="I326" s="86" t="b">
        <v>0</v>
      </c>
      <c r="J326" s="86" t="b">
        <v>0</v>
      </c>
      <c r="K326" s="86" t="b">
        <v>0</v>
      </c>
      <c r="L326" s="86" t="b">
        <v>0</v>
      </c>
    </row>
    <row r="327" spans="1:12" ht="15">
      <c r="A327" s="86" t="s">
        <v>3036</v>
      </c>
      <c r="B327" s="86" t="s">
        <v>3037</v>
      </c>
      <c r="C327" s="86">
        <v>3</v>
      </c>
      <c r="D327" s="121">
        <v>0.0016515983891222923</v>
      </c>
      <c r="E327" s="121">
        <v>3</v>
      </c>
      <c r="F327" s="86" t="s">
        <v>3157</v>
      </c>
      <c r="G327" s="86" t="b">
        <v>0</v>
      </c>
      <c r="H327" s="86" t="b">
        <v>0</v>
      </c>
      <c r="I327" s="86" t="b">
        <v>0</v>
      </c>
      <c r="J327" s="86" t="b">
        <v>0</v>
      </c>
      <c r="K327" s="86" t="b">
        <v>0</v>
      </c>
      <c r="L327" s="86" t="b">
        <v>0</v>
      </c>
    </row>
    <row r="328" spans="1:12" ht="15">
      <c r="A328" s="86" t="s">
        <v>3037</v>
      </c>
      <c r="B328" s="86" t="s">
        <v>2447</v>
      </c>
      <c r="C328" s="86">
        <v>3</v>
      </c>
      <c r="D328" s="121">
        <v>0.0016515983891222923</v>
      </c>
      <c r="E328" s="121">
        <v>2.3979400086720375</v>
      </c>
      <c r="F328" s="86" t="s">
        <v>3157</v>
      </c>
      <c r="G328" s="86" t="b">
        <v>0</v>
      </c>
      <c r="H328" s="86" t="b">
        <v>0</v>
      </c>
      <c r="I328" s="86" t="b">
        <v>0</v>
      </c>
      <c r="J328" s="86" t="b">
        <v>0</v>
      </c>
      <c r="K328" s="86" t="b">
        <v>0</v>
      </c>
      <c r="L328" s="86" t="b">
        <v>0</v>
      </c>
    </row>
    <row r="329" spans="1:12" ht="15">
      <c r="A329" s="86" t="s">
        <v>2447</v>
      </c>
      <c r="B329" s="86" t="s">
        <v>2401</v>
      </c>
      <c r="C329" s="86">
        <v>3</v>
      </c>
      <c r="D329" s="121">
        <v>0.0016515983891222923</v>
      </c>
      <c r="E329" s="121">
        <v>1.596307662438871</v>
      </c>
      <c r="F329" s="86" t="s">
        <v>3157</v>
      </c>
      <c r="G329" s="86" t="b">
        <v>0</v>
      </c>
      <c r="H329" s="86" t="b">
        <v>0</v>
      </c>
      <c r="I329" s="86" t="b">
        <v>0</v>
      </c>
      <c r="J329" s="86" t="b">
        <v>0</v>
      </c>
      <c r="K329" s="86" t="b">
        <v>0</v>
      </c>
      <c r="L329" s="86" t="b">
        <v>0</v>
      </c>
    </row>
    <row r="330" spans="1:12" ht="15">
      <c r="A330" s="86" t="s">
        <v>2401</v>
      </c>
      <c r="B330" s="86" t="s">
        <v>2822</v>
      </c>
      <c r="C330" s="86">
        <v>3</v>
      </c>
      <c r="D330" s="121">
        <v>0.0016515983891222923</v>
      </c>
      <c r="E330" s="121">
        <v>1.596307662438871</v>
      </c>
      <c r="F330" s="86" t="s">
        <v>3157</v>
      </c>
      <c r="G330" s="86" t="b">
        <v>0</v>
      </c>
      <c r="H330" s="86" t="b">
        <v>0</v>
      </c>
      <c r="I330" s="86" t="b">
        <v>0</v>
      </c>
      <c r="J330" s="86" t="b">
        <v>0</v>
      </c>
      <c r="K330" s="86" t="b">
        <v>0</v>
      </c>
      <c r="L330" s="86" t="b">
        <v>0</v>
      </c>
    </row>
    <row r="331" spans="1:12" ht="15">
      <c r="A331" s="86" t="s">
        <v>2822</v>
      </c>
      <c r="B331" s="86" t="s">
        <v>3038</v>
      </c>
      <c r="C331" s="86">
        <v>3</v>
      </c>
      <c r="D331" s="121">
        <v>0.0016515983891222923</v>
      </c>
      <c r="E331" s="121">
        <v>2.3979400086720375</v>
      </c>
      <c r="F331" s="86" t="s">
        <v>3157</v>
      </c>
      <c r="G331" s="86" t="b">
        <v>0</v>
      </c>
      <c r="H331" s="86" t="b">
        <v>0</v>
      </c>
      <c r="I331" s="86" t="b">
        <v>0</v>
      </c>
      <c r="J331" s="86" t="b">
        <v>0</v>
      </c>
      <c r="K331" s="86" t="b">
        <v>0</v>
      </c>
      <c r="L331" s="86" t="b">
        <v>0</v>
      </c>
    </row>
    <row r="332" spans="1:12" ht="15">
      <c r="A332" s="86" t="s">
        <v>3038</v>
      </c>
      <c r="B332" s="86" t="s">
        <v>3039</v>
      </c>
      <c r="C332" s="86">
        <v>3</v>
      </c>
      <c r="D332" s="121">
        <v>0.0016515983891222923</v>
      </c>
      <c r="E332" s="121">
        <v>3</v>
      </c>
      <c r="F332" s="86" t="s">
        <v>3157</v>
      </c>
      <c r="G332" s="86" t="b">
        <v>0</v>
      </c>
      <c r="H332" s="86" t="b">
        <v>0</v>
      </c>
      <c r="I332" s="86" t="b">
        <v>0</v>
      </c>
      <c r="J332" s="86" t="b">
        <v>0</v>
      </c>
      <c r="K332" s="86" t="b">
        <v>0</v>
      </c>
      <c r="L332" s="86" t="b">
        <v>0</v>
      </c>
    </row>
    <row r="333" spans="1:12" ht="15">
      <c r="A333" s="86" t="s">
        <v>3039</v>
      </c>
      <c r="B333" s="86" t="s">
        <v>3040</v>
      </c>
      <c r="C333" s="86">
        <v>3</v>
      </c>
      <c r="D333" s="121">
        <v>0.0016515983891222923</v>
      </c>
      <c r="E333" s="121">
        <v>3</v>
      </c>
      <c r="F333" s="86" t="s">
        <v>3157</v>
      </c>
      <c r="G333" s="86" t="b">
        <v>0</v>
      </c>
      <c r="H333" s="86" t="b">
        <v>0</v>
      </c>
      <c r="I333" s="86" t="b">
        <v>0</v>
      </c>
      <c r="J333" s="86" t="b">
        <v>0</v>
      </c>
      <c r="K333" s="86" t="b">
        <v>0</v>
      </c>
      <c r="L333" s="86" t="b">
        <v>0</v>
      </c>
    </row>
    <row r="334" spans="1:12" ht="15">
      <c r="A334" s="86" t="s">
        <v>3040</v>
      </c>
      <c r="B334" s="86" t="s">
        <v>2860</v>
      </c>
      <c r="C334" s="86">
        <v>3</v>
      </c>
      <c r="D334" s="121">
        <v>0.0016515983891222923</v>
      </c>
      <c r="E334" s="121">
        <v>2.5228787452803374</v>
      </c>
      <c r="F334" s="86" t="s">
        <v>3157</v>
      </c>
      <c r="G334" s="86" t="b">
        <v>0</v>
      </c>
      <c r="H334" s="86" t="b">
        <v>0</v>
      </c>
      <c r="I334" s="86" t="b">
        <v>0</v>
      </c>
      <c r="J334" s="86" t="b">
        <v>0</v>
      </c>
      <c r="K334" s="86" t="b">
        <v>0</v>
      </c>
      <c r="L334" s="86" t="b">
        <v>0</v>
      </c>
    </row>
    <row r="335" spans="1:12" ht="15">
      <c r="A335" s="86" t="s">
        <v>2860</v>
      </c>
      <c r="B335" s="86" t="s">
        <v>3041</v>
      </c>
      <c r="C335" s="86">
        <v>3</v>
      </c>
      <c r="D335" s="121">
        <v>0.0016515983891222923</v>
      </c>
      <c r="E335" s="121">
        <v>2.5228787452803374</v>
      </c>
      <c r="F335" s="86" t="s">
        <v>3157</v>
      </c>
      <c r="G335" s="86" t="b">
        <v>0</v>
      </c>
      <c r="H335" s="86" t="b">
        <v>0</v>
      </c>
      <c r="I335" s="86" t="b">
        <v>0</v>
      </c>
      <c r="J335" s="86" t="b">
        <v>0</v>
      </c>
      <c r="K335" s="86" t="b">
        <v>0</v>
      </c>
      <c r="L335" s="86" t="b">
        <v>0</v>
      </c>
    </row>
    <row r="336" spans="1:12" ht="15">
      <c r="A336" s="86" t="s">
        <v>3041</v>
      </c>
      <c r="B336" s="86" t="s">
        <v>3042</v>
      </c>
      <c r="C336" s="86">
        <v>3</v>
      </c>
      <c r="D336" s="121">
        <v>0.0016515983891222923</v>
      </c>
      <c r="E336" s="121">
        <v>3</v>
      </c>
      <c r="F336" s="86" t="s">
        <v>3157</v>
      </c>
      <c r="G336" s="86" t="b">
        <v>0</v>
      </c>
      <c r="H336" s="86" t="b">
        <v>0</v>
      </c>
      <c r="I336" s="86" t="b">
        <v>0</v>
      </c>
      <c r="J336" s="86" t="b">
        <v>0</v>
      </c>
      <c r="K336" s="86" t="b">
        <v>0</v>
      </c>
      <c r="L336" s="86" t="b">
        <v>0</v>
      </c>
    </row>
    <row r="337" spans="1:12" ht="15">
      <c r="A337" s="86" t="s">
        <v>3042</v>
      </c>
      <c r="B337" s="86" t="s">
        <v>3043</v>
      </c>
      <c r="C337" s="86">
        <v>3</v>
      </c>
      <c r="D337" s="121">
        <v>0.0016515983891222923</v>
      </c>
      <c r="E337" s="121">
        <v>3</v>
      </c>
      <c r="F337" s="86" t="s">
        <v>3157</v>
      </c>
      <c r="G337" s="86" t="b">
        <v>0</v>
      </c>
      <c r="H337" s="86" t="b">
        <v>0</v>
      </c>
      <c r="I337" s="86" t="b">
        <v>0</v>
      </c>
      <c r="J337" s="86" t="b">
        <v>0</v>
      </c>
      <c r="K337" s="86" t="b">
        <v>0</v>
      </c>
      <c r="L337" s="86" t="b">
        <v>0</v>
      </c>
    </row>
    <row r="338" spans="1:12" ht="15">
      <c r="A338" s="86" t="s">
        <v>3043</v>
      </c>
      <c r="B338" s="86" t="s">
        <v>2893</v>
      </c>
      <c r="C338" s="86">
        <v>3</v>
      </c>
      <c r="D338" s="121">
        <v>0.0016515983891222923</v>
      </c>
      <c r="E338" s="121">
        <v>2.7781512503836434</v>
      </c>
      <c r="F338" s="86" t="s">
        <v>3157</v>
      </c>
      <c r="G338" s="86" t="b">
        <v>0</v>
      </c>
      <c r="H338" s="86" t="b">
        <v>0</v>
      </c>
      <c r="I338" s="86" t="b">
        <v>0</v>
      </c>
      <c r="J338" s="86" t="b">
        <v>0</v>
      </c>
      <c r="K338" s="86" t="b">
        <v>0</v>
      </c>
      <c r="L338" s="86" t="b">
        <v>0</v>
      </c>
    </row>
    <row r="339" spans="1:12" ht="15">
      <c r="A339" s="86" t="s">
        <v>2893</v>
      </c>
      <c r="B339" s="86" t="s">
        <v>3044</v>
      </c>
      <c r="C339" s="86">
        <v>3</v>
      </c>
      <c r="D339" s="121">
        <v>0.0016515983891222923</v>
      </c>
      <c r="E339" s="121">
        <v>2.7781512503836434</v>
      </c>
      <c r="F339" s="86" t="s">
        <v>3157</v>
      </c>
      <c r="G339" s="86" t="b">
        <v>0</v>
      </c>
      <c r="H339" s="86" t="b">
        <v>0</v>
      </c>
      <c r="I339" s="86" t="b">
        <v>0</v>
      </c>
      <c r="J339" s="86" t="b">
        <v>0</v>
      </c>
      <c r="K339" s="86" t="b">
        <v>0</v>
      </c>
      <c r="L339" s="86" t="b">
        <v>0</v>
      </c>
    </row>
    <row r="340" spans="1:12" ht="15">
      <c r="A340" s="86" t="s">
        <v>3044</v>
      </c>
      <c r="B340" s="86" t="s">
        <v>3045</v>
      </c>
      <c r="C340" s="86">
        <v>3</v>
      </c>
      <c r="D340" s="121">
        <v>0.0016515983891222923</v>
      </c>
      <c r="E340" s="121">
        <v>3</v>
      </c>
      <c r="F340" s="86" t="s">
        <v>3157</v>
      </c>
      <c r="G340" s="86" t="b">
        <v>0</v>
      </c>
      <c r="H340" s="86" t="b">
        <v>0</v>
      </c>
      <c r="I340" s="86" t="b">
        <v>0</v>
      </c>
      <c r="J340" s="86" t="b">
        <v>0</v>
      </c>
      <c r="K340" s="86" t="b">
        <v>0</v>
      </c>
      <c r="L340" s="86" t="b">
        <v>0</v>
      </c>
    </row>
    <row r="341" spans="1:12" ht="15">
      <c r="A341" s="86" t="s">
        <v>3045</v>
      </c>
      <c r="B341" s="86" t="s">
        <v>3046</v>
      </c>
      <c r="C341" s="86">
        <v>3</v>
      </c>
      <c r="D341" s="121">
        <v>0.0016515983891222923</v>
      </c>
      <c r="E341" s="121">
        <v>3</v>
      </c>
      <c r="F341" s="86" t="s">
        <v>3157</v>
      </c>
      <c r="G341" s="86" t="b">
        <v>0</v>
      </c>
      <c r="H341" s="86" t="b">
        <v>0</v>
      </c>
      <c r="I341" s="86" t="b">
        <v>0</v>
      </c>
      <c r="J341" s="86" t="b">
        <v>0</v>
      </c>
      <c r="K341" s="86" t="b">
        <v>0</v>
      </c>
      <c r="L341" s="86" t="b">
        <v>0</v>
      </c>
    </row>
    <row r="342" spans="1:12" ht="15">
      <c r="A342" s="86" t="s">
        <v>3046</v>
      </c>
      <c r="B342" s="86" t="s">
        <v>3047</v>
      </c>
      <c r="C342" s="86">
        <v>3</v>
      </c>
      <c r="D342" s="121">
        <v>0.0016515983891222923</v>
      </c>
      <c r="E342" s="121">
        <v>3</v>
      </c>
      <c r="F342" s="86" t="s">
        <v>3157</v>
      </c>
      <c r="G342" s="86" t="b">
        <v>0</v>
      </c>
      <c r="H342" s="86" t="b">
        <v>0</v>
      </c>
      <c r="I342" s="86" t="b">
        <v>0</v>
      </c>
      <c r="J342" s="86" t="b">
        <v>0</v>
      </c>
      <c r="K342" s="86" t="b">
        <v>0</v>
      </c>
      <c r="L342" s="86" t="b">
        <v>0</v>
      </c>
    </row>
    <row r="343" spans="1:12" ht="15">
      <c r="A343" s="86" t="s">
        <v>3047</v>
      </c>
      <c r="B343" s="86" t="s">
        <v>2387</v>
      </c>
      <c r="C343" s="86">
        <v>3</v>
      </c>
      <c r="D343" s="121">
        <v>0.0016515983891222923</v>
      </c>
      <c r="E343" s="121">
        <v>1.2596373105057561</v>
      </c>
      <c r="F343" s="86" t="s">
        <v>3157</v>
      </c>
      <c r="G343" s="86" t="b">
        <v>0</v>
      </c>
      <c r="H343" s="86" t="b">
        <v>0</v>
      </c>
      <c r="I343" s="86" t="b">
        <v>0</v>
      </c>
      <c r="J343" s="86" t="b">
        <v>0</v>
      </c>
      <c r="K343" s="86" t="b">
        <v>0</v>
      </c>
      <c r="L343" s="86" t="b">
        <v>0</v>
      </c>
    </row>
    <row r="344" spans="1:12" ht="15">
      <c r="A344" s="86" t="s">
        <v>2438</v>
      </c>
      <c r="B344" s="86" t="s">
        <v>2439</v>
      </c>
      <c r="C344" s="86">
        <v>3</v>
      </c>
      <c r="D344" s="121">
        <v>0.0016515983891222923</v>
      </c>
      <c r="E344" s="121">
        <v>3</v>
      </c>
      <c r="F344" s="86" t="s">
        <v>3157</v>
      </c>
      <c r="G344" s="86" t="b">
        <v>0</v>
      </c>
      <c r="H344" s="86" t="b">
        <v>0</v>
      </c>
      <c r="I344" s="86" t="b">
        <v>0</v>
      </c>
      <c r="J344" s="86" t="b">
        <v>0</v>
      </c>
      <c r="K344" s="86" t="b">
        <v>0</v>
      </c>
      <c r="L344" s="86" t="b">
        <v>0</v>
      </c>
    </row>
    <row r="345" spans="1:12" ht="15">
      <c r="A345" s="86" t="s">
        <v>2439</v>
      </c>
      <c r="B345" s="86" t="s">
        <v>2440</v>
      </c>
      <c r="C345" s="86">
        <v>3</v>
      </c>
      <c r="D345" s="121">
        <v>0.0016515983891222923</v>
      </c>
      <c r="E345" s="121">
        <v>3</v>
      </c>
      <c r="F345" s="86" t="s">
        <v>3157</v>
      </c>
      <c r="G345" s="86" t="b">
        <v>0</v>
      </c>
      <c r="H345" s="86" t="b">
        <v>0</v>
      </c>
      <c r="I345" s="86" t="b">
        <v>0</v>
      </c>
      <c r="J345" s="86" t="b">
        <v>0</v>
      </c>
      <c r="K345" s="86" t="b">
        <v>0</v>
      </c>
      <c r="L345" s="86" t="b">
        <v>0</v>
      </c>
    </row>
    <row r="346" spans="1:12" ht="15">
      <c r="A346" s="86" t="s">
        <v>2440</v>
      </c>
      <c r="B346" s="86" t="s">
        <v>2441</v>
      </c>
      <c r="C346" s="86">
        <v>3</v>
      </c>
      <c r="D346" s="121">
        <v>0.0016515983891222923</v>
      </c>
      <c r="E346" s="121">
        <v>3</v>
      </c>
      <c r="F346" s="86" t="s">
        <v>3157</v>
      </c>
      <c r="G346" s="86" t="b">
        <v>0</v>
      </c>
      <c r="H346" s="86" t="b">
        <v>0</v>
      </c>
      <c r="I346" s="86" t="b">
        <v>0</v>
      </c>
      <c r="J346" s="86" t="b">
        <v>0</v>
      </c>
      <c r="K346" s="86" t="b">
        <v>0</v>
      </c>
      <c r="L346" s="86" t="b">
        <v>0</v>
      </c>
    </row>
    <row r="347" spans="1:12" ht="15">
      <c r="A347" s="86" t="s">
        <v>2441</v>
      </c>
      <c r="B347" s="86" t="s">
        <v>2442</v>
      </c>
      <c r="C347" s="86">
        <v>3</v>
      </c>
      <c r="D347" s="121">
        <v>0.0016515983891222923</v>
      </c>
      <c r="E347" s="121">
        <v>3</v>
      </c>
      <c r="F347" s="86" t="s">
        <v>3157</v>
      </c>
      <c r="G347" s="86" t="b">
        <v>0</v>
      </c>
      <c r="H347" s="86" t="b">
        <v>0</v>
      </c>
      <c r="I347" s="86" t="b">
        <v>0</v>
      </c>
      <c r="J347" s="86" t="b">
        <v>0</v>
      </c>
      <c r="K347" s="86" t="b">
        <v>0</v>
      </c>
      <c r="L347" s="86" t="b">
        <v>0</v>
      </c>
    </row>
    <row r="348" spans="1:12" ht="15">
      <c r="A348" s="86" t="s">
        <v>2442</v>
      </c>
      <c r="B348" s="86" t="s">
        <v>2443</v>
      </c>
      <c r="C348" s="86">
        <v>3</v>
      </c>
      <c r="D348" s="121">
        <v>0.0016515983891222923</v>
      </c>
      <c r="E348" s="121">
        <v>3</v>
      </c>
      <c r="F348" s="86" t="s">
        <v>3157</v>
      </c>
      <c r="G348" s="86" t="b">
        <v>0</v>
      </c>
      <c r="H348" s="86" t="b">
        <v>0</v>
      </c>
      <c r="I348" s="86" t="b">
        <v>0</v>
      </c>
      <c r="J348" s="86" t="b">
        <v>0</v>
      </c>
      <c r="K348" s="86" t="b">
        <v>0</v>
      </c>
      <c r="L348" s="86" t="b">
        <v>0</v>
      </c>
    </row>
    <row r="349" spans="1:12" ht="15">
      <c r="A349" s="86" t="s">
        <v>2443</v>
      </c>
      <c r="B349" s="86" t="s">
        <v>2444</v>
      </c>
      <c r="C349" s="86">
        <v>3</v>
      </c>
      <c r="D349" s="121">
        <v>0.0016515983891222923</v>
      </c>
      <c r="E349" s="121">
        <v>3</v>
      </c>
      <c r="F349" s="86" t="s">
        <v>3157</v>
      </c>
      <c r="G349" s="86" t="b">
        <v>0</v>
      </c>
      <c r="H349" s="86" t="b">
        <v>0</v>
      </c>
      <c r="I349" s="86" t="b">
        <v>0</v>
      </c>
      <c r="J349" s="86" t="b">
        <v>0</v>
      </c>
      <c r="K349" s="86" t="b">
        <v>0</v>
      </c>
      <c r="L349" s="86" t="b">
        <v>0</v>
      </c>
    </row>
    <row r="350" spans="1:12" ht="15">
      <c r="A350" s="86" t="s">
        <v>2444</v>
      </c>
      <c r="B350" s="86" t="s">
        <v>2391</v>
      </c>
      <c r="C350" s="86">
        <v>3</v>
      </c>
      <c r="D350" s="121">
        <v>0.0016515983891222923</v>
      </c>
      <c r="E350" s="121">
        <v>1.9456423376774072</v>
      </c>
      <c r="F350" s="86" t="s">
        <v>3157</v>
      </c>
      <c r="G350" s="86" t="b">
        <v>0</v>
      </c>
      <c r="H350" s="86" t="b">
        <v>0</v>
      </c>
      <c r="I350" s="86" t="b">
        <v>0</v>
      </c>
      <c r="J350" s="86" t="b">
        <v>0</v>
      </c>
      <c r="K350" s="86" t="b">
        <v>0</v>
      </c>
      <c r="L350" s="86" t="b">
        <v>0</v>
      </c>
    </row>
    <row r="351" spans="1:12" ht="15">
      <c r="A351" s="86" t="s">
        <v>2391</v>
      </c>
      <c r="B351" s="86" t="s">
        <v>3048</v>
      </c>
      <c r="C351" s="86">
        <v>3</v>
      </c>
      <c r="D351" s="121">
        <v>0.0016515983891222923</v>
      </c>
      <c r="E351" s="121">
        <v>1.8860566476931633</v>
      </c>
      <c r="F351" s="86" t="s">
        <v>3157</v>
      </c>
      <c r="G351" s="86" t="b">
        <v>0</v>
      </c>
      <c r="H351" s="86" t="b">
        <v>0</v>
      </c>
      <c r="I351" s="86" t="b">
        <v>0</v>
      </c>
      <c r="J351" s="86" t="b">
        <v>0</v>
      </c>
      <c r="K351" s="86" t="b">
        <v>0</v>
      </c>
      <c r="L351" s="86" t="b">
        <v>0</v>
      </c>
    </row>
    <row r="352" spans="1:12" ht="15">
      <c r="A352" s="86" t="s">
        <v>3048</v>
      </c>
      <c r="B352" s="86" t="s">
        <v>3049</v>
      </c>
      <c r="C352" s="86">
        <v>3</v>
      </c>
      <c r="D352" s="121">
        <v>0.0016515983891222923</v>
      </c>
      <c r="E352" s="121">
        <v>3</v>
      </c>
      <c r="F352" s="86" t="s">
        <v>3157</v>
      </c>
      <c r="G352" s="86" t="b">
        <v>0</v>
      </c>
      <c r="H352" s="86" t="b">
        <v>0</v>
      </c>
      <c r="I352" s="86" t="b">
        <v>0</v>
      </c>
      <c r="J352" s="86" t="b">
        <v>0</v>
      </c>
      <c r="K352" s="86" t="b">
        <v>0</v>
      </c>
      <c r="L352" s="86" t="b">
        <v>0</v>
      </c>
    </row>
    <row r="353" spans="1:12" ht="15">
      <c r="A353" s="86" t="s">
        <v>3049</v>
      </c>
      <c r="B353" s="86" t="s">
        <v>3050</v>
      </c>
      <c r="C353" s="86">
        <v>3</v>
      </c>
      <c r="D353" s="121">
        <v>0.0016515983891222923</v>
      </c>
      <c r="E353" s="121">
        <v>3</v>
      </c>
      <c r="F353" s="86" t="s">
        <v>3157</v>
      </c>
      <c r="G353" s="86" t="b">
        <v>0</v>
      </c>
      <c r="H353" s="86" t="b">
        <v>0</v>
      </c>
      <c r="I353" s="86" t="b">
        <v>0</v>
      </c>
      <c r="J353" s="86" t="b">
        <v>0</v>
      </c>
      <c r="K353" s="86" t="b">
        <v>0</v>
      </c>
      <c r="L353" s="86" t="b">
        <v>0</v>
      </c>
    </row>
    <row r="354" spans="1:12" ht="15">
      <c r="A354" s="86" t="s">
        <v>3050</v>
      </c>
      <c r="B354" s="86" t="s">
        <v>3051</v>
      </c>
      <c r="C354" s="86">
        <v>3</v>
      </c>
      <c r="D354" s="121">
        <v>0.0016515983891222923</v>
      </c>
      <c r="E354" s="121">
        <v>3</v>
      </c>
      <c r="F354" s="86" t="s">
        <v>3157</v>
      </c>
      <c r="G354" s="86" t="b">
        <v>0</v>
      </c>
      <c r="H354" s="86" t="b">
        <v>0</v>
      </c>
      <c r="I354" s="86" t="b">
        <v>0</v>
      </c>
      <c r="J354" s="86" t="b">
        <v>0</v>
      </c>
      <c r="K354" s="86" t="b">
        <v>0</v>
      </c>
      <c r="L354" s="86" t="b">
        <v>0</v>
      </c>
    </row>
    <row r="355" spans="1:12" ht="15">
      <c r="A355" s="86" t="s">
        <v>3051</v>
      </c>
      <c r="B355" s="86" t="s">
        <v>3052</v>
      </c>
      <c r="C355" s="86">
        <v>3</v>
      </c>
      <c r="D355" s="121">
        <v>0.0016515983891222923</v>
      </c>
      <c r="E355" s="121">
        <v>3</v>
      </c>
      <c r="F355" s="86" t="s">
        <v>3157</v>
      </c>
      <c r="G355" s="86" t="b">
        <v>0</v>
      </c>
      <c r="H355" s="86" t="b">
        <v>0</v>
      </c>
      <c r="I355" s="86" t="b">
        <v>0</v>
      </c>
      <c r="J355" s="86" t="b">
        <v>0</v>
      </c>
      <c r="K355" s="86" t="b">
        <v>0</v>
      </c>
      <c r="L355" s="86" t="b">
        <v>0</v>
      </c>
    </row>
    <row r="356" spans="1:12" ht="15">
      <c r="A356" s="86" t="s">
        <v>3052</v>
      </c>
      <c r="B356" s="86" t="s">
        <v>2389</v>
      </c>
      <c r="C356" s="86">
        <v>3</v>
      </c>
      <c r="D356" s="121">
        <v>0.0016515983891222923</v>
      </c>
      <c r="E356" s="121">
        <v>1.6847295652214085</v>
      </c>
      <c r="F356" s="86" t="s">
        <v>3157</v>
      </c>
      <c r="G356" s="86" t="b">
        <v>0</v>
      </c>
      <c r="H356" s="86" t="b">
        <v>0</v>
      </c>
      <c r="I356" s="86" t="b">
        <v>0</v>
      </c>
      <c r="J356" s="86" t="b">
        <v>0</v>
      </c>
      <c r="K356" s="86" t="b">
        <v>0</v>
      </c>
      <c r="L356" s="86" t="b">
        <v>0</v>
      </c>
    </row>
    <row r="357" spans="1:12" ht="15">
      <c r="A357" s="86" t="s">
        <v>2869</v>
      </c>
      <c r="B357" s="86" t="s">
        <v>3053</v>
      </c>
      <c r="C357" s="86">
        <v>3</v>
      </c>
      <c r="D357" s="121">
        <v>0.0016515983891222923</v>
      </c>
      <c r="E357" s="121">
        <v>2.574031267727719</v>
      </c>
      <c r="F357" s="86" t="s">
        <v>3157</v>
      </c>
      <c r="G357" s="86" t="b">
        <v>0</v>
      </c>
      <c r="H357" s="86" t="b">
        <v>0</v>
      </c>
      <c r="I357" s="86" t="b">
        <v>0</v>
      </c>
      <c r="J357" s="86" t="b">
        <v>0</v>
      </c>
      <c r="K357" s="86" t="b">
        <v>0</v>
      </c>
      <c r="L357" s="86" t="b">
        <v>0</v>
      </c>
    </row>
    <row r="358" spans="1:12" ht="15">
      <c r="A358" s="86" t="s">
        <v>3053</v>
      </c>
      <c r="B358" s="86" t="s">
        <v>2396</v>
      </c>
      <c r="C358" s="86">
        <v>3</v>
      </c>
      <c r="D358" s="121">
        <v>0.0016515983891222923</v>
      </c>
      <c r="E358" s="121">
        <v>2.2730012720637376</v>
      </c>
      <c r="F358" s="86" t="s">
        <v>3157</v>
      </c>
      <c r="G358" s="86" t="b">
        <v>0</v>
      </c>
      <c r="H358" s="86" t="b">
        <v>0</v>
      </c>
      <c r="I358" s="86" t="b">
        <v>0</v>
      </c>
      <c r="J358" s="86" t="b">
        <v>0</v>
      </c>
      <c r="K358" s="86" t="b">
        <v>0</v>
      </c>
      <c r="L358" s="86" t="b">
        <v>0</v>
      </c>
    </row>
    <row r="359" spans="1:12" ht="15">
      <c r="A359" s="86" t="s">
        <v>2396</v>
      </c>
      <c r="B359" s="86" t="s">
        <v>3054</v>
      </c>
      <c r="C359" s="86">
        <v>3</v>
      </c>
      <c r="D359" s="121">
        <v>0.0016515983891222923</v>
      </c>
      <c r="E359" s="121">
        <v>2.154901959985743</v>
      </c>
      <c r="F359" s="86" t="s">
        <v>3157</v>
      </c>
      <c r="G359" s="86" t="b">
        <v>0</v>
      </c>
      <c r="H359" s="86" t="b">
        <v>0</v>
      </c>
      <c r="I359" s="86" t="b">
        <v>0</v>
      </c>
      <c r="J359" s="86" t="b">
        <v>0</v>
      </c>
      <c r="K359" s="86" t="b">
        <v>0</v>
      </c>
      <c r="L359" s="86" t="b">
        <v>0</v>
      </c>
    </row>
    <row r="360" spans="1:12" ht="15">
      <c r="A360" s="86" t="s">
        <v>3054</v>
      </c>
      <c r="B360" s="86" t="s">
        <v>2892</v>
      </c>
      <c r="C360" s="86">
        <v>3</v>
      </c>
      <c r="D360" s="121">
        <v>0.0016515983891222923</v>
      </c>
      <c r="E360" s="121">
        <v>2.7781512503836434</v>
      </c>
      <c r="F360" s="86" t="s">
        <v>3157</v>
      </c>
      <c r="G360" s="86" t="b">
        <v>0</v>
      </c>
      <c r="H360" s="86" t="b">
        <v>0</v>
      </c>
      <c r="I360" s="86" t="b">
        <v>0</v>
      </c>
      <c r="J360" s="86" t="b">
        <v>0</v>
      </c>
      <c r="K360" s="86" t="b">
        <v>0</v>
      </c>
      <c r="L360" s="86" t="b">
        <v>0</v>
      </c>
    </row>
    <row r="361" spans="1:12" ht="15">
      <c r="A361" s="86" t="s">
        <v>2892</v>
      </c>
      <c r="B361" s="86" t="s">
        <v>371</v>
      </c>
      <c r="C361" s="86">
        <v>3</v>
      </c>
      <c r="D361" s="121">
        <v>0.0016515983891222923</v>
      </c>
      <c r="E361" s="121">
        <v>2.6532125137753435</v>
      </c>
      <c r="F361" s="86" t="s">
        <v>3157</v>
      </c>
      <c r="G361" s="86" t="b">
        <v>0</v>
      </c>
      <c r="H361" s="86" t="b">
        <v>0</v>
      </c>
      <c r="I361" s="86" t="b">
        <v>0</v>
      </c>
      <c r="J361" s="86" t="b">
        <v>0</v>
      </c>
      <c r="K361" s="86" t="b">
        <v>0</v>
      </c>
      <c r="L361" s="86" t="b">
        <v>0</v>
      </c>
    </row>
    <row r="362" spans="1:12" ht="15">
      <c r="A362" s="86" t="s">
        <v>371</v>
      </c>
      <c r="B362" s="86" t="s">
        <v>3055</v>
      </c>
      <c r="C362" s="86">
        <v>3</v>
      </c>
      <c r="D362" s="121">
        <v>0.0016515983891222923</v>
      </c>
      <c r="E362" s="121">
        <v>2.8750612633917</v>
      </c>
      <c r="F362" s="86" t="s">
        <v>3157</v>
      </c>
      <c r="G362" s="86" t="b">
        <v>0</v>
      </c>
      <c r="H362" s="86" t="b">
        <v>0</v>
      </c>
      <c r="I362" s="86" t="b">
        <v>0</v>
      </c>
      <c r="J362" s="86" t="b">
        <v>0</v>
      </c>
      <c r="K362" s="86" t="b">
        <v>0</v>
      </c>
      <c r="L362" s="86" t="b">
        <v>0</v>
      </c>
    </row>
    <row r="363" spans="1:12" ht="15">
      <c r="A363" s="86" t="s">
        <v>3055</v>
      </c>
      <c r="B363" s="86" t="s">
        <v>3056</v>
      </c>
      <c r="C363" s="86">
        <v>3</v>
      </c>
      <c r="D363" s="121">
        <v>0.0016515983891222923</v>
      </c>
      <c r="E363" s="121">
        <v>3</v>
      </c>
      <c r="F363" s="86" t="s">
        <v>3157</v>
      </c>
      <c r="G363" s="86" t="b">
        <v>0</v>
      </c>
      <c r="H363" s="86" t="b">
        <v>0</v>
      </c>
      <c r="I363" s="86" t="b">
        <v>0</v>
      </c>
      <c r="J363" s="86" t="b">
        <v>0</v>
      </c>
      <c r="K363" s="86" t="b">
        <v>0</v>
      </c>
      <c r="L363" s="86" t="b">
        <v>0</v>
      </c>
    </row>
    <row r="364" spans="1:12" ht="15">
      <c r="A364" s="86" t="s">
        <v>3056</v>
      </c>
      <c r="B364" s="86" t="s">
        <v>3057</v>
      </c>
      <c r="C364" s="86">
        <v>3</v>
      </c>
      <c r="D364" s="121">
        <v>0.0016515983891222923</v>
      </c>
      <c r="E364" s="121">
        <v>3</v>
      </c>
      <c r="F364" s="86" t="s">
        <v>3157</v>
      </c>
      <c r="G364" s="86" t="b">
        <v>0</v>
      </c>
      <c r="H364" s="86" t="b">
        <v>0</v>
      </c>
      <c r="I364" s="86" t="b">
        <v>0</v>
      </c>
      <c r="J364" s="86" t="b">
        <v>0</v>
      </c>
      <c r="K364" s="86" t="b">
        <v>0</v>
      </c>
      <c r="L364" s="86" t="b">
        <v>0</v>
      </c>
    </row>
    <row r="365" spans="1:12" ht="15">
      <c r="A365" s="86" t="s">
        <v>3057</v>
      </c>
      <c r="B365" s="86" t="s">
        <v>2395</v>
      </c>
      <c r="C365" s="86">
        <v>3</v>
      </c>
      <c r="D365" s="121">
        <v>0.0016515983891222923</v>
      </c>
      <c r="E365" s="121">
        <v>2.154901959985743</v>
      </c>
      <c r="F365" s="86" t="s">
        <v>3157</v>
      </c>
      <c r="G365" s="86" t="b">
        <v>0</v>
      </c>
      <c r="H365" s="86" t="b">
        <v>0</v>
      </c>
      <c r="I365" s="86" t="b">
        <v>0</v>
      </c>
      <c r="J365" s="86" t="b">
        <v>0</v>
      </c>
      <c r="K365" s="86" t="b">
        <v>0</v>
      </c>
      <c r="L365" s="86" t="b">
        <v>0</v>
      </c>
    </row>
    <row r="366" spans="1:12" ht="15">
      <c r="A366" s="86" t="s">
        <v>2891</v>
      </c>
      <c r="B366" s="86" t="s">
        <v>3058</v>
      </c>
      <c r="C366" s="86">
        <v>3</v>
      </c>
      <c r="D366" s="121">
        <v>0.0016515983891222923</v>
      </c>
      <c r="E366" s="121">
        <v>2.7781512503836434</v>
      </c>
      <c r="F366" s="86" t="s">
        <v>3157</v>
      </c>
      <c r="G366" s="86" t="b">
        <v>0</v>
      </c>
      <c r="H366" s="86" t="b">
        <v>0</v>
      </c>
      <c r="I366" s="86" t="b">
        <v>0</v>
      </c>
      <c r="J366" s="86" t="b">
        <v>0</v>
      </c>
      <c r="K366" s="86" t="b">
        <v>0</v>
      </c>
      <c r="L366" s="86" t="b">
        <v>0</v>
      </c>
    </row>
    <row r="367" spans="1:12" ht="15">
      <c r="A367" s="86" t="s">
        <v>3058</v>
      </c>
      <c r="B367" s="86" t="s">
        <v>3005</v>
      </c>
      <c r="C367" s="86">
        <v>3</v>
      </c>
      <c r="D367" s="121">
        <v>0.0016515983891222923</v>
      </c>
      <c r="E367" s="121">
        <v>2.8750612633917</v>
      </c>
      <c r="F367" s="86" t="s">
        <v>3157</v>
      </c>
      <c r="G367" s="86" t="b">
        <v>0</v>
      </c>
      <c r="H367" s="86" t="b">
        <v>0</v>
      </c>
      <c r="I367" s="86" t="b">
        <v>0</v>
      </c>
      <c r="J367" s="86" t="b">
        <v>0</v>
      </c>
      <c r="K367" s="86" t="b">
        <v>0</v>
      </c>
      <c r="L367" s="86" t="b">
        <v>0</v>
      </c>
    </row>
    <row r="368" spans="1:12" ht="15">
      <c r="A368" s="86" t="s">
        <v>3005</v>
      </c>
      <c r="B368" s="86" t="s">
        <v>2395</v>
      </c>
      <c r="C368" s="86">
        <v>3</v>
      </c>
      <c r="D368" s="121">
        <v>0.0016515983891222923</v>
      </c>
      <c r="E368" s="121">
        <v>2.029963223377443</v>
      </c>
      <c r="F368" s="86" t="s">
        <v>3157</v>
      </c>
      <c r="G368" s="86" t="b">
        <v>0</v>
      </c>
      <c r="H368" s="86" t="b">
        <v>0</v>
      </c>
      <c r="I368" s="86" t="b">
        <v>0</v>
      </c>
      <c r="J368" s="86" t="b">
        <v>0</v>
      </c>
      <c r="K368" s="86" t="b">
        <v>0</v>
      </c>
      <c r="L368" s="86" t="b">
        <v>0</v>
      </c>
    </row>
    <row r="369" spans="1:12" ht="15">
      <c r="A369" s="86" t="s">
        <v>2389</v>
      </c>
      <c r="B369" s="86" t="s">
        <v>3059</v>
      </c>
      <c r="C369" s="86">
        <v>3</v>
      </c>
      <c r="D369" s="121">
        <v>0.0016515983891222923</v>
      </c>
      <c r="E369" s="121">
        <v>1.6917914197088955</v>
      </c>
      <c r="F369" s="86" t="s">
        <v>3157</v>
      </c>
      <c r="G369" s="86" t="b">
        <v>0</v>
      </c>
      <c r="H369" s="86" t="b">
        <v>0</v>
      </c>
      <c r="I369" s="86" t="b">
        <v>0</v>
      </c>
      <c r="J369" s="86" t="b">
        <v>0</v>
      </c>
      <c r="K369" s="86" t="b">
        <v>0</v>
      </c>
      <c r="L369" s="86" t="b">
        <v>0</v>
      </c>
    </row>
    <row r="370" spans="1:12" ht="15">
      <c r="A370" s="86" t="s">
        <v>3059</v>
      </c>
      <c r="B370" s="86" t="s">
        <v>2387</v>
      </c>
      <c r="C370" s="86">
        <v>3</v>
      </c>
      <c r="D370" s="121">
        <v>0.0016515983891222923</v>
      </c>
      <c r="E370" s="121">
        <v>1.2596373105057561</v>
      </c>
      <c r="F370" s="86" t="s">
        <v>3157</v>
      </c>
      <c r="G370" s="86" t="b">
        <v>0</v>
      </c>
      <c r="H370" s="86" t="b">
        <v>0</v>
      </c>
      <c r="I370" s="86" t="b">
        <v>0</v>
      </c>
      <c r="J370" s="86" t="b">
        <v>0</v>
      </c>
      <c r="K370" s="86" t="b">
        <v>0</v>
      </c>
      <c r="L370" s="86" t="b">
        <v>0</v>
      </c>
    </row>
    <row r="371" spans="1:12" ht="15">
      <c r="A371" s="86" t="s">
        <v>2846</v>
      </c>
      <c r="B371" s="86" t="s">
        <v>3060</v>
      </c>
      <c r="C371" s="86">
        <v>3</v>
      </c>
      <c r="D371" s="121">
        <v>0.0016515983891222923</v>
      </c>
      <c r="E371" s="121">
        <v>2.477121254719662</v>
      </c>
      <c r="F371" s="86" t="s">
        <v>3157</v>
      </c>
      <c r="G371" s="86" t="b">
        <v>0</v>
      </c>
      <c r="H371" s="86" t="b">
        <v>0</v>
      </c>
      <c r="I371" s="86" t="b">
        <v>0</v>
      </c>
      <c r="J371" s="86" t="b">
        <v>0</v>
      </c>
      <c r="K371" s="86" t="b">
        <v>0</v>
      </c>
      <c r="L371" s="86" t="b">
        <v>0</v>
      </c>
    </row>
    <row r="372" spans="1:12" ht="15">
      <c r="A372" s="86" t="s">
        <v>3060</v>
      </c>
      <c r="B372" s="86" t="s">
        <v>2878</v>
      </c>
      <c r="C372" s="86">
        <v>3</v>
      </c>
      <c r="D372" s="121">
        <v>0.0016515983891222923</v>
      </c>
      <c r="E372" s="121">
        <v>2.6989700043360187</v>
      </c>
      <c r="F372" s="86" t="s">
        <v>3157</v>
      </c>
      <c r="G372" s="86" t="b">
        <v>0</v>
      </c>
      <c r="H372" s="86" t="b">
        <v>0</v>
      </c>
      <c r="I372" s="86" t="b">
        <v>0</v>
      </c>
      <c r="J372" s="86" t="b">
        <v>0</v>
      </c>
      <c r="K372" s="86" t="b">
        <v>0</v>
      </c>
      <c r="L372" s="86" t="b">
        <v>0</v>
      </c>
    </row>
    <row r="373" spans="1:12" ht="15">
      <c r="A373" s="86" t="s">
        <v>2878</v>
      </c>
      <c r="B373" s="86" t="s">
        <v>2877</v>
      </c>
      <c r="C373" s="86">
        <v>3</v>
      </c>
      <c r="D373" s="121">
        <v>0.0016515983891222923</v>
      </c>
      <c r="E373" s="121">
        <v>2.3979400086720375</v>
      </c>
      <c r="F373" s="86" t="s">
        <v>3157</v>
      </c>
      <c r="G373" s="86" t="b">
        <v>0</v>
      </c>
      <c r="H373" s="86" t="b">
        <v>0</v>
      </c>
      <c r="I373" s="86" t="b">
        <v>0</v>
      </c>
      <c r="J373" s="86" t="b">
        <v>0</v>
      </c>
      <c r="K373" s="86" t="b">
        <v>0</v>
      </c>
      <c r="L373" s="86" t="b">
        <v>0</v>
      </c>
    </row>
    <row r="374" spans="1:12" ht="15">
      <c r="A374" s="86" t="s">
        <v>2877</v>
      </c>
      <c r="B374" s="86" t="s">
        <v>3061</v>
      </c>
      <c r="C374" s="86">
        <v>3</v>
      </c>
      <c r="D374" s="121">
        <v>0.0016515983891222923</v>
      </c>
      <c r="E374" s="121">
        <v>2.6989700043360187</v>
      </c>
      <c r="F374" s="86" t="s">
        <v>3157</v>
      </c>
      <c r="G374" s="86" t="b">
        <v>0</v>
      </c>
      <c r="H374" s="86" t="b">
        <v>0</v>
      </c>
      <c r="I374" s="86" t="b">
        <v>0</v>
      </c>
      <c r="J374" s="86" t="b">
        <v>0</v>
      </c>
      <c r="K374" s="86" t="b">
        <v>0</v>
      </c>
      <c r="L374" s="86" t="b">
        <v>0</v>
      </c>
    </row>
    <row r="375" spans="1:12" ht="15">
      <c r="A375" s="86" t="s">
        <v>3061</v>
      </c>
      <c r="B375" s="86" t="s">
        <v>2923</v>
      </c>
      <c r="C375" s="86">
        <v>3</v>
      </c>
      <c r="D375" s="121">
        <v>0.0016515983891222923</v>
      </c>
      <c r="E375" s="121">
        <v>2.7781512503836434</v>
      </c>
      <c r="F375" s="86" t="s">
        <v>3157</v>
      </c>
      <c r="G375" s="86" t="b">
        <v>0</v>
      </c>
      <c r="H375" s="86" t="b">
        <v>0</v>
      </c>
      <c r="I375" s="86" t="b">
        <v>0</v>
      </c>
      <c r="J375" s="86" t="b">
        <v>0</v>
      </c>
      <c r="K375" s="86" t="b">
        <v>0</v>
      </c>
      <c r="L375" s="86" t="b">
        <v>0</v>
      </c>
    </row>
    <row r="376" spans="1:12" ht="15">
      <c r="A376" s="86" t="s">
        <v>2923</v>
      </c>
      <c r="B376" s="86" t="s">
        <v>3062</v>
      </c>
      <c r="C376" s="86">
        <v>3</v>
      </c>
      <c r="D376" s="121">
        <v>0.0016515983891222923</v>
      </c>
      <c r="E376" s="121">
        <v>2.7781512503836434</v>
      </c>
      <c r="F376" s="86" t="s">
        <v>3157</v>
      </c>
      <c r="G376" s="86" t="b">
        <v>0</v>
      </c>
      <c r="H376" s="86" t="b">
        <v>0</v>
      </c>
      <c r="I376" s="86" t="b">
        <v>0</v>
      </c>
      <c r="J376" s="86" t="b">
        <v>0</v>
      </c>
      <c r="K376" s="86" t="b">
        <v>0</v>
      </c>
      <c r="L376" s="86" t="b">
        <v>0</v>
      </c>
    </row>
    <row r="377" spans="1:12" ht="15">
      <c r="A377" s="86" t="s">
        <v>3062</v>
      </c>
      <c r="B377" s="86" t="s">
        <v>3063</v>
      </c>
      <c r="C377" s="86">
        <v>3</v>
      </c>
      <c r="D377" s="121">
        <v>0.0016515983891222923</v>
      </c>
      <c r="E377" s="121">
        <v>3</v>
      </c>
      <c r="F377" s="86" t="s">
        <v>3157</v>
      </c>
      <c r="G377" s="86" t="b">
        <v>0</v>
      </c>
      <c r="H377" s="86" t="b">
        <v>0</v>
      </c>
      <c r="I377" s="86" t="b">
        <v>0</v>
      </c>
      <c r="J377" s="86" t="b">
        <v>0</v>
      </c>
      <c r="K377" s="86" t="b">
        <v>0</v>
      </c>
      <c r="L377" s="86" t="b">
        <v>0</v>
      </c>
    </row>
    <row r="378" spans="1:12" ht="15">
      <c r="A378" s="86" t="s">
        <v>3063</v>
      </c>
      <c r="B378" s="86" t="s">
        <v>3064</v>
      </c>
      <c r="C378" s="86">
        <v>3</v>
      </c>
      <c r="D378" s="121">
        <v>0.0016515983891222923</v>
      </c>
      <c r="E378" s="121">
        <v>3</v>
      </c>
      <c r="F378" s="86" t="s">
        <v>3157</v>
      </c>
      <c r="G378" s="86" t="b">
        <v>0</v>
      </c>
      <c r="H378" s="86" t="b">
        <v>0</v>
      </c>
      <c r="I378" s="86" t="b">
        <v>0</v>
      </c>
      <c r="J378" s="86" t="b">
        <v>0</v>
      </c>
      <c r="K378" s="86" t="b">
        <v>0</v>
      </c>
      <c r="L378" s="86" t="b">
        <v>0</v>
      </c>
    </row>
    <row r="379" spans="1:12" ht="15">
      <c r="A379" s="86" t="s">
        <v>3064</v>
      </c>
      <c r="B379" s="86" t="s">
        <v>3065</v>
      </c>
      <c r="C379" s="86">
        <v>3</v>
      </c>
      <c r="D379" s="121">
        <v>0.0016515983891222923</v>
      </c>
      <c r="E379" s="121">
        <v>3</v>
      </c>
      <c r="F379" s="86" t="s">
        <v>3157</v>
      </c>
      <c r="G379" s="86" t="b">
        <v>0</v>
      </c>
      <c r="H379" s="86" t="b">
        <v>0</v>
      </c>
      <c r="I379" s="86" t="b">
        <v>0</v>
      </c>
      <c r="J379" s="86" t="b">
        <v>0</v>
      </c>
      <c r="K379" s="86" t="b">
        <v>0</v>
      </c>
      <c r="L379" s="86" t="b">
        <v>0</v>
      </c>
    </row>
    <row r="380" spans="1:12" ht="15">
      <c r="A380" s="86" t="s">
        <v>3065</v>
      </c>
      <c r="B380" s="86" t="s">
        <v>2400</v>
      </c>
      <c r="C380" s="86">
        <v>3</v>
      </c>
      <c r="D380" s="121">
        <v>0.0016515983891222923</v>
      </c>
      <c r="E380" s="121">
        <v>2</v>
      </c>
      <c r="F380" s="86" t="s">
        <v>3157</v>
      </c>
      <c r="G380" s="86" t="b">
        <v>0</v>
      </c>
      <c r="H380" s="86" t="b">
        <v>0</v>
      </c>
      <c r="I380" s="86" t="b">
        <v>0</v>
      </c>
      <c r="J380" s="86" t="b">
        <v>0</v>
      </c>
      <c r="K380" s="86" t="b">
        <v>0</v>
      </c>
      <c r="L380" s="86" t="b">
        <v>0</v>
      </c>
    </row>
    <row r="381" spans="1:12" ht="15">
      <c r="A381" s="86" t="s">
        <v>2400</v>
      </c>
      <c r="B381" s="86" t="s">
        <v>2390</v>
      </c>
      <c r="C381" s="86">
        <v>3</v>
      </c>
      <c r="D381" s="121">
        <v>0.0016515983891222923</v>
      </c>
      <c r="E381" s="121">
        <v>0.8500969588853168</v>
      </c>
      <c r="F381" s="86" t="s">
        <v>3157</v>
      </c>
      <c r="G381" s="86" t="b">
        <v>0</v>
      </c>
      <c r="H381" s="86" t="b">
        <v>0</v>
      </c>
      <c r="I381" s="86" t="b">
        <v>0</v>
      </c>
      <c r="J381" s="86" t="b">
        <v>0</v>
      </c>
      <c r="K381" s="86" t="b">
        <v>0</v>
      </c>
      <c r="L381" s="86" t="b">
        <v>0</v>
      </c>
    </row>
    <row r="382" spans="1:12" ht="15">
      <c r="A382" s="86" t="s">
        <v>2387</v>
      </c>
      <c r="B382" s="86" t="s">
        <v>2389</v>
      </c>
      <c r="C382" s="86">
        <v>3</v>
      </c>
      <c r="D382" s="121">
        <v>0.0016515983891222923</v>
      </c>
      <c r="E382" s="121">
        <v>0.20280942761997742</v>
      </c>
      <c r="F382" s="86" t="s">
        <v>3157</v>
      </c>
      <c r="G382" s="86" t="b">
        <v>0</v>
      </c>
      <c r="H382" s="86" t="b">
        <v>0</v>
      </c>
      <c r="I382" s="86" t="b">
        <v>0</v>
      </c>
      <c r="J382" s="86" t="b">
        <v>0</v>
      </c>
      <c r="K382" s="86" t="b">
        <v>0</v>
      </c>
      <c r="L382" s="86" t="b">
        <v>0</v>
      </c>
    </row>
    <row r="383" spans="1:12" ht="15">
      <c r="A383" s="86" t="s">
        <v>280</v>
      </c>
      <c r="B383" s="86" t="s">
        <v>248</v>
      </c>
      <c r="C383" s="86">
        <v>3</v>
      </c>
      <c r="D383" s="121">
        <v>0.0016515983891222923</v>
      </c>
      <c r="E383" s="121">
        <v>2.8750612633917</v>
      </c>
      <c r="F383" s="86" t="s">
        <v>3157</v>
      </c>
      <c r="G383" s="86" t="b">
        <v>0</v>
      </c>
      <c r="H383" s="86" t="b">
        <v>0</v>
      </c>
      <c r="I383" s="86" t="b">
        <v>0</v>
      </c>
      <c r="J383" s="86" t="b">
        <v>0</v>
      </c>
      <c r="K383" s="86" t="b">
        <v>0</v>
      </c>
      <c r="L383" s="86" t="b">
        <v>0</v>
      </c>
    </row>
    <row r="384" spans="1:12" ht="15">
      <c r="A384" s="86" t="s">
        <v>248</v>
      </c>
      <c r="B384" s="86" t="s">
        <v>316</v>
      </c>
      <c r="C384" s="86">
        <v>3</v>
      </c>
      <c r="D384" s="121">
        <v>0.0016515983891222923</v>
      </c>
      <c r="E384" s="121">
        <v>3</v>
      </c>
      <c r="F384" s="86" t="s">
        <v>3157</v>
      </c>
      <c r="G384" s="86" t="b">
        <v>0</v>
      </c>
      <c r="H384" s="86" t="b">
        <v>0</v>
      </c>
      <c r="I384" s="86" t="b">
        <v>0</v>
      </c>
      <c r="J384" s="86" t="b">
        <v>0</v>
      </c>
      <c r="K384" s="86" t="b">
        <v>0</v>
      </c>
      <c r="L384" s="86" t="b">
        <v>0</v>
      </c>
    </row>
    <row r="385" spans="1:12" ht="15">
      <c r="A385" s="86" t="s">
        <v>316</v>
      </c>
      <c r="B385" s="86" t="s">
        <v>3066</v>
      </c>
      <c r="C385" s="86">
        <v>3</v>
      </c>
      <c r="D385" s="121">
        <v>0.0016515983891222923</v>
      </c>
      <c r="E385" s="121">
        <v>3</v>
      </c>
      <c r="F385" s="86" t="s">
        <v>3157</v>
      </c>
      <c r="G385" s="86" t="b">
        <v>0</v>
      </c>
      <c r="H385" s="86" t="b">
        <v>0</v>
      </c>
      <c r="I385" s="86" t="b">
        <v>0</v>
      </c>
      <c r="J385" s="86" t="b">
        <v>0</v>
      </c>
      <c r="K385" s="86" t="b">
        <v>0</v>
      </c>
      <c r="L385" s="86" t="b">
        <v>0</v>
      </c>
    </row>
    <row r="386" spans="1:12" ht="15">
      <c r="A386" s="86" t="s">
        <v>3066</v>
      </c>
      <c r="B386" s="86" t="s">
        <v>3067</v>
      </c>
      <c r="C386" s="86">
        <v>3</v>
      </c>
      <c r="D386" s="121">
        <v>0.0016515983891222923</v>
      </c>
      <c r="E386" s="121">
        <v>3</v>
      </c>
      <c r="F386" s="86" t="s">
        <v>3157</v>
      </c>
      <c r="G386" s="86" t="b">
        <v>0</v>
      </c>
      <c r="H386" s="86" t="b">
        <v>0</v>
      </c>
      <c r="I386" s="86" t="b">
        <v>0</v>
      </c>
      <c r="J386" s="86" t="b">
        <v>0</v>
      </c>
      <c r="K386" s="86" t="b">
        <v>0</v>
      </c>
      <c r="L386" s="86" t="b">
        <v>0</v>
      </c>
    </row>
    <row r="387" spans="1:12" ht="15">
      <c r="A387" s="86" t="s">
        <v>3067</v>
      </c>
      <c r="B387" s="86" t="s">
        <v>3068</v>
      </c>
      <c r="C387" s="86">
        <v>3</v>
      </c>
      <c r="D387" s="121">
        <v>0.0016515983891222923</v>
      </c>
      <c r="E387" s="121">
        <v>3</v>
      </c>
      <c r="F387" s="86" t="s">
        <v>3157</v>
      </c>
      <c r="G387" s="86" t="b">
        <v>0</v>
      </c>
      <c r="H387" s="86" t="b">
        <v>0</v>
      </c>
      <c r="I387" s="86" t="b">
        <v>0</v>
      </c>
      <c r="J387" s="86" t="b">
        <v>0</v>
      </c>
      <c r="K387" s="86" t="b">
        <v>0</v>
      </c>
      <c r="L387" s="86" t="b">
        <v>0</v>
      </c>
    </row>
    <row r="388" spans="1:12" ht="15">
      <c r="A388" s="86" t="s">
        <v>3068</v>
      </c>
      <c r="B388" s="86" t="s">
        <v>3069</v>
      </c>
      <c r="C388" s="86">
        <v>3</v>
      </c>
      <c r="D388" s="121">
        <v>0.0016515983891222923</v>
      </c>
      <c r="E388" s="121">
        <v>3</v>
      </c>
      <c r="F388" s="86" t="s">
        <v>3157</v>
      </c>
      <c r="G388" s="86" t="b">
        <v>0</v>
      </c>
      <c r="H388" s="86" t="b">
        <v>0</v>
      </c>
      <c r="I388" s="86" t="b">
        <v>0</v>
      </c>
      <c r="J388" s="86" t="b">
        <v>0</v>
      </c>
      <c r="K388" s="86" t="b">
        <v>0</v>
      </c>
      <c r="L388" s="86" t="b">
        <v>0</v>
      </c>
    </row>
    <row r="389" spans="1:12" ht="15">
      <c r="A389" s="86" t="s">
        <v>3069</v>
      </c>
      <c r="B389" s="86" t="s">
        <v>2867</v>
      </c>
      <c r="C389" s="86">
        <v>3</v>
      </c>
      <c r="D389" s="121">
        <v>0.0016515983891222923</v>
      </c>
      <c r="E389" s="121">
        <v>2.574031267727719</v>
      </c>
      <c r="F389" s="86" t="s">
        <v>3157</v>
      </c>
      <c r="G389" s="86" t="b">
        <v>0</v>
      </c>
      <c r="H389" s="86" t="b">
        <v>0</v>
      </c>
      <c r="I389" s="86" t="b">
        <v>0</v>
      </c>
      <c r="J389" s="86" t="b">
        <v>0</v>
      </c>
      <c r="K389" s="86" t="b">
        <v>0</v>
      </c>
      <c r="L389" s="86" t="b">
        <v>0</v>
      </c>
    </row>
    <row r="390" spans="1:12" ht="15">
      <c r="A390" s="86" t="s">
        <v>2868</v>
      </c>
      <c r="B390" s="86" t="s">
        <v>2924</v>
      </c>
      <c r="C390" s="86">
        <v>3</v>
      </c>
      <c r="D390" s="121">
        <v>0.0016515983891222923</v>
      </c>
      <c r="E390" s="121">
        <v>2.3521825181113623</v>
      </c>
      <c r="F390" s="86" t="s">
        <v>3157</v>
      </c>
      <c r="G390" s="86" t="b">
        <v>0</v>
      </c>
      <c r="H390" s="86" t="b">
        <v>0</v>
      </c>
      <c r="I390" s="86" t="b">
        <v>0</v>
      </c>
      <c r="J390" s="86" t="b">
        <v>0</v>
      </c>
      <c r="K390" s="86" t="b">
        <v>0</v>
      </c>
      <c r="L390" s="86" t="b">
        <v>0</v>
      </c>
    </row>
    <row r="391" spans="1:12" ht="15">
      <c r="A391" s="86" t="s">
        <v>2924</v>
      </c>
      <c r="B391" s="86" t="s">
        <v>3070</v>
      </c>
      <c r="C391" s="86">
        <v>3</v>
      </c>
      <c r="D391" s="121">
        <v>0.0016515983891222923</v>
      </c>
      <c r="E391" s="121">
        <v>2.7781512503836434</v>
      </c>
      <c r="F391" s="86" t="s">
        <v>3157</v>
      </c>
      <c r="G391" s="86" t="b">
        <v>0</v>
      </c>
      <c r="H391" s="86" t="b">
        <v>0</v>
      </c>
      <c r="I391" s="86" t="b">
        <v>0</v>
      </c>
      <c r="J391" s="86" t="b">
        <v>0</v>
      </c>
      <c r="K391" s="86" t="b">
        <v>0</v>
      </c>
      <c r="L391" s="86" t="b">
        <v>0</v>
      </c>
    </row>
    <row r="392" spans="1:12" ht="15">
      <c r="A392" s="86" t="s">
        <v>3070</v>
      </c>
      <c r="B392" s="86" t="s">
        <v>3071</v>
      </c>
      <c r="C392" s="86">
        <v>3</v>
      </c>
      <c r="D392" s="121">
        <v>0.0016515983891222923</v>
      </c>
      <c r="E392" s="121">
        <v>3</v>
      </c>
      <c r="F392" s="86" t="s">
        <v>3157</v>
      </c>
      <c r="G392" s="86" t="b">
        <v>0</v>
      </c>
      <c r="H392" s="86" t="b">
        <v>0</v>
      </c>
      <c r="I392" s="86" t="b">
        <v>0</v>
      </c>
      <c r="J392" s="86" t="b">
        <v>0</v>
      </c>
      <c r="K392" s="86" t="b">
        <v>0</v>
      </c>
      <c r="L392" s="86" t="b">
        <v>0</v>
      </c>
    </row>
    <row r="393" spans="1:12" ht="15">
      <c r="A393" s="86" t="s">
        <v>3071</v>
      </c>
      <c r="B393" s="86" t="s">
        <v>3072</v>
      </c>
      <c r="C393" s="86">
        <v>3</v>
      </c>
      <c r="D393" s="121">
        <v>0.0016515983891222923</v>
      </c>
      <c r="E393" s="121">
        <v>3</v>
      </c>
      <c r="F393" s="86" t="s">
        <v>3157</v>
      </c>
      <c r="G393" s="86" t="b">
        <v>0</v>
      </c>
      <c r="H393" s="86" t="b">
        <v>0</v>
      </c>
      <c r="I393" s="86" t="b">
        <v>0</v>
      </c>
      <c r="J393" s="86" t="b">
        <v>0</v>
      </c>
      <c r="K393" s="86" t="b">
        <v>0</v>
      </c>
      <c r="L393" s="86" t="b">
        <v>0</v>
      </c>
    </row>
    <row r="394" spans="1:12" ht="15">
      <c r="A394" s="86" t="s">
        <v>3072</v>
      </c>
      <c r="B394" s="86" t="s">
        <v>3073</v>
      </c>
      <c r="C394" s="86">
        <v>3</v>
      </c>
      <c r="D394" s="121">
        <v>0.0016515983891222923</v>
      </c>
      <c r="E394" s="121">
        <v>3</v>
      </c>
      <c r="F394" s="86" t="s">
        <v>3157</v>
      </c>
      <c r="G394" s="86" t="b">
        <v>0</v>
      </c>
      <c r="H394" s="86" t="b">
        <v>0</v>
      </c>
      <c r="I394" s="86" t="b">
        <v>0</v>
      </c>
      <c r="J394" s="86" t="b">
        <v>0</v>
      </c>
      <c r="K394" s="86" t="b">
        <v>0</v>
      </c>
      <c r="L394" s="86" t="b">
        <v>0</v>
      </c>
    </row>
    <row r="395" spans="1:12" ht="15">
      <c r="A395" s="86" t="s">
        <v>3073</v>
      </c>
      <c r="B395" s="86" t="s">
        <v>2996</v>
      </c>
      <c r="C395" s="86">
        <v>3</v>
      </c>
      <c r="D395" s="121">
        <v>0.0016515983891222923</v>
      </c>
      <c r="E395" s="121">
        <v>2.8750612633917</v>
      </c>
      <c r="F395" s="86" t="s">
        <v>3157</v>
      </c>
      <c r="G395" s="86" t="b">
        <v>0</v>
      </c>
      <c r="H395" s="86" t="b">
        <v>0</v>
      </c>
      <c r="I395" s="86" t="b">
        <v>0</v>
      </c>
      <c r="J395" s="86" t="b">
        <v>0</v>
      </c>
      <c r="K395" s="86" t="b">
        <v>0</v>
      </c>
      <c r="L395" s="86" t="b">
        <v>0</v>
      </c>
    </row>
    <row r="396" spans="1:12" ht="15">
      <c r="A396" s="86" t="s">
        <v>2996</v>
      </c>
      <c r="B396" s="86" t="s">
        <v>2860</v>
      </c>
      <c r="C396" s="86">
        <v>3</v>
      </c>
      <c r="D396" s="121">
        <v>0.0016515983891222923</v>
      </c>
      <c r="E396" s="121">
        <v>2.3979400086720375</v>
      </c>
      <c r="F396" s="86" t="s">
        <v>3157</v>
      </c>
      <c r="G396" s="86" t="b">
        <v>0</v>
      </c>
      <c r="H396" s="86" t="b">
        <v>0</v>
      </c>
      <c r="I396" s="86" t="b">
        <v>0</v>
      </c>
      <c r="J396" s="86" t="b">
        <v>0</v>
      </c>
      <c r="K396" s="86" t="b">
        <v>0</v>
      </c>
      <c r="L396" s="86" t="b">
        <v>0</v>
      </c>
    </row>
    <row r="397" spans="1:12" ht="15">
      <c r="A397" s="86" t="s">
        <v>2860</v>
      </c>
      <c r="B397" s="86" t="s">
        <v>315</v>
      </c>
      <c r="C397" s="86">
        <v>3</v>
      </c>
      <c r="D397" s="121">
        <v>0.0016515983891222923</v>
      </c>
      <c r="E397" s="121">
        <v>1.9586073148417749</v>
      </c>
      <c r="F397" s="86" t="s">
        <v>3157</v>
      </c>
      <c r="G397" s="86" t="b">
        <v>0</v>
      </c>
      <c r="H397" s="86" t="b">
        <v>0</v>
      </c>
      <c r="I397" s="86" t="b">
        <v>0</v>
      </c>
      <c r="J397" s="86" t="b">
        <v>0</v>
      </c>
      <c r="K397" s="86" t="b">
        <v>0</v>
      </c>
      <c r="L397" s="86" t="b">
        <v>0</v>
      </c>
    </row>
    <row r="398" spans="1:12" ht="15">
      <c r="A398" s="86" t="s">
        <v>315</v>
      </c>
      <c r="B398" s="86" t="s">
        <v>2846</v>
      </c>
      <c r="C398" s="86">
        <v>3</v>
      </c>
      <c r="D398" s="121">
        <v>0.0016515983891222923</v>
      </c>
      <c r="E398" s="121">
        <v>2.6320232147054057</v>
      </c>
      <c r="F398" s="86" t="s">
        <v>3157</v>
      </c>
      <c r="G398" s="86" t="b">
        <v>0</v>
      </c>
      <c r="H398" s="86" t="b">
        <v>0</v>
      </c>
      <c r="I398" s="86" t="b">
        <v>0</v>
      </c>
      <c r="J398" s="86" t="b">
        <v>0</v>
      </c>
      <c r="K398" s="86" t="b">
        <v>0</v>
      </c>
      <c r="L398" s="86" t="b">
        <v>0</v>
      </c>
    </row>
    <row r="399" spans="1:12" ht="15">
      <c r="A399" s="86" t="s">
        <v>2846</v>
      </c>
      <c r="B399" s="86" t="s">
        <v>2972</v>
      </c>
      <c r="C399" s="86">
        <v>3</v>
      </c>
      <c r="D399" s="121">
        <v>0.0016515983891222923</v>
      </c>
      <c r="E399" s="121">
        <v>2.3521825181113623</v>
      </c>
      <c r="F399" s="86" t="s">
        <v>3157</v>
      </c>
      <c r="G399" s="86" t="b">
        <v>0</v>
      </c>
      <c r="H399" s="86" t="b">
        <v>0</v>
      </c>
      <c r="I399" s="86" t="b">
        <v>0</v>
      </c>
      <c r="J399" s="86" t="b">
        <v>0</v>
      </c>
      <c r="K399" s="86" t="b">
        <v>0</v>
      </c>
      <c r="L399" s="86" t="b">
        <v>0</v>
      </c>
    </row>
    <row r="400" spans="1:12" ht="15">
      <c r="A400" s="86" t="s">
        <v>2972</v>
      </c>
      <c r="B400" s="86" t="s">
        <v>2421</v>
      </c>
      <c r="C400" s="86">
        <v>3</v>
      </c>
      <c r="D400" s="121">
        <v>0.0016515983891222923</v>
      </c>
      <c r="E400" s="121">
        <v>2.3979400086720375</v>
      </c>
      <c r="F400" s="86" t="s">
        <v>3157</v>
      </c>
      <c r="G400" s="86" t="b">
        <v>0</v>
      </c>
      <c r="H400" s="86" t="b">
        <v>0</v>
      </c>
      <c r="I400" s="86" t="b">
        <v>0</v>
      </c>
      <c r="J400" s="86" t="b">
        <v>0</v>
      </c>
      <c r="K400" s="86" t="b">
        <v>0</v>
      </c>
      <c r="L400" s="86" t="b">
        <v>0</v>
      </c>
    </row>
    <row r="401" spans="1:12" ht="15">
      <c r="A401" s="86" t="s">
        <v>2421</v>
      </c>
      <c r="B401" s="86" t="s">
        <v>2871</v>
      </c>
      <c r="C401" s="86">
        <v>3</v>
      </c>
      <c r="D401" s="121">
        <v>0.0016515983891222923</v>
      </c>
      <c r="E401" s="121">
        <v>1.9330532103693867</v>
      </c>
      <c r="F401" s="86" t="s">
        <v>3157</v>
      </c>
      <c r="G401" s="86" t="b">
        <v>0</v>
      </c>
      <c r="H401" s="86" t="b">
        <v>0</v>
      </c>
      <c r="I401" s="86" t="b">
        <v>0</v>
      </c>
      <c r="J401" s="86" t="b">
        <v>0</v>
      </c>
      <c r="K401" s="86" t="b">
        <v>0</v>
      </c>
      <c r="L401" s="86" t="b">
        <v>0</v>
      </c>
    </row>
    <row r="402" spans="1:12" ht="15">
      <c r="A402" s="86" t="s">
        <v>2871</v>
      </c>
      <c r="B402" s="86" t="s">
        <v>3074</v>
      </c>
      <c r="C402" s="86">
        <v>3</v>
      </c>
      <c r="D402" s="121">
        <v>0.0016515983891222923</v>
      </c>
      <c r="E402" s="121">
        <v>2.6320232147054057</v>
      </c>
      <c r="F402" s="86" t="s">
        <v>3157</v>
      </c>
      <c r="G402" s="86" t="b">
        <v>0</v>
      </c>
      <c r="H402" s="86" t="b">
        <v>0</v>
      </c>
      <c r="I402" s="86" t="b">
        <v>0</v>
      </c>
      <c r="J402" s="86" t="b">
        <v>0</v>
      </c>
      <c r="K402" s="86" t="b">
        <v>0</v>
      </c>
      <c r="L402" s="86" t="b">
        <v>0</v>
      </c>
    </row>
    <row r="403" spans="1:12" ht="15">
      <c r="A403" s="86" t="s">
        <v>3074</v>
      </c>
      <c r="B403" s="86" t="s">
        <v>2994</v>
      </c>
      <c r="C403" s="86">
        <v>3</v>
      </c>
      <c r="D403" s="121">
        <v>0.0016515983891222923</v>
      </c>
      <c r="E403" s="121">
        <v>2.8750612633917</v>
      </c>
      <c r="F403" s="86" t="s">
        <v>3157</v>
      </c>
      <c r="G403" s="86" t="b">
        <v>0</v>
      </c>
      <c r="H403" s="86" t="b">
        <v>0</v>
      </c>
      <c r="I403" s="86" t="b">
        <v>0</v>
      </c>
      <c r="J403" s="86" t="b">
        <v>0</v>
      </c>
      <c r="K403" s="86" t="b">
        <v>0</v>
      </c>
      <c r="L403" s="86" t="b">
        <v>0</v>
      </c>
    </row>
    <row r="404" spans="1:12" ht="15">
      <c r="A404" s="86" t="s">
        <v>2994</v>
      </c>
      <c r="B404" s="86" t="s">
        <v>2873</v>
      </c>
      <c r="C404" s="86">
        <v>3</v>
      </c>
      <c r="D404" s="121">
        <v>0.0016515983891222923</v>
      </c>
      <c r="E404" s="121">
        <v>2.5070844780971058</v>
      </c>
      <c r="F404" s="86" t="s">
        <v>3157</v>
      </c>
      <c r="G404" s="86" t="b">
        <v>0</v>
      </c>
      <c r="H404" s="86" t="b">
        <v>0</v>
      </c>
      <c r="I404" s="86" t="b">
        <v>0</v>
      </c>
      <c r="J404" s="86" t="b">
        <v>0</v>
      </c>
      <c r="K404" s="86" t="b">
        <v>0</v>
      </c>
      <c r="L404" s="86" t="b">
        <v>0</v>
      </c>
    </row>
    <row r="405" spans="1:12" ht="15">
      <c r="A405" s="86" t="s">
        <v>2873</v>
      </c>
      <c r="B405" s="86" t="s">
        <v>2391</v>
      </c>
      <c r="C405" s="86">
        <v>3</v>
      </c>
      <c r="D405" s="121">
        <v>0.0016515983891222923</v>
      </c>
      <c r="E405" s="121">
        <v>1.577665552382813</v>
      </c>
      <c r="F405" s="86" t="s">
        <v>3157</v>
      </c>
      <c r="G405" s="86" t="b">
        <v>0</v>
      </c>
      <c r="H405" s="86" t="b">
        <v>0</v>
      </c>
      <c r="I405" s="86" t="b">
        <v>0</v>
      </c>
      <c r="J405" s="86" t="b">
        <v>0</v>
      </c>
      <c r="K405" s="86" t="b">
        <v>0</v>
      </c>
      <c r="L405" s="86" t="b">
        <v>0</v>
      </c>
    </row>
    <row r="406" spans="1:12" ht="15">
      <c r="A406" s="86" t="s">
        <v>2391</v>
      </c>
      <c r="B406" s="86" t="s">
        <v>3075</v>
      </c>
      <c r="C406" s="86">
        <v>3</v>
      </c>
      <c r="D406" s="121">
        <v>0.0016515983891222923</v>
      </c>
      <c r="E406" s="121">
        <v>1.8860566476931633</v>
      </c>
      <c r="F406" s="86" t="s">
        <v>3157</v>
      </c>
      <c r="G406" s="86" t="b">
        <v>0</v>
      </c>
      <c r="H406" s="86" t="b">
        <v>0</v>
      </c>
      <c r="I406" s="86" t="b">
        <v>0</v>
      </c>
      <c r="J406" s="86" t="b">
        <v>0</v>
      </c>
      <c r="K406" s="86" t="b">
        <v>0</v>
      </c>
      <c r="L406" s="86" t="b">
        <v>0</v>
      </c>
    </row>
    <row r="407" spans="1:12" ht="15">
      <c r="A407" s="86" t="s">
        <v>3075</v>
      </c>
      <c r="B407" s="86" t="s">
        <v>3076</v>
      </c>
      <c r="C407" s="86">
        <v>3</v>
      </c>
      <c r="D407" s="121">
        <v>0.0016515983891222923</v>
      </c>
      <c r="E407" s="121">
        <v>3</v>
      </c>
      <c r="F407" s="86" t="s">
        <v>3157</v>
      </c>
      <c r="G407" s="86" t="b">
        <v>0</v>
      </c>
      <c r="H407" s="86" t="b">
        <v>0</v>
      </c>
      <c r="I407" s="86" t="b">
        <v>0</v>
      </c>
      <c r="J407" s="86" t="b">
        <v>0</v>
      </c>
      <c r="K407" s="86" t="b">
        <v>0</v>
      </c>
      <c r="L407" s="86" t="b">
        <v>0</v>
      </c>
    </row>
    <row r="408" spans="1:12" ht="15">
      <c r="A408" s="86" t="s">
        <v>3076</v>
      </c>
      <c r="B408" s="86" t="s">
        <v>2389</v>
      </c>
      <c r="C408" s="86">
        <v>3</v>
      </c>
      <c r="D408" s="121">
        <v>0.0016515983891222923</v>
      </c>
      <c r="E408" s="121">
        <v>1.6847295652214085</v>
      </c>
      <c r="F408" s="86" t="s">
        <v>3157</v>
      </c>
      <c r="G408" s="86" t="b">
        <v>0</v>
      </c>
      <c r="H408" s="86" t="b">
        <v>0</v>
      </c>
      <c r="I408" s="86" t="b">
        <v>0</v>
      </c>
      <c r="J408" s="86" t="b">
        <v>0</v>
      </c>
      <c r="K408" s="86" t="b">
        <v>0</v>
      </c>
      <c r="L408" s="86" t="b">
        <v>0</v>
      </c>
    </row>
    <row r="409" spans="1:12" ht="15">
      <c r="A409" s="86" t="s">
        <v>2406</v>
      </c>
      <c r="B409" s="86" t="s">
        <v>3077</v>
      </c>
      <c r="C409" s="86">
        <v>3</v>
      </c>
      <c r="D409" s="121">
        <v>0.0016515983891222923</v>
      </c>
      <c r="E409" s="121">
        <v>2.2730012720637376</v>
      </c>
      <c r="F409" s="86" t="s">
        <v>3157</v>
      </c>
      <c r="G409" s="86" t="b">
        <v>0</v>
      </c>
      <c r="H409" s="86" t="b">
        <v>0</v>
      </c>
      <c r="I409" s="86" t="b">
        <v>0</v>
      </c>
      <c r="J409" s="86" t="b">
        <v>0</v>
      </c>
      <c r="K409" s="86" t="b">
        <v>0</v>
      </c>
      <c r="L409" s="86" t="b">
        <v>0</v>
      </c>
    </row>
    <row r="410" spans="1:12" ht="15">
      <c r="A410" s="86" t="s">
        <v>3077</v>
      </c>
      <c r="B410" s="86" t="s">
        <v>3078</v>
      </c>
      <c r="C410" s="86">
        <v>3</v>
      </c>
      <c r="D410" s="121">
        <v>0.0016515983891222923</v>
      </c>
      <c r="E410" s="121">
        <v>3</v>
      </c>
      <c r="F410" s="86" t="s">
        <v>3157</v>
      </c>
      <c r="G410" s="86" t="b">
        <v>0</v>
      </c>
      <c r="H410" s="86" t="b">
        <v>0</v>
      </c>
      <c r="I410" s="86" t="b">
        <v>0</v>
      </c>
      <c r="J410" s="86" t="b">
        <v>0</v>
      </c>
      <c r="K410" s="86" t="b">
        <v>0</v>
      </c>
      <c r="L410" s="86" t="b">
        <v>0</v>
      </c>
    </row>
    <row r="411" spans="1:12" ht="15">
      <c r="A411" s="86" t="s">
        <v>3079</v>
      </c>
      <c r="B411" s="86" t="s">
        <v>3080</v>
      </c>
      <c r="C411" s="86">
        <v>2</v>
      </c>
      <c r="D411" s="121">
        <v>0.0012123045435098382</v>
      </c>
      <c r="E411" s="121">
        <v>3.1760912590556813</v>
      </c>
      <c r="F411" s="86" t="s">
        <v>3157</v>
      </c>
      <c r="G411" s="86" t="b">
        <v>0</v>
      </c>
      <c r="H411" s="86" t="b">
        <v>0</v>
      </c>
      <c r="I411" s="86" t="b">
        <v>0</v>
      </c>
      <c r="J411" s="86" t="b">
        <v>0</v>
      </c>
      <c r="K411" s="86" t="b">
        <v>0</v>
      </c>
      <c r="L411" s="86" t="b">
        <v>0</v>
      </c>
    </row>
    <row r="412" spans="1:12" ht="15">
      <c r="A412" s="86" t="s">
        <v>3080</v>
      </c>
      <c r="B412" s="86" t="s">
        <v>3081</v>
      </c>
      <c r="C412" s="86">
        <v>2</v>
      </c>
      <c r="D412" s="121">
        <v>0.0012123045435098382</v>
      </c>
      <c r="E412" s="121">
        <v>3.1760912590556813</v>
      </c>
      <c r="F412" s="86" t="s">
        <v>3157</v>
      </c>
      <c r="G412" s="86" t="b">
        <v>0</v>
      </c>
      <c r="H412" s="86" t="b">
        <v>0</v>
      </c>
      <c r="I412" s="86" t="b">
        <v>0</v>
      </c>
      <c r="J412" s="86" t="b">
        <v>0</v>
      </c>
      <c r="K412" s="86" t="b">
        <v>0</v>
      </c>
      <c r="L412" s="86" t="b">
        <v>0</v>
      </c>
    </row>
    <row r="413" spans="1:12" ht="15">
      <c r="A413" s="86" t="s">
        <v>3081</v>
      </c>
      <c r="B413" s="86" t="s">
        <v>2394</v>
      </c>
      <c r="C413" s="86">
        <v>2</v>
      </c>
      <c r="D413" s="121">
        <v>0.0012123045435098382</v>
      </c>
      <c r="E413" s="121">
        <v>1.9719712763997566</v>
      </c>
      <c r="F413" s="86" t="s">
        <v>3157</v>
      </c>
      <c r="G413" s="86" t="b">
        <v>0</v>
      </c>
      <c r="H413" s="86" t="b">
        <v>0</v>
      </c>
      <c r="I413" s="86" t="b">
        <v>0</v>
      </c>
      <c r="J413" s="86" t="b">
        <v>0</v>
      </c>
      <c r="K413" s="86" t="b">
        <v>0</v>
      </c>
      <c r="L413" s="86" t="b">
        <v>0</v>
      </c>
    </row>
    <row r="414" spans="1:12" ht="15">
      <c r="A414" s="86" t="s">
        <v>2394</v>
      </c>
      <c r="B414" s="86" t="s">
        <v>3082</v>
      </c>
      <c r="C414" s="86">
        <v>2</v>
      </c>
      <c r="D414" s="121">
        <v>0.0012123045435098382</v>
      </c>
      <c r="E414" s="121">
        <v>1.9719712763997566</v>
      </c>
      <c r="F414" s="86" t="s">
        <v>3157</v>
      </c>
      <c r="G414" s="86" t="b">
        <v>0</v>
      </c>
      <c r="H414" s="86" t="b">
        <v>0</v>
      </c>
      <c r="I414" s="86" t="b">
        <v>0</v>
      </c>
      <c r="J414" s="86" t="b">
        <v>0</v>
      </c>
      <c r="K414" s="86" t="b">
        <v>0</v>
      </c>
      <c r="L414" s="86" t="b">
        <v>0</v>
      </c>
    </row>
    <row r="415" spans="1:12" ht="15">
      <c r="A415" s="86" t="s">
        <v>3082</v>
      </c>
      <c r="B415" s="86" t="s">
        <v>3029</v>
      </c>
      <c r="C415" s="86">
        <v>2</v>
      </c>
      <c r="D415" s="121">
        <v>0.0012123045435098382</v>
      </c>
      <c r="E415" s="121">
        <v>3</v>
      </c>
      <c r="F415" s="86" t="s">
        <v>3157</v>
      </c>
      <c r="G415" s="86" t="b">
        <v>0</v>
      </c>
      <c r="H415" s="86" t="b">
        <v>0</v>
      </c>
      <c r="I415" s="86" t="b">
        <v>0</v>
      </c>
      <c r="J415" s="86" t="b">
        <v>0</v>
      </c>
      <c r="K415" s="86" t="b">
        <v>0</v>
      </c>
      <c r="L415" s="86" t="b">
        <v>0</v>
      </c>
    </row>
    <row r="416" spans="1:12" ht="15">
      <c r="A416" s="86" t="s">
        <v>3029</v>
      </c>
      <c r="B416" s="86" t="s">
        <v>2400</v>
      </c>
      <c r="C416" s="86">
        <v>2</v>
      </c>
      <c r="D416" s="121">
        <v>0.0012123045435098382</v>
      </c>
      <c r="E416" s="121">
        <v>1.8239087409443187</v>
      </c>
      <c r="F416" s="86" t="s">
        <v>3157</v>
      </c>
      <c r="G416" s="86" t="b">
        <v>0</v>
      </c>
      <c r="H416" s="86" t="b">
        <v>0</v>
      </c>
      <c r="I416" s="86" t="b">
        <v>0</v>
      </c>
      <c r="J416" s="86" t="b">
        <v>0</v>
      </c>
      <c r="K416" s="86" t="b">
        <v>0</v>
      </c>
      <c r="L416" s="86" t="b">
        <v>0</v>
      </c>
    </row>
    <row r="417" spans="1:12" ht="15">
      <c r="A417" s="86" t="s">
        <v>2400</v>
      </c>
      <c r="B417" s="86" t="s">
        <v>3083</v>
      </c>
      <c r="C417" s="86">
        <v>2</v>
      </c>
      <c r="D417" s="121">
        <v>0.0012123045435098382</v>
      </c>
      <c r="E417" s="121">
        <v>1.9857595608853897</v>
      </c>
      <c r="F417" s="86" t="s">
        <v>3157</v>
      </c>
      <c r="G417" s="86" t="b">
        <v>0</v>
      </c>
      <c r="H417" s="86" t="b">
        <v>0</v>
      </c>
      <c r="I417" s="86" t="b">
        <v>0</v>
      </c>
      <c r="J417" s="86" t="b">
        <v>0</v>
      </c>
      <c r="K417" s="86" t="b">
        <v>0</v>
      </c>
      <c r="L417" s="86" t="b">
        <v>0</v>
      </c>
    </row>
    <row r="418" spans="1:12" ht="15">
      <c r="A418" s="86" t="s">
        <v>3083</v>
      </c>
      <c r="B418" s="86" t="s">
        <v>3030</v>
      </c>
      <c r="C418" s="86">
        <v>2</v>
      </c>
      <c r="D418" s="121">
        <v>0.0012123045435098382</v>
      </c>
      <c r="E418" s="121">
        <v>3</v>
      </c>
      <c r="F418" s="86" t="s">
        <v>3157</v>
      </c>
      <c r="G418" s="86" t="b">
        <v>0</v>
      </c>
      <c r="H418" s="86" t="b">
        <v>0</v>
      </c>
      <c r="I418" s="86" t="b">
        <v>0</v>
      </c>
      <c r="J418" s="86" t="b">
        <v>0</v>
      </c>
      <c r="K418" s="86" t="b">
        <v>0</v>
      </c>
      <c r="L418" s="86" t="b">
        <v>0</v>
      </c>
    </row>
    <row r="419" spans="1:12" ht="15">
      <c r="A419" s="86" t="s">
        <v>3030</v>
      </c>
      <c r="B419" s="86" t="s">
        <v>3084</v>
      </c>
      <c r="C419" s="86">
        <v>2</v>
      </c>
      <c r="D419" s="121">
        <v>0.0012123045435098382</v>
      </c>
      <c r="E419" s="121">
        <v>3</v>
      </c>
      <c r="F419" s="86" t="s">
        <v>3157</v>
      </c>
      <c r="G419" s="86" t="b">
        <v>0</v>
      </c>
      <c r="H419" s="86" t="b">
        <v>0</v>
      </c>
      <c r="I419" s="86" t="b">
        <v>0</v>
      </c>
      <c r="J419" s="86" t="b">
        <v>0</v>
      </c>
      <c r="K419" s="86" t="b">
        <v>0</v>
      </c>
      <c r="L419" s="86" t="b">
        <v>0</v>
      </c>
    </row>
    <row r="420" spans="1:12" ht="15">
      <c r="A420" s="86" t="s">
        <v>3084</v>
      </c>
      <c r="B420" s="86" t="s">
        <v>2877</v>
      </c>
      <c r="C420" s="86">
        <v>2</v>
      </c>
      <c r="D420" s="121">
        <v>0.0012123045435098382</v>
      </c>
      <c r="E420" s="121">
        <v>2.6989700043360187</v>
      </c>
      <c r="F420" s="86" t="s">
        <v>3157</v>
      </c>
      <c r="G420" s="86" t="b">
        <v>0</v>
      </c>
      <c r="H420" s="86" t="b">
        <v>0</v>
      </c>
      <c r="I420" s="86" t="b">
        <v>0</v>
      </c>
      <c r="J420" s="86" t="b">
        <v>0</v>
      </c>
      <c r="K420" s="86" t="b">
        <v>0</v>
      </c>
      <c r="L420" s="86" t="b">
        <v>0</v>
      </c>
    </row>
    <row r="421" spans="1:12" ht="15">
      <c r="A421" s="86" t="s">
        <v>2877</v>
      </c>
      <c r="B421" s="86" t="s">
        <v>2864</v>
      </c>
      <c r="C421" s="86">
        <v>2</v>
      </c>
      <c r="D421" s="121">
        <v>0.0012123045435098382</v>
      </c>
      <c r="E421" s="121">
        <v>2.0969100130080562</v>
      </c>
      <c r="F421" s="86" t="s">
        <v>3157</v>
      </c>
      <c r="G421" s="86" t="b">
        <v>0</v>
      </c>
      <c r="H421" s="86" t="b">
        <v>0</v>
      </c>
      <c r="I421" s="86" t="b">
        <v>0</v>
      </c>
      <c r="J421" s="86" t="b">
        <v>0</v>
      </c>
      <c r="K421" s="86" t="b">
        <v>0</v>
      </c>
      <c r="L421" s="86" t="b">
        <v>0</v>
      </c>
    </row>
    <row r="422" spans="1:12" ht="15">
      <c r="A422" s="86" t="s">
        <v>2864</v>
      </c>
      <c r="B422" s="86" t="s">
        <v>3085</v>
      </c>
      <c r="C422" s="86">
        <v>2</v>
      </c>
      <c r="D422" s="121">
        <v>0.0012123045435098382</v>
      </c>
      <c r="E422" s="121">
        <v>2.574031267727719</v>
      </c>
      <c r="F422" s="86" t="s">
        <v>3157</v>
      </c>
      <c r="G422" s="86" t="b">
        <v>0</v>
      </c>
      <c r="H422" s="86" t="b">
        <v>0</v>
      </c>
      <c r="I422" s="86" t="b">
        <v>0</v>
      </c>
      <c r="J422" s="86" t="b">
        <v>0</v>
      </c>
      <c r="K422" s="86" t="b">
        <v>0</v>
      </c>
      <c r="L422" s="86" t="b">
        <v>0</v>
      </c>
    </row>
    <row r="423" spans="1:12" ht="15">
      <c r="A423" s="86" t="s">
        <v>3085</v>
      </c>
      <c r="B423" s="86" t="s">
        <v>2865</v>
      </c>
      <c r="C423" s="86">
        <v>2</v>
      </c>
      <c r="D423" s="121">
        <v>0.0012123045435098382</v>
      </c>
      <c r="E423" s="121">
        <v>2.574031267727719</v>
      </c>
      <c r="F423" s="86" t="s">
        <v>3157</v>
      </c>
      <c r="G423" s="86" t="b">
        <v>0</v>
      </c>
      <c r="H423" s="86" t="b">
        <v>0</v>
      </c>
      <c r="I423" s="86" t="b">
        <v>0</v>
      </c>
      <c r="J423" s="86" t="b">
        <v>0</v>
      </c>
      <c r="K423" s="86" t="b">
        <v>0</v>
      </c>
      <c r="L423" s="86" t="b">
        <v>0</v>
      </c>
    </row>
    <row r="424" spans="1:12" ht="15">
      <c r="A424" s="86" t="s">
        <v>2827</v>
      </c>
      <c r="B424" s="86" t="s">
        <v>3086</v>
      </c>
      <c r="C424" s="86">
        <v>2</v>
      </c>
      <c r="D424" s="121">
        <v>0.0012123045435098382</v>
      </c>
      <c r="E424" s="121">
        <v>2.477121254719662</v>
      </c>
      <c r="F424" s="86" t="s">
        <v>3157</v>
      </c>
      <c r="G424" s="86" t="b">
        <v>0</v>
      </c>
      <c r="H424" s="86" t="b">
        <v>0</v>
      </c>
      <c r="I424" s="86" t="b">
        <v>0</v>
      </c>
      <c r="J424" s="86" t="b">
        <v>0</v>
      </c>
      <c r="K424" s="86" t="b">
        <v>0</v>
      </c>
      <c r="L424" s="86" t="b">
        <v>0</v>
      </c>
    </row>
    <row r="425" spans="1:12" ht="15">
      <c r="A425" s="86" t="s">
        <v>3086</v>
      </c>
      <c r="B425" s="86" t="s">
        <v>3087</v>
      </c>
      <c r="C425" s="86">
        <v>2</v>
      </c>
      <c r="D425" s="121">
        <v>0.0012123045435098382</v>
      </c>
      <c r="E425" s="121">
        <v>3.1760912590556813</v>
      </c>
      <c r="F425" s="86" t="s">
        <v>3157</v>
      </c>
      <c r="G425" s="86" t="b">
        <v>0</v>
      </c>
      <c r="H425" s="86" t="b">
        <v>0</v>
      </c>
      <c r="I425" s="86" t="b">
        <v>0</v>
      </c>
      <c r="J425" s="86" t="b">
        <v>0</v>
      </c>
      <c r="K425" s="86" t="b">
        <v>0</v>
      </c>
      <c r="L425" s="86" t="b">
        <v>0</v>
      </c>
    </row>
    <row r="426" spans="1:12" ht="15">
      <c r="A426" s="86" t="s">
        <v>3087</v>
      </c>
      <c r="B426" s="86" t="s">
        <v>2394</v>
      </c>
      <c r="C426" s="86">
        <v>2</v>
      </c>
      <c r="D426" s="121">
        <v>0.0012123045435098382</v>
      </c>
      <c r="E426" s="121">
        <v>1.9719712763997566</v>
      </c>
      <c r="F426" s="86" t="s">
        <v>3157</v>
      </c>
      <c r="G426" s="86" t="b">
        <v>0</v>
      </c>
      <c r="H426" s="86" t="b">
        <v>0</v>
      </c>
      <c r="I426" s="86" t="b">
        <v>0</v>
      </c>
      <c r="J426" s="86" t="b">
        <v>0</v>
      </c>
      <c r="K426" s="86" t="b">
        <v>0</v>
      </c>
      <c r="L426" s="86" t="b">
        <v>0</v>
      </c>
    </row>
    <row r="427" spans="1:12" ht="15">
      <c r="A427" s="86" t="s">
        <v>2394</v>
      </c>
      <c r="B427" s="86" t="s">
        <v>2891</v>
      </c>
      <c r="C427" s="86">
        <v>2</v>
      </c>
      <c r="D427" s="121">
        <v>0.0012123045435098382</v>
      </c>
      <c r="E427" s="121">
        <v>1.9719712763997566</v>
      </c>
      <c r="F427" s="86" t="s">
        <v>3157</v>
      </c>
      <c r="G427" s="86" t="b">
        <v>0</v>
      </c>
      <c r="H427" s="86" t="b">
        <v>0</v>
      </c>
      <c r="I427" s="86" t="b">
        <v>0</v>
      </c>
      <c r="J427" s="86" t="b">
        <v>0</v>
      </c>
      <c r="K427" s="86" t="b">
        <v>0</v>
      </c>
      <c r="L427" s="86" t="b">
        <v>0</v>
      </c>
    </row>
    <row r="428" spans="1:12" ht="15">
      <c r="A428" s="86" t="s">
        <v>2891</v>
      </c>
      <c r="B428" s="86" t="s">
        <v>3088</v>
      </c>
      <c r="C428" s="86">
        <v>2</v>
      </c>
      <c r="D428" s="121">
        <v>0.0012123045435098382</v>
      </c>
      <c r="E428" s="121">
        <v>2.7781512503836434</v>
      </c>
      <c r="F428" s="86" t="s">
        <v>3157</v>
      </c>
      <c r="G428" s="86" t="b">
        <v>0</v>
      </c>
      <c r="H428" s="86" t="b">
        <v>0</v>
      </c>
      <c r="I428" s="86" t="b">
        <v>0</v>
      </c>
      <c r="J428" s="86" t="b">
        <v>0</v>
      </c>
      <c r="K428" s="86" t="b">
        <v>0</v>
      </c>
      <c r="L428" s="86" t="b">
        <v>0</v>
      </c>
    </row>
    <row r="429" spans="1:12" ht="15">
      <c r="A429" s="86" t="s">
        <v>3088</v>
      </c>
      <c r="B429" s="86" t="s">
        <v>3089</v>
      </c>
      <c r="C429" s="86">
        <v>2</v>
      </c>
      <c r="D429" s="121">
        <v>0.0012123045435098382</v>
      </c>
      <c r="E429" s="121">
        <v>3.1760912590556813</v>
      </c>
      <c r="F429" s="86" t="s">
        <v>3157</v>
      </c>
      <c r="G429" s="86" t="b">
        <v>0</v>
      </c>
      <c r="H429" s="86" t="b">
        <v>0</v>
      </c>
      <c r="I429" s="86" t="b">
        <v>0</v>
      </c>
      <c r="J429" s="86" t="b">
        <v>0</v>
      </c>
      <c r="K429" s="86" t="b">
        <v>0</v>
      </c>
      <c r="L429" s="86" t="b">
        <v>0</v>
      </c>
    </row>
    <row r="430" spans="1:12" ht="15">
      <c r="A430" s="86" t="s">
        <v>3089</v>
      </c>
      <c r="B430" s="86" t="s">
        <v>3090</v>
      </c>
      <c r="C430" s="86">
        <v>2</v>
      </c>
      <c r="D430" s="121">
        <v>0.0012123045435098382</v>
      </c>
      <c r="E430" s="121">
        <v>3.1760912590556813</v>
      </c>
      <c r="F430" s="86" t="s">
        <v>3157</v>
      </c>
      <c r="G430" s="86" t="b">
        <v>0</v>
      </c>
      <c r="H430" s="86" t="b">
        <v>0</v>
      </c>
      <c r="I430" s="86" t="b">
        <v>0</v>
      </c>
      <c r="J430" s="86" t="b">
        <v>0</v>
      </c>
      <c r="K430" s="86" t="b">
        <v>0</v>
      </c>
      <c r="L430" s="86" t="b">
        <v>0</v>
      </c>
    </row>
    <row r="431" spans="1:12" ht="15">
      <c r="A431" s="86" t="s">
        <v>3090</v>
      </c>
      <c r="B431" s="86" t="s">
        <v>2927</v>
      </c>
      <c r="C431" s="86">
        <v>2</v>
      </c>
      <c r="D431" s="121">
        <v>0.0012123045435098382</v>
      </c>
      <c r="E431" s="121">
        <v>2.8750612633917</v>
      </c>
      <c r="F431" s="86" t="s">
        <v>3157</v>
      </c>
      <c r="G431" s="86" t="b">
        <v>0</v>
      </c>
      <c r="H431" s="86" t="b">
        <v>0</v>
      </c>
      <c r="I431" s="86" t="b">
        <v>0</v>
      </c>
      <c r="J431" s="86" t="b">
        <v>0</v>
      </c>
      <c r="K431" s="86" t="b">
        <v>0</v>
      </c>
      <c r="L431" s="86" t="b">
        <v>0</v>
      </c>
    </row>
    <row r="432" spans="1:12" ht="15">
      <c r="A432" s="86" t="s">
        <v>2927</v>
      </c>
      <c r="B432" s="86" t="s">
        <v>3091</v>
      </c>
      <c r="C432" s="86">
        <v>2</v>
      </c>
      <c r="D432" s="121">
        <v>0.0012123045435098382</v>
      </c>
      <c r="E432" s="121">
        <v>2.8750612633917</v>
      </c>
      <c r="F432" s="86" t="s">
        <v>3157</v>
      </c>
      <c r="G432" s="86" t="b">
        <v>0</v>
      </c>
      <c r="H432" s="86" t="b">
        <v>0</v>
      </c>
      <c r="I432" s="86" t="b">
        <v>0</v>
      </c>
      <c r="J432" s="86" t="b">
        <v>0</v>
      </c>
      <c r="K432" s="86" t="b">
        <v>0</v>
      </c>
      <c r="L432" s="86" t="b">
        <v>0</v>
      </c>
    </row>
    <row r="433" spans="1:12" ht="15">
      <c r="A433" s="86" t="s">
        <v>3091</v>
      </c>
      <c r="B433" s="86" t="s">
        <v>3031</v>
      </c>
      <c r="C433" s="86">
        <v>2</v>
      </c>
      <c r="D433" s="121">
        <v>0.0012123045435098382</v>
      </c>
      <c r="E433" s="121">
        <v>3</v>
      </c>
      <c r="F433" s="86" t="s">
        <v>3157</v>
      </c>
      <c r="G433" s="86" t="b">
        <v>0</v>
      </c>
      <c r="H433" s="86" t="b">
        <v>0</v>
      </c>
      <c r="I433" s="86" t="b">
        <v>0</v>
      </c>
      <c r="J433" s="86" t="b">
        <v>0</v>
      </c>
      <c r="K433" s="86" t="b">
        <v>0</v>
      </c>
      <c r="L433" s="86" t="b">
        <v>0</v>
      </c>
    </row>
    <row r="434" spans="1:12" ht="15">
      <c r="A434" s="86" t="s">
        <v>3031</v>
      </c>
      <c r="B434" s="86" t="s">
        <v>2892</v>
      </c>
      <c r="C434" s="86">
        <v>2</v>
      </c>
      <c r="D434" s="121">
        <v>0.0012123045435098382</v>
      </c>
      <c r="E434" s="121">
        <v>2.6020599913279625</v>
      </c>
      <c r="F434" s="86" t="s">
        <v>3157</v>
      </c>
      <c r="G434" s="86" t="b">
        <v>0</v>
      </c>
      <c r="H434" s="86" t="b">
        <v>0</v>
      </c>
      <c r="I434" s="86" t="b">
        <v>0</v>
      </c>
      <c r="J434" s="86" t="b">
        <v>0</v>
      </c>
      <c r="K434" s="86" t="b">
        <v>0</v>
      </c>
      <c r="L434" s="86" t="b">
        <v>0</v>
      </c>
    </row>
    <row r="435" spans="1:12" ht="15">
      <c r="A435" s="86" t="s">
        <v>2892</v>
      </c>
      <c r="B435" s="86" t="s">
        <v>2394</v>
      </c>
      <c r="C435" s="86">
        <v>2</v>
      </c>
      <c r="D435" s="121">
        <v>0.0012123045435098382</v>
      </c>
      <c r="E435" s="121">
        <v>1.5740312677277188</v>
      </c>
      <c r="F435" s="86" t="s">
        <v>3157</v>
      </c>
      <c r="G435" s="86" t="b">
        <v>0</v>
      </c>
      <c r="H435" s="86" t="b">
        <v>0</v>
      </c>
      <c r="I435" s="86" t="b">
        <v>0</v>
      </c>
      <c r="J435" s="86" t="b">
        <v>0</v>
      </c>
      <c r="K435" s="86" t="b">
        <v>0</v>
      </c>
      <c r="L435" s="86" t="b">
        <v>0</v>
      </c>
    </row>
    <row r="436" spans="1:12" ht="15">
      <c r="A436" s="86" t="s">
        <v>2394</v>
      </c>
      <c r="B436" s="86" t="s">
        <v>2927</v>
      </c>
      <c r="C436" s="86">
        <v>2</v>
      </c>
      <c r="D436" s="121">
        <v>0.0012123045435098382</v>
      </c>
      <c r="E436" s="121">
        <v>1.6709412807357753</v>
      </c>
      <c r="F436" s="86" t="s">
        <v>3157</v>
      </c>
      <c r="G436" s="86" t="b">
        <v>0</v>
      </c>
      <c r="H436" s="86" t="b">
        <v>0</v>
      </c>
      <c r="I436" s="86" t="b">
        <v>0</v>
      </c>
      <c r="J436" s="86" t="b">
        <v>0</v>
      </c>
      <c r="K436" s="86" t="b">
        <v>0</v>
      </c>
      <c r="L436" s="86" t="b">
        <v>0</v>
      </c>
    </row>
    <row r="437" spans="1:12" ht="15">
      <c r="A437" s="86" t="s">
        <v>2927</v>
      </c>
      <c r="B437" s="86" t="s">
        <v>3092</v>
      </c>
      <c r="C437" s="86">
        <v>2</v>
      </c>
      <c r="D437" s="121">
        <v>0.0012123045435098382</v>
      </c>
      <c r="E437" s="121">
        <v>2.8750612633917</v>
      </c>
      <c r="F437" s="86" t="s">
        <v>3157</v>
      </c>
      <c r="G437" s="86" t="b">
        <v>0</v>
      </c>
      <c r="H437" s="86" t="b">
        <v>0</v>
      </c>
      <c r="I437" s="86" t="b">
        <v>0</v>
      </c>
      <c r="J437" s="86" t="b">
        <v>0</v>
      </c>
      <c r="K437" s="86" t="b">
        <v>0</v>
      </c>
      <c r="L437" s="86" t="b">
        <v>0</v>
      </c>
    </row>
    <row r="438" spans="1:12" ht="15">
      <c r="A438" s="86" t="s">
        <v>3092</v>
      </c>
      <c r="B438" s="86" t="s">
        <v>2402</v>
      </c>
      <c r="C438" s="86">
        <v>2</v>
      </c>
      <c r="D438" s="121">
        <v>0.0012123045435098382</v>
      </c>
      <c r="E438" s="121">
        <v>2.2466723333413885</v>
      </c>
      <c r="F438" s="86" t="s">
        <v>3157</v>
      </c>
      <c r="G438" s="86" t="b">
        <v>0</v>
      </c>
      <c r="H438" s="86" t="b">
        <v>0</v>
      </c>
      <c r="I438" s="86" t="b">
        <v>0</v>
      </c>
      <c r="J438" s="86" t="b">
        <v>0</v>
      </c>
      <c r="K438" s="86" t="b">
        <v>0</v>
      </c>
      <c r="L438" s="86" t="b">
        <v>0</v>
      </c>
    </row>
    <row r="439" spans="1:12" ht="15">
      <c r="A439" s="86" t="s">
        <v>2402</v>
      </c>
      <c r="B439" s="86" t="s">
        <v>2827</v>
      </c>
      <c r="C439" s="86">
        <v>2</v>
      </c>
      <c r="D439" s="121">
        <v>0.0012123045435098382</v>
      </c>
      <c r="E439" s="121">
        <v>1.5477023290053697</v>
      </c>
      <c r="F439" s="86" t="s">
        <v>3157</v>
      </c>
      <c r="G439" s="86" t="b">
        <v>0</v>
      </c>
      <c r="H439" s="86" t="b">
        <v>0</v>
      </c>
      <c r="I439" s="86" t="b">
        <v>0</v>
      </c>
      <c r="J439" s="86" t="b">
        <v>0</v>
      </c>
      <c r="K439" s="86" t="b">
        <v>0</v>
      </c>
      <c r="L439" s="86" t="b">
        <v>0</v>
      </c>
    </row>
    <row r="440" spans="1:12" ht="15">
      <c r="A440" s="86" t="s">
        <v>2827</v>
      </c>
      <c r="B440" s="86" t="s">
        <v>3093</v>
      </c>
      <c r="C440" s="86">
        <v>2</v>
      </c>
      <c r="D440" s="121">
        <v>0.0012123045435098382</v>
      </c>
      <c r="E440" s="121">
        <v>2.477121254719662</v>
      </c>
      <c r="F440" s="86" t="s">
        <v>3157</v>
      </c>
      <c r="G440" s="86" t="b">
        <v>0</v>
      </c>
      <c r="H440" s="86" t="b">
        <v>0</v>
      </c>
      <c r="I440" s="86" t="b">
        <v>0</v>
      </c>
      <c r="J440" s="86" t="b">
        <v>0</v>
      </c>
      <c r="K440" s="86" t="b">
        <v>0</v>
      </c>
      <c r="L440" s="86" t="b">
        <v>0</v>
      </c>
    </row>
    <row r="441" spans="1:12" ht="15">
      <c r="A441" s="86" t="s">
        <v>3093</v>
      </c>
      <c r="B441" s="86" t="s">
        <v>3094</v>
      </c>
      <c r="C441" s="86">
        <v>2</v>
      </c>
      <c r="D441" s="121">
        <v>0.0012123045435098382</v>
      </c>
      <c r="E441" s="121">
        <v>3.1760912590556813</v>
      </c>
      <c r="F441" s="86" t="s">
        <v>3157</v>
      </c>
      <c r="G441" s="86" t="b">
        <v>0</v>
      </c>
      <c r="H441" s="86" t="b">
        <v>0</v>
      </c>
      <c r="I441" s="86" t="b">
        <v>0</v>
      </c>
      <c r="J441" s="86" t="b">
        <v>0</v>
      </c>
      <c r="K441" s="86" t="b">
        <v>0</v>
      </c>
      <c r="L441" s="86" t="b">
        <v>0</v>
      </c>
    </row>
    <row r="442" spans="1:12" ht="15">
      <c r="A442" s="86" t="s">
        <v>3094</v>
      </c>
      <c r="B442" s="86" t="s">
        <v>2390</v>
      </c>
      <c r="C442" s="86">
        <v>2</v>
      </c>
      <c r="D442" s="121">
        <v>0.0012123045435098382</v>
      </c>
      <c r="E442" s="121">
        <v>1.864337397999927</v>
      </c>
      <c r="F442" s="86" t="s">
        <v>3157</v>
      </c>
      <c r="G442" s="86" t="b">
        <v>0</v>
      </c>
      <c r="H442" s="86" t="b">
        <v>0</v>
      </c>
      <c r="I442" s="86" t="b">
        <v>0</v>
      </c>
      <c r="J442" s="86" t="b">
        <v>0</v>
      </c>
      <c r="K442" s="86" t="b">
        <v>0</v>
      </c>
      <c r="L442" s="86" t="b">
        <v>0</v>
      </c>
    </row>
    <row r="443" spans="1:12" ht="15">
      <c r="A443" s="86" t="s">
        <v>2396</v>
      </c>
      <c r="B443" s="86" t="s">
        <v>3095</v>
      </c>
      <c r="C443" s="86">
        <v>2</v>
      </c>
      <c r="D443" s="121">
        <v>0.0012123045435098382</v>
      </c>
      <c r="E443" s="121">
        <v>2.154901959985743</v>
      </c>
      <c r="F443" s="86" t="s">
        <v>3157</v>
      </c>
      <c r="G443" s="86" t="b">
        <v>0</v>
      </c>
      <c r="H443" s="86" t="b">
        <v>0</v>
      </c>
      <c r="I443" s="86" t="b">
        <v>0</v>
      </c>
      <c r="J443" s="86" t="b">
        <v>0</v>
      </c>
      <c r="K443" s="86" t="b">
        <v>0</v>
      </c>
      <c r="L443" s="86" t="b">
        <v>0</v>
      </c>
    </row>
    <row r="444" spans="1:12" ht="15">
      <c r="A444" s="86" t="s">
        <v>3095</v>
      </c>
      <c r="B444" s="86" t="s">
        <v>3096</v>
      </c>
      <c r="C444" s="86">
        <v>2</v>
      </c>
      <c r="D444" s="121">
        <v>0.0012123045435098382</v>
      </c>
      <c r="E444" s="121">
        <v>3.1760912590556813</v>
      </c>
      <c r="F444" s="86" t="s">
        <v>3157</v>
      </c>
      <c r="G444" s="86" t="b">
        <v>0</v>
      </c>
      <c r="H444" s="86" t="b">
        <v>0</v>
      </c>
      <c r="I444" s="86" t="b">
        <v>0</v>
      </c>
      <c r="J444" s="86" t="b">
        <v>0</v>
      </c>
      <c r="K444" s="86" t="b">
        <v>0</v>
      </c>
      <c r="L444" s="86" t="b">
        <v>0</v>
      </c>
    </row>
    <row r="445" spans="1:12" ht="15">
      <c r="A445" s="86" t="s">
        <v>3096</v>
      </c>
      <c r="B445" s="86" t="s">
        <v>2390</v>
      </c>
      <c r="C445" s="86">
        <v>2</v>
      </c>
      <c r="D445" s="121">
        <v>0.0012123045435098382</v>
      </c>
      <c r="E445" s="121">
        <v>1.864337397999927</v>
      </c>
      <c r="F445" s="86" t="s">
        <v>3157</v>
      </c>
      <c r="G445" s="86" t="b">
        <v>0</v>
      </c>
      <c r="H445" s="86" t="b">
        <v>0</v>
      </c>
      <c r="I445" s="86" t="b">
        <v>0</v>
      </c>
      <c r="J445" s="86" t="b">
        <v>0</v>
      </c>
      <c r="K445" s="86" t="b">
        <v>0</v>
      </c>
      <c r="L445" s="86" t="b">
        <v>0</v>
      </c>
    </row>
    <row r="446" spans="1:12" ht="15">
      <c r="A446" s="86" t="s">
        <v>2390</v>
      </c>
      <c r="B446" s="86" t="s">
        <v>3097</v>
      </c>
      <c r="C446" s="86">
        <v>2</v>
      </c>
      <c r="D446" s="121">
        <v>0.0012123045435098382</v>
      </c>
      <c r="E446" s="121">
        <v>2.0621479067488444</v>
      </c>
      <c r="F446" s="86" t="s">
        <v>3157</v>
      </c>
      <c r="G446" s="86" t="b">
        <v>0</v>
      </c>
      <c r="H446" s="86" t="b">
        <v>0</v>
      </c>
      <c r="I446" s="86" t="b">
        <v>0</v>
      </c>
      <c r="J446" s="86" t="b">
        <v>0</v>
      </c>
      <c r="K446" s="86" t="b">
        <v>0</v>
      </c>
      <c r="L446" s="86" t="b">
        <v>0</v>
      </c>
    </row>
    <row r="447" spans="1:12" ht="15">
      <c r="A447" s="86" t="s">
        <v>3097</v>
      </c>
      <c r="B447" s="86" t="s">
        <v>2387</v>
      </c>
      <c r="C447" s="86">
        <v>2</v>
      </c>
      <c r="D447" s="121">
        <v>0.0012123045435098382</v>
      </c>
      <c r="E447" s="121">
        <v>1.2596373105057561</v>
      </c>
      <c r="F447" s="86" t="s">
        <v>3157</v>
      </c>
      <c r="G447" s="86" t="b">
        <v>0</v>
      </c>
      <c r="H447" s="86" t="b">
        <v>0</v>
      </c>
      <c r="I447" s="86" t="b">
        <v>0</v>
      </c>
      <c r="J447" s="86" t="b">
        <v>0</v>
      </c>
      <c r="K447" s="86" t="b">
        <v>0</v>
      </c>
      <c r="L447" s="86" t="b">
        <v>0</v>
      </c>
    </row>
    <row r="448" spans="1:12" ht="15">
      <c r="A448" s="86" t="s">
        <v>2866</v>
      </c>
      <c r="B448" s="86" t="s">
        <v>2389</v>
      </c>
      <c r="C448" s="86">
        <v>2</v>
      </c>
      <c r="D448" s="121">
        <v>0.0012123045435098382</v>
      </c>
      <c r="E448" s="121">
        <v>1.0826695738934462</v>
      </c>
      <c r="F448" s="86" t="s">
        <v>3157</v>
      </c>
      <c r="G448" s="86" t="b">
        <v>0</v>
      </c>
      <c r="H448" s="86" t="b">
        <v>0</v>
      </c>
      <c r="I448" s="86" t="b">
        <v>0</v>
      </c>
      <c r="J448" s="86" t="b">
        <v>0</v>
      </c>
      <c r="K448" s="86" t="b">
        <v>0</v>
      </c>
      <c r="L448" s="86" t="b">
        <v>0</v>
      </c>
    </row>
    <row r="449" spans="1:12" ht="15">
      <c r="A449" s="86" t="s">
        <v>2716</v>
      </c>
      <c r="B449" s="86" t="s">
        <v>2387</v>
      </c>
      <c r="C449" s="86">
        <v>2</v>
      </c>
      <c r="D449" s="121">
        <v>0.0012123045435098382</v>
      </c>
      <c r="E449" s="121">
        <v>1.2596373105057561</v>
      </c>
      <c r="F449" s="86" t="s">
        <v>3157</v>
      </c>
      <c r="G449" s="86" t="b">
        <v>0</v>
      </c>
      <c r="H449" s="86" t="b">
        <v>0</v>
      </c>
      <c r="I449" s="86" t="b">
        <v>0</v>
      </c>
      <c r="J449" s="86" t="b">
        <v>0</v>
      </c>
      <c r="K449" s="86" t="b">
        <v>0</v>
      </c>
      <c r="L449" s="86" t="b">
        <v>0</v>
      </c>
    </row>
    <row r="450" spans="1:12" ht="15">
      <c r="A450" s="86" t="s">
        <v>3100</v>
      </c>
      <c r="B450" s="86" t="s">
        <v>2394</v>
      </c>
      <c r="C450" s="86">
        <v>2</v>
      </c>
      <c r="D450" s="121">
        <v>0.0012123045435098382</v>
      </c>
      <c r="E450" s="121">
        <v>1.9719712763997566</v>
      </c>
      <c r="F450" s="86" t="s">
        <v>3157</v>
      </c>
      <c r="G450" s="86" t="b">
        <v>0</v>
      </c>
      <c r="H450" s="86" t="b">
        <v>0</v>
      </c>
      <c r="I450" s="86" t="b">
        <v>0</v>
      </c>
      <c r="J450" s="86" t="b">
        <v>0</v>
      </c>
      <c r="K450" s="86" t="b">
        <v>0</v>
      </c>
      <c r="L450" s="86" t="b">
        <v>0</v>
      </c>
    </row>
    <row r="451" spans="1:12" ht="15">
      <c r="A451" s="86" t="s">
        <v>2394</v>
      </c>
      <c r="B451" s="86" t="s">
        <v>2389</v>
      </c>
      <c r="C451" s="86">
        <v>2</v>
      </c>
      <c r="D451" s="121">
        <v>0.0012123045435098382</v>
      </c>
      <c r="E451" s="121">
        <v>0.48060958256548375</v>
      </c>
      <c r="F451" s="86" t="s">
        <v>3157</v>
      </c>
      <c r="G451" s="86" t="b">
        <v>0</v>
      </c>
      <c r="H451" s="86" t="b">
        <v>0</v>
      </c>
      <c r="I451" s="86" t="b">
        <v>0</v>
      </c>
      <c r="J451" s="86" t="b">
        <v>0</v>
      </c>
      <c r="K451" s="86" t="b">
        <v>0</v>
      </c>
      <c r="L451" s="86" t="b">
        <v>0</v>
      </c>
    </row>
    <row r="452" spans="1:12" ht="15">
      <c r="A452" s="86" t="s">
        <v>2388</v>
      </c>
      <c r="B452" s="86" t="s">
        <v>3101</v>
      </c>
      <c r="C452" s="86">
        <v>2</v>
      </c>
      <c r="D452" s="121">
        <v>0.0012123045435098382</v>
      </c>
      <c r="E452" s="121">
        <v>1.6777807052660807</v>
      </c>
      <c r="F452" s="86" t="s">
        <v>3157</v>
      </c>
      <c r="G452" s="86" t="b">
        <v>0</v>
      </c>
      <c r="H452" s="86" t="b">
        <v>0</v>
      </c>
      <c r="I452" s="86" t="b">
        <v>0</v>
      </c>
      <c r="J452" s="86" t="b">
        <v>0</v>
      </c>
      <c r="K452" s="86" t="b">
        <v>0</v>
      </c>
      <c r="L452" s="86" t="b">
        <v>0</v>
      </c>
    </row>
    <row r="453" spans="1:12" ht="15">
      <c r="A453" s="86" t="s">
        <v>3101</v>
      </c>
      <c r="B453" s="86" t="s">
        <v>2406</v>
      </c>
      <c r="C453" s="86">
        <v>2</v>
      </c>
      <c r="D453" s="121">
        <v>0.0012123045435098382</v>
      </c>
      <c r="E453" s="121">
        <v>2.2730012720637376</v>
      </c>
      <c r="F453" s="86" t="s">
        <v>3157</v>
      </c>
      <c r="G453" s="86" t="b">
        <v>0</v>
      </c>
      <c r="H453" s="86" t="b">
        <v>0</v>
      </c>
      <c r="I453" s="86" t="b">
        <v>0</v>
      </c>
      <c r="J453" s="86" t="b">
        <v>0</v>
      </c>
      <c r="K453" s="86" t="b">
        <v>0</v>
      </c>
      <c r="L453" s="86" t="b">
        <v>0</v>
      </c>
    </row>
    <row r="454" spans="1:12" ht="15">
      <c r="A454" s="86" t="s">
        <v>2407</v>
      </c>
      <c r="B454" s="86" t="s">
        <v>3102</v>
      </c>
      <c r="C454" s="86">
        <v>2</v>
      </c>
      <c r="D454" s="121">
        <v>0.0012123045435098382</v>
      </c>
      <c r="E454" s="121">
        <v>2.477121254719662</v>
      </c>
      <c r="F454" s="86" t="s">
        <v>3157</v>
      </c>
      <c r="G454" s="86" t="b">
        <v>0</v>
      </c>
      <c r="H454" s="86" t="b">
        <v>0</v>
      </c>
      <c r="I454" s="86" t="b">
        <v>0</v>
      </c>
      <c r="J454" s="86" t="b">
        <v>0</v>
      </c>
      <c r="K454" s="86" t="b">
        <v>0</v>
      </c>
      <c r="L454" s="86" t="b">
        <v>0</v>
      </c>
    </row>
    <row r="455" spans="1:12" ht="15">
      <c r="A455" s="86" t="s">
        <v>3102</v>
      </c>
      <c r="B455" s="86" t="s">
        <v>3103</v>
      </c>
      <c r="C455" s="86">
        <v>2</v>
      </c>
      <c r="D455" s="121">
        <v>0.0012123045435098382</v>
      </c>
      <c r="E455" s="121">
        <v>3.1760912590556813</v>
      </c>
      <c r="F455" s="86" t="s">
        <v>3157</v>
      </c>
      <c r="G455" s="86" t="b">
        <v>0</v>
      </c>
      <c r="H455" s="86" t="b">
        <v>0</v>
      </c>
      <c r="I455" s="86" t="b">
        <v>0</v>
      </c>
      <c r="J455" s="86" t="b">
        <v>0</v>
      </c>
      <c r="K455" s="86" t="b">
        <v>0</v>
      </c>
      <c r="L455" s="86" t="b">
        <v>0</v>
      </c>
    </row>
    <row r="456" spans="1:12" ht="15">
      <c r="A456" s="86" t="s">
        <v>3103</v>
      </c>
      <c r="B456" s="86" t="s">
        <v>3104</v>
      </c>
      <c r="C456" s="86">
        <v>2</v>
      </c>
      <c r="D456" s="121">
        <v>0.0012123045435098382</v>
      </c>
      <c r="E456" s="121">
        <v>3.1760912590556813</v>
      </c>
      <c r="F456" s="86" t="s">
        <v>3157</v>
      </c>
      <c r="G456" s="86" t="b">
        <v>0</v>
      </c>
      <c r="H456" s="86" t="b">
        <v>0</v>
      </c>
      <c r="I456" s="86" t="b">
        <v>0</v>
      </c>
      <c r="J456" s="86" t="b">
        <v>0</v>
      </c>
      <c r="K456" s="86" t="b">
        <v>0</v>
      </c>
      <c r="L456" s="86" t="b">
        <v>0</v>
      </c>
    </row>
    <row r="457" spans="1:12" ht="15">
      <c r="A457" s="86" t="s">
        <v>2430</v>
      </c>
      <c r="B457" s="86" t="s">
        <v>2387</v>
      </c>
      <c r="C457" s="86">
        <v>2</v>
      </c>
      <c r="D457" s="121">
        <v>0.0012123045435098382</v>
      </c>
      <c r="E457" s="121">
        <v>1.2596373105057561</v>
      </c>
      <c r="F457" s="86" t="s">
        <v>3157</v>
      </c>
      <c r="G457" s="86" t="b">
        <v>0</v>
      </c>
      <c r="H457" s="86" t="b">
        <v>0</v>
      </c>
      <c r="I457" s="86" t="b">
        <v>0</v>
      </c>
      <c r="J457" s="86" t="b">
        <v>0</v>
      </c>
      <c r="K457" s="86" t="b">
        <v>0</v>
      </c>
      <c r="L457" s="86" t="b">
        <v>0</v>
      </c>
    </row>
    <row r="458" spans="1:12" ht="15">
      <c r="A458" s="86" t="s">
        <v>2823</v>
      </c>
      <c r="B458" s="86" t="s">
        <v>3111</v>
      </c>
      <c r="C458" s="86">
        <v>2</v>
      </c>
      <c r="D458" s="121">
        <v>0.0012123045435098382</v>
      </c>
      <c r="E458" s="121">
        <v>2.3979400086720375</v>
      </c>
      <c r="F458" s="86" t="s">
        <v>3157</v>
      </c>
      <c r="G458" s="86" t="b">
        <v>0</v>
      </c>
      <c r="H458" s="86" t="b">
        <v>0</v>
      </c>
      <c r="I458" s="86" t="b">
        <v>0</v>
      </c>
      <c r="J458" s="86" t="b">
        <v>0</v>
      </c>
      <c r="K458" s="86" t="b">
        <v>0</v>
      </c>
      <c r="L458" s="86" t="b">
        <v>0</v>
      </c>
    </row>
    <row r="459" spans="1:12" ht="15">
      <c r="A459" s="86" t="s">
        <v>3111</v>
      </c>
      <c r="B459" s="86" t="s">
        <v>3112</v>
      </c>
      <c r="C459" s="86">
        <v>2</v>
      </c>
      <c r="D459" s="121">
        <v>0.0012123045435098382</v>
      </c>
      <c r="E459" s="121">
        <v>3.1760912590556813</v>
      </c>
      <c r="F459" s="86" t="s">
        <v>3157</v>
      </c>
      <c r="G459" s="86" t="b">
        <v>0</v>
      </c>
      <c r="H459" s="86" t="b">
        <v>0</v>
      </c>
      <c r="I459" s="86" t="b">
        <v>0</v>
      </c>
      <c r="J459" s="86" t="b">
        <v>0</v>
      </c>
      <c r="K459" s="86" t="b">
        <v>0</v>
      </c>
      <c r="L459" s="86" t="b">
        <v>0</v>
      </c>
    </row>
    <row r="460" spans="1:12" ht="15">
      <c r="A460" s="86" t="s">
        <v>3112</v>
      </c>
      <c r="B460" s="86" t="s">
        <v>3006</v>
      </c>
      <c r="C460" s="86">
        <v>2</v>
      </c>
      <c r="D460" s="121">
        <v>0.0012123045435098382</v>
      </c>
      <c r="E460" s="121">
        <v>2.8750612633917</v>
      </c>
      <c r="F460" s="86" t="s">
        <v>3157</v>
      </c>
      <c r="G460" s="86" t="b">
        <v>0</v>
      </c>
      <c r="H460" s="86" t="b">
        <v>0</v>
      </c>
      <c r="I460" s="86" t="b">
        <v>0</v>
      </c>
      <c r="J460" s="86" t="b">
        <v>0</v>
      </c>
      <c r="K460" s="86" t="b">
        <v>0</v>
      </c>
      <c r="L460" s="86" t="b">
        <v>0</v>
      </c>
    </row>
    <row r="461" spans="1:12" ht="15">
      <c r="A461" s="86" t="s">
        <v>3006</v>
      </c>
      <c r="B461" s="86" t="s">
        <v>2394</v>
      </c>
      <c r="C461" s="86">
        <v>2</v>
      </c>
      <c r="D461" s="121">
        <v>0.0012123045435098382</v>
      </c>
      <c r="E461" s="121">
        <v>1.6709412807357753</v>
      </c>
      <c r="F461" s="86" t="s">
        <v>3157</v>
      </c>
      <c r="G461" s="86" t="b">
        <v>0</v>
      </c>
      <c r="H461" s="86" t="b">
        <v>0</v>
      </c>
      <c r="I461" s="86" t="b">
        <v>0</v>
      </c>
      <c r="J461" s="86" t="b">
        <v>0</v>
      </c>
      <c r="K461" s="86" t="b">
        <v>0</v>
      </c>
      <c r="L461" s="86" t="b">
        <v>0</v>
      </c>
    </row>
    <row r="462" spans="1:12" ht="15">
      <c r="A462" s="86" t="s">
        <v>2394</v>
      </c>
      <c r="B462" s="86" t="s">
        <v>3113</v>
      </c>
      <c r="C462" s="86">
        <v>2</v>
      </c>
      <c r="D462" s="121">
        <v>0.0012123045435098382</v>
      </c>
      <c r="E462" s="121">
        <v>1.9719712763997566</v>
      </c>
      <c r="F462" s="86" t="s">
        <v>3157</v>
      </c>
      <c r="G462" s="86" t="b">
        <v>0</v>
      </c>
      <c r="H462" s="86" t="b">
        <v>0</v>
      </c>
      <c r="I462" s="86" t="b">
        <v>0</v>
      </c>
      <c r="J462" s="86" t="b">
        <v>0</v>
      </c>
      <c r="K462" s="86" t="b">
        <v>0</v>
      </c>
      <c r="L462" s="86" t="b">
        <v>0</v>
      </c>
    </row>
    <row r="463" spans="1:12" ht="15">
      <c r="A463" s="86" t="s">
        <v>3113</v>
      </c>
      <c r="B463" s="86" t="s">
        <v>2860</v>
      </c>
      <c r="C463" s="86">
        <v>2</v>
      </c>
      <c r="D463" s="121">
        <v>0.0012123045435098382</v>
      </c>
      <c r="E463" s="121">
        <v>2.5228787452803374</v>
      </c>
      <c r="F463" s="86" t="s">
        <v>3157</v>
      </c>
      <c r="G463" s="86" t="b">
        <v>0</v>
      </c>
      <c r="H463" s="86" t="b">
        <v>0</v>
      </c>
      <c r="I463" s="86" t="b">
        <v>0</v>
      </c>
      <c r="J463" s="86" t="b">
        <v>0</v>
      </c>
      <c r="K463" s="86" t="b">
        <v>0</v>
      </c>
      <c r="L463" s="86" t="b">
        <v>0</v>
      </c>
    </row>
    <row r="464" spans="1:12" ht="15">
      <c r="A464" s="86" t="s">
        <v>2860</v>
      </c>
      <c r="B464" s="86" t="s">
        <v>3114</v>
      </c>
      <c r="C464" s="86">
        <v>2</v>
      </c>
      <c r="D464" s="121">
        <v>0.0012123045435098382</v>
      </c>
      <c r="E464" s="121">
        <v>2.5228787452803374</v>
      </c>
      <c r="F464" s="86" t="s">
        <v>3157</v>
      </c>
      <c r="G464" s="86" t="b">
        <v>0</v>
      </c>
      <c r="H464" s="86" t="b">
        <v>0</v>
      </c>
      <c r="I464" s="86" t="b">
        <v>0</v>
      </c>
      <c r="J464" s="86" t="b">
        <v>0</v>
      </c>
      <c r="K464" s="86" t="b">
        <v>0</v>
      </c>
      <c r="L464" s="86" t="b">
        <v>0</v>
      </c>
    </row>
    <row r="465" spans="1:12" ht="15">
      <c r="A465" s="86" t="s">
        <v>3114</v>
      </c>
      <c r="B465" s="86" t="s">
        <v>3115</v>
      </c>
      <c r="C465" s="86">
        <v>2</v>
      </c>
      <c r="D465" s="121">
        <v>0.0012123045435098382</v>
      </c>
      <c r="E465" s="121">
        <v>3.1760912590556813</v>
      </c>
      <c r="F465" s="86" t="s">
        <v>3157</v>
      </c>
      <c r="G465" s="86" t="b">
        <v>0</v>
      </c>
      <c r="H465" s="86" t="b">
        <v>0</v>
      </c>
      <c r="I465" s="86" t="b">
        <v>0</v>
      </c>
      <c r="J465" s="86" t="b">
        <v>0</v>
      </c>
      <c r="K465" s="86" t="b">
        <v>0</v>
      </c>
      <c r="L465" s="86" t="b">
        <v>0</v>
      </c>
    </row>
    <row r="466" spans="1:12" ht="15">
      <c r="A466" s="86" t="s">
        <v>3115</v>
      </c>
      <c r="B466" s="86" t="s">
        <v>3116</v>
      </c>
      <c r="C466" s="86">
        <v>2</v>
      </c>
      <c r="D466" s="121">
        <v>0.0012123045435098382</v>
      </c>
      <c r="E466" s="121">
        <v>3.1760912590556813</v>
      </c>
      <c r="F466" s="86" t="s">
        <v>3157</v>
      </c>
      <c r="G466" s="86" t="b">
        <v>0</v>
      </c>
      <c r="H466" s="86" t="b">
        <v>0</v>
      </c>
      <c r="I466" s="86" t="b">
        <v>0</v>
      </c>
      <c r="J466" s="86" t="b">
        <v>0</v>
      </c>
      <c r="K466" s="86" t="b">
        <v>0</v>
      </c>
      <c r="L466" s="86" t="b">
        <v>0</v>
      </c>
    </row>
    <row r="467" spans="1:12" ht="15">
      <c r="A467" s="86" t="s">
        <v>3116</v>
      </c>
      <c r="B467" s="86" t="s">
        <v>2396</v>
      </c>
      <c r="C467" s="86">
        <v>2</v>
      </c>
      <c r="D467" s="121">
        <v>0.0012123045435098382</v>
      </c>
      <c r="E467" s="121">
        <v>2.2730012720637376</v>
      </c>
      <c r="F467" s="86" t="s">
        <v>3157</v>
      </c>
      <c r="G467" s="86" t="b">
        <v>0</v>
      </c>
      <c r="H467" s="86" t="b">
        <v>0</v>
      </c>
      <c r="I467" s="86" t="b">
        <v>0</v>
      </c>
      <c r="J467" s="86" t="b">
        <v>0</v>
      </c>
      <c r="K467" s="86" t="b">
        <v>0</v>
      </c>
      <c r="L467" s="86" t="b">
        <v>0</v>
      </c>
    </row>
    <row r="468" spans="1:12" ht="15">
      <c r="A468" s="86" t="s">
        <v>2396</v>
      </c>
      <c r="B468" s="86" t="s">
        <v>3117</v>
      </c>
      <c r="C468" s="86">
        <v>2</v>
      </c>
      <c r="D468" s="121">
        <v>0.0012123045435098382</v>
      </c>
      <c r="E468" s="121">
        <v>2.154901959985743</v>
      </c>
      <c r="F468" s="86" t="s">
        <v>3157</v>
      </c>
      <c r="G468" s="86" t="b">
        <v>0</v>
      </c>
      <c r="H468" s="86" t="b">
        <v>0</v>
      </c>
      <c r="I468" s="86" t="b">
        <v>0</v>
      </c>
      <c r="J468" s="86" t="b">
        <v>0</v>
      </c>
      <c r="K468" s="86" t="b">
        <v>0</v>
      </c>
      <c r="L468" s="86" t="b">
        <v>0</v>
      </c>
    </row>
    <row r="469" spans="1:12" ht="15">
      <c r="A469" s="86" t="s">
        <v>3117</v>
      </c>
      <c r="B469" s="86" t="s">
        <v>3118</v>
      </c>
      <c r="C469" s="86">
        <v>2</v>
      </c>
      <c r="D469" s="121">
        <v>0.0012123045435098382</v>
      </c>
      <c r="E469" s="121">
        <v>3.1760912590556813</v>
      </c>
      <c r="F469" s="86" t="s">
        <v>3157</v>
      </c>
      <c r="G469" s="86" t="b">
        <v>0</v>
      </c>
      <c r="H469" s="86" t="b">
        <v>0</v>
      </c>
      <c r="I469" s="86" t="b">
        <v>0</v>
      </c>
      <c r="J469" s="86" t="b">
        <v>0</v>
      </c>
      <c r="K469" s="86" t="b">
        <v>0</v>
      </c>
      <c r="L469" s="86" t="b">
        <v>0</v>
      </c>
    </row>
    <row r="470" spans="1:12" ht="15">
      <c r="A470" s="86" t="s">
        <v>3118</v>
      </c>
      <c r="B470" s="86" t="s">
        <v>3119</v>
      </c>
      <c r="C470" s="86">
        <v>2</v>
      </c>
      <c r="D470" s="121">
        <v>0.0012123045435098382</v>
      </c>
      <c r="E470" s="121">
        <v>3.1760912590556813</v>
      </c>
      <c r="F470" s="86" t="s">
        <v>3157</v>
      </c>
      <c r="G470" s="86" t="b">
        <v>0</v>
      </c>
      <c r="H470" s="86" t="b">
        <v>0</v>
      </c>
      <c r="I470" s="86" t="b">
        <v>0</v>
      </c>
      <c r="J470" s="86" t="b">
        <v>0</v>
      </c>
      <c r="K470" s="86" t="b">
        <v>0</v>
      </c>
      <c r="L470" s="86" t="b">
        <v>0</v>
      </c>
    </row>
    <row r="471" spans="1:12" ht="15">
      <c r="A471" s="86" t="s">
        <v>3119</v>
      </c>
      <c r="B471" s="86" t="s">
        <v>3120</v>
      </c>
      <c r="C471" s="86">
        <v>2</v>
      </c>
      <c r="D471" s="121">
        <v>0.0012123045435098382</v>
      </c>
      <c r="E471" s="121">
        <v>3.1760912590556813</v>
      </c>
      <c r="F471" s="86" t="s">
        <v>3157</v>
      </c>
      <c r="G471" s="86" t="b">
        <v>0</v>
      </c>
      <c r="H471" s="86" t="b">
        <v>0</v>
      </c>
      <c r="I471" s="86" t="b">
        <v>0</v>
      </c>
      <c r="J471" s="86" t="b">
        <v>0</v>
      </c>
      <c r="K471" s="86" t="b">
        <v>0</v>
      </c>
      <c r="L471" s="86" t="b">
        <v>0</v>
      </c>
    </row>
    <row r="472" spans="1:12" ht="15">
      <c r="A472" s="86" t="s">
        <v>3120</v>
      </c>
      <c r="B472" s="86" t="s">
        <v>2824</v>
      </c>
      <c r="C472" s="86">
        <v>2</v>
      </c>
      <c r="D472" s="121">
        <v>0.0012123045435098382</v>
      </c>
      <c r="E472" s="121">
        <v>2.3979400086720375</v>
      </c>
      <c r="F472" s="86" t="s">
        <v>3157</v>
      </c>
      <c r="G472" s="86" t="b">
        <v>0</v>
      </c>
      <c r="H472" s="86" t="b">
        <v>0</v>
      </c>
      <c r="I472" s="86" t="b">
        <v>0</v>
      </c>
      <c r="J472" s="86" t="b">
        <v>0</v>
      </c>
      <c r="K472" s="86" t="b">
        <v>0</v>
      </c>
      <c r="L472" s="86" t="b">
        <v>0</v>
      </c>
    </row>
    <row r="473" spans="1:12" ht="15">
      <c r="A473" s="86" t="s">
        <v>2824</v>
      </c>
      <c r="B473" s="86" t="s">
        <v>2387</v>
      </c>
      <c r="C473" s="86">
        <v>2</v>
      </c>
      <c r="D473" s="121">
        <v>0.0012123045435098382</v>
      </c>
      <c r="E473" s="121">
        <v>0.48148606012211254</v>
      </c>
      <c r="F473" s="86" t="s">
        <v>3157</v>
      </c>
      <c r="G473" s="86" t="b">
        <v>0</v>
      </c>
      <c r="H473" s="86" t="b">
        <v>0</v>
      </c>
      <c r="I473" s="86" t="b">
        <v>0</v>
      </c>
      <c r="J473" s="86" t="b">
        <v>0</v>
      </c>
      <c r="K473" s="86" t="b">
        <v>0</v>
      </c>
      <c r="L473" s="86" t="b">
        <v>0</v>
      </c>
    </row>
    <row r="474" spans="1:12" ht="15">
      <c r="A474" s="86" t="s">
        <v>3121</v>
      </c>
      <c r="B474" s="86" t="s">
        <v>2452</v>
      </c>
      <c r="C474" s="86">
        <v>2</v>
      </c>
      <c r="D474" s="121">
        <v>0.0012123045435098382</v>
      </c>
      <c r="E474" s="121">
        <v>2.3631779024128257</v>
      </c>
      <c r="F474" s="86" t="s">
        <v>3157</v>
      </c>
      <c r="G474" s="86" t="b">
        <v>0</v>
      </c>
      <c r="H474" s="86" t="b">
        <v>0</v>
      </c>
      <c r="I474" s="86" t="b">
        <v>0</v>
      </c>
      <c r="J474" s="86" t="b">
        <v>0</v>
      </c>
      <c r="K474" s="86" t="b">
        <v>0</v>
      </c>
      <c r="L474" s="86" t="b">
        <v>0</v>
      </c>
    </row>
    <row r="475" spans="1:12" ht="15">
      <c r="A475" s="86" t="s">
        <v>2452</v>
      </c>
      <c r="B475" s="86" t="s">
        <v>3122</v>
      </c>
      <c r="C475" s="86">
        <v>2</v>
      </c>
      <c r="D475" s="121">
        <v>0.0012123045435098382</v>
      </c>
      <c r="E475" s="121">
        <v>2.2466723333413885</v>
      </c>
      <c r="F475" s="86" t="s">
        <v>3157</v>
      </c>
      <c r="G475" s="86" t="b">
        <v>0</v>
      </c>
      <c r="H475" s="86" t="b">
        <v>0</v>
      </c>
      <c r="I475" s="86" t="b">
        <v>0</v>
      </c>
      <c r="J475" s="86" t="b">
        <v>0</v>
      </c>
      <c r="K475" s="86" t="b">
        <v>0</v>
      </c>
      <c r="L475" s="86" t="b">
        <v>0</v>
      </c>
    </row>
    <row r="476" spans="1:12" ht="15">
      <c r="A476" s="86" t="s">
        <v>3122</v>
      </c>
      <c r="B476" s="86" t="s">
        <v>3123</v>
      </c>
      <c r="C476" s="86">
        <v>2</v>
      </c>
      <c r="D476" s="121">
        <v>0.0012123045435098382</v>
      </c>
      <c r="E476" s="121">
        <v>3.1760912590556813</v>
      </c>
      <c r="F476" s="86" t="s">
        <v>3157</v>
      </c>
      <c r="G476" s="86" t="b">
        <v>0</v>
      </c>
      <c r="H476" s="86" t="b">
        <v>0</v>
      </c>
      <c r="I476" s="86" t="b">
        <v>0</v>
      </c>
      <c r="J476" s="86" t="b">
        <v>0</v>
      </c>
      <c r="K476" s="86" t="b">
        <v>0</v>
      </c>
      <c r="L476" s="86" t="b">
        <v>0</v>
      </c>
    </row>
    <row r="477" spans="1:12" ht="15">
      <c r="A477" s="86" t="s">
        <v>3123</v>
      </c>
      <c r="B477" s="86" t="s">
        <v>2387</v>
      </c>
      <c r="C477" s="86">
        <v>2</v>
      </c>
      <c r="D477" s="121">
        <v>0.0012123045435098382</v>
      </c>
      <c r="E477" s="121">
        <v>1.2596373105057561</v>
      </c>
      <c r="F477" s="86" t="s">
        <v>3157</v>
      </c>
      <c r="G477" s="86" t="b">
        <v>0</v>
      </c>
      <c r="H477" s="86" t="b">
        <v>0</v>
      </c>
      <c r="I477" s="86" t="b">
        <v>0</v>
      </c>
      <c r="J477" s="86" t="b">
        <v>0</v>
      </c>
      <c r="K477" s="86" t="b">
        <v>0</v>
      </c>
      <c r="L477" s="86" t="b">
        <v>0</v>
      </c>
    </row>
    <row r="478" spans="1:12" ht="15">
      <c r="A478" s="86" t="s">
        <v>2431</v>
      </c>
      <c r="B478" s="86" t="s">
        <v>322</v>
      </c>
      <c r="C478" s="86">
        <v>2</v>
      </c>
      <c r="D478" s="121">
        <v>0.0012123045435098382</v>
      </c>
      <c r="E478" s="121">
        <v>3.1760912590556813</v>
      </c>
      <c r="F478" s="86" t="s">
        <v>3157</v>
      </c>
      <c r="G478" s="86" t="b">
        <v>1</v>
      </c>
      <c r="H478" s="86" t="b">
        <v>0</v>
      </c>
      <c r="I478" s="86" t="b">
        <v>0</v>
      </c>
      <c r="J478" s="86" t="b">
        <v>0</v>
      </c>
      <c r="K478" s="86" t="b">
        <v>0</v>
      </c>
      <c r="L478" s="86" t="b">
        <v>0</v>
      </c>
    </row>
    <row r="479" spans="1:12" ht="15">
      <c r="A479" s="86" t="s">
        <v>322</v>
      </c>
      <c r="B479" s="86" t="s">
        <v>2432</v>
      </c>
      <c r="C479" s="86">
        <v>2</v>
      </c>
      <c r="D479" s="121">
        <v>0.0012123045435098382</v>
      </c>
      <c r="E479" s="121">
        <v>3.1760912590556813</v>
      </c>
      <c r="F479" s="86" t="s">
        <v>3157</v>
      </c>
      <c r="G479" s="86" t="b">
        <v>0</v>
      </c>
      <c r="H479" s="86" t="b">
        <v>0</v>
      </c>
      <c r="I479" s="86" t="b">
        <v>0</v>
      </c>
      <c r="J479" s="86" t="b">
        <v>0</v>
      </c>
      <c r="K479" s="86" t="b">
        <v>0</v>
      </c>
      <c r="L479" s="86" t="b">
        <v>0</v>
      </c>
    </row>
    <row r="480" spans="1:12" ht="15">
      <c r="A480" s="86" t="s">
        <v>2432</v>
      </c>
      <c r="B480" s="86" t="s">
        <v>321</v>
      </c>
      <c r="C480" s="86">
        <v>2</v>
      </c>
      <c r="D480" s="121">
        <v>0.0012123045435098382</v>
      </c>
      <c r="E480" s="121">
        <v>3.1760912590556813</v>
      </c>
      <c r="F480" s="86" t="s">
        <v>3157</v>
      </c>
      <c r="G480" s="86" t="b">
        <v>0</v>
      </c>
      <c r="H480" s="86" t="b">
        <v>0</v>
      </c>
      <c r="I480" s="86" t="b">
        <v>0</v>
      </c>
      <c r="J480" s="86" t="b">
        <v>0</v>
      </c>
      <c r="K480" s="86" t="b">
        <v>0</v>
      </c>
      <c r="L480" s="86" t="b">
        <v>0</v>
      </c>
    </row>
    <row r="481" spans="1:12" ht="15">
      <c r="A481" s="86" t="s">
        <v>321</v>
      </c>
      <c r="B481" s="86" t="s">
        <v>2433</v>
      </c>
      <c r="C481" s="86">
        <v>2</v>
      </c>
      <c r="D481" s="121">
        <v>0.0012123045435098382</v>
      </c>
      <c r="E481" s="121">
        <v>3.1760912590556813</v>
      </c>
      <c r="F481" s="86" t="s">
        <v>3157</v>
      </c>
      <c r="G481" s="86" t="b">
        <v>0</v>
      </c>
      <c r="H481" s="86" t="b">
        <v>0</v>
      </c>
      <c r="I481" s="86" t="b">
        <v>0</v>
      </c>
      <c r="J481" s="86" t="b">
        <v>0</v>
      </c>
      <c r="K481" s="86" t="b">
        <v>0</v>
      </c>
      <c r="L481" s="86" t="b">
        <v>0</v>
      </c>
    </row>
    <row r="482" spans="1:12" ht="15">
      <c r="A482" s="86" t="s">
        <v>2433</v>
      </c>
      <c r="B482" s="86" t="s">
        <v>2434</v>
      </c>
      <c r="C482" s="86">
        <v>2</v>
      </c>
      <c r="D482" s="121">
        <v>0.0012123045435098382</v>
      </c>
      <c r="E482" s="121">
        <v>3.1760912590556813</v>
      </c>
      <c r="F482" s="86" t="s">
        <v>3157</v>
      </c>
      <c r="G482" s="86" t="b">
        <v>0</v>
      </c>
      <c r="H482" s="86" t="b">
        <v>0</v>
      </c>
      <c r="I482" s="86" t="b">
        <v>0</v>
      </c>
      <c r="J482" s="86" t="b">
        <v>0</v>
      </c>
      <c r="K482" s="86" t="b">
        <v>0</v>
      </c>
      <c r="L482" s="86" t="b">
        <v>0</v>
      </c>
    </row>
    <row r="483" spans="1:12" ht="15">
      <c r="A483" s="86" t="s">
        <v>2434</v>
      </c>
      <c r="B483" s="86" t="s">
        <v>2435</v>
      </c>
      <c r="C483" s="86">
        <v>2</v>
      </c>
      <c r="D483" s="121">
        <v>0.0012123045435098382</v>
      </c>
      <c r="E483" s="121">
        <v>3.1760912590556813</v>
      </c>
      <c r="F483" s="86" t="s">
        <v>3157</v>
      </c>
      <c r="G483" s="86" t="b">
        <v>0</v>
      </c>
      <c r="H483" s="86" t="b">
        <v>0</v>
      </c>
      <c r="I483" s="86" t="b">
        <v>0</v>
      </c>
      <c r="J483" s="86" t="b">
        <v>0</v>
      </c>
      <c r="K483" s="86" t="b">
        <v>0</v>
      </c>
      <c r="L483" s="86" t="b">
        <v>0</v>
      </c>
    </row>
    <row r="484" spans="1:12" ht="15">
      <c r="A484" s="86" t="s">
        <v>2435</v>
      </c>
      <c r="B484" s="86" t="s">
        <v>3124</v>
      </c>
      <c r="C484" s="86">
        <v>2</v>
      </c>
      <c r="D484" s="121">
        <v>0.0012123045435098382</v>
      </c>
      <c r="E484" s="121">
        <v>3.1760912590556813</v>
      </c>
      <c r="F484" s="86" t="s">
        <v>3157</v>
      </c>
      <c r="G484" s="86" t="b">
        <v>0</v>
      </c>
      <c r="H484" s="86" t="b">
        <v>0</v>
      </c>
      <c r="I484" s="86" t="b">
        <v>0</v>
      </c>
      <c r="J484" s="86" t="b">
        <v>0</v>
      </c>
      <c r="K484" s="86" t="b">
        <v>0</v>
      </c>
      <c r="L484" s="86" t="b">
        <v>0</v>
      </c>
    </row>
    <row r="485" spans="1:12" ht="15">
      <c r="A485" s="86" t="s">
        <v>3124</v>
      </c>
      <c r="B485" s="86" t="s">
        <v>3125</v>
      </c>
      <c r="C485" s="86">
        <v>2</v>
      </c>
      <c r="D485" s="121">
        <v>0.0012123045435098382</v>
      </c>
      <c r="E485" s="121">
        <v>3.1760912590556813</v>
      </c>
      <c r="F485" s="86" t="s">
        <v>3157</v>
      </c>
      <c r="G485" s="86" t="b">
        <v>0</v>
      </c>
      <c r="H485" s="86" t="b">
        <v>0</v>
      </c>
      <c r="I485" s="86" t="b">
        <v>0</v>
      </c>
      <c r="J485" s="86" t="b">
        <v>0</v>
      </c>
      <c r="K485" s="86" t="b">
        <v>0</v>
      </c>
      <c r="L485" s="86" t="b">
        <v>0</v>
      </c>
    </row>
    <row r="486" spans="1:12" ht="15">
      <c r="A486" s="86" t="s">
        <v>3125</v>
      </c>
      <c r="B486" s="86" t="s">
        <v>3126</v>
      </c>
      <c r="C486" s="86">
        <v>2</v>
      </c>
      <c r="D486" s="121">
        <v>0.0012123045435098382</v>
      </c>
      <c r="E486" s="121">
        <v>3.1760912590556813</v>
      </c>
      <c r="F486" s="86" t="s">
        <v>3157</v>
      </c>
      <c r="G486" s="86" t="b">
        <v>0</v>
      </c>
      <c r="H486" s="86" t="b">
        <v>0</v>
      </c>
      <c r="I486" s="86" t="b">
        <v>0</v>
      </c>
      <c r="J486" s="86" t="b">
        <v>0</v>
      </c>
      <c r="K486" s="86" t="b">
        <v>0</v>
      </c>
      <c r="L486" s="86" t="b">
        <v>0</v>
      </c>
    </row>
    <row r="487" spans="1:12" ht="15">
      <c r="A487" s="86" t="s">
        <v>3126</v>
      </c>
      <c r="B487" s="86" t="s">
        <v>3127</v>
      </c>
      <c r="C487" s="86">
        <v>2</v>
      </c>
      <c r="D487" s="121">
        <v>0.0012123045435098382</v>
      </c>
      <c r="E487" s="121">
        <v>3.1760912590556813</v>
      </c>
      <c r="F487" s="86" t="s">
        <v>3157</v>
      </c>
      <c r="G487" s="86" t="b">
        <v>0</v>
      </c>
      <c r="H487" s="86" t="b">
        <v>0</v>
      </c>
      <c r="I487" s="86" t="b">
        <v>0</v>
      </c>
      <c r="J487" s="86" t="b">
        <v>0</v>
      </c>
      <c r="K487" s="86" t="b">
        <v>0</v>
      </c>
      <c r="L487" s="86" t="b">
        <v>0</v>
      </c>
    </row>
    <row r="488" spans="1:12" ht="15">
      <c r="A488" s="86" t="s">
        <v>3127</v>
      </c>
      <c r="B488" s="86" t="s">
        <v>2387</v>
      </c>
      <c r="C488" s="86">
        <v>2</v>
      </c>
      <c r="D488" s="121">
        <v>0.0012123045435098382</v>
      </c>
      <c r="E488" s="121">
        <v>1.2596373105057561</v>
      </c>
      <c r="F488" s="86" t="s">
        <v>3157</v>
      </c>
      <c r="G488" s="86" t="b">
        <v>0</v>
      </c>
      <c r="H488" s="86" t="b">
        <v>0</v>
      </c>
      <c r="I488" s="86" t="b">
        <v>0</v>
      </c>
      <c r="J488" s="86" t="b">
        <v>0</v>
      </c>
      <c r="K488" s="86" t="b">
        <v>0</v>
      </c>
      <c r="L488" s="86" t="b">
        <v>0</v>
      </c>
    </row>
    <row r="489" spans="1:12" ht="15">
      <c r="A489" s="86" t="s">
        <v>2387</v>
      </c>
      <c r="B489" s="86" t="s">
        <v>2973</v>
      </c>
      <c r="C489" s="86">
        <v>2</v>
      </c>
      <c r="D489" s="121">
        <v>0.0012123045435098382</v>
      </c>
      <c r="E489" s="121">
        <v>1.2170498667345877</v>
      </c>
      <c r="F489" s="86" t="s">
        <v>3157</v>
      </c>
      <c r="G489" s="86" t="b">
        <v>0</v>
      </c>
      <c r="H489" s="86" t="b">
        <v>0</v>
      </c>
      <c r="I489" s="86" t="b">
        <v>0</v>
      </c>
      <c r="J489" s="86" t="b">
        <v>0</v>
      </c>
      <c r="K489" s="86" t="b">
        <v>0</v>
      </c>
      <c r="L489" s="86" t="b">
        <v>0</v>
      </c>
    </row>
    <row r="490" spans="1:12" ht="15">
      <c r="A490" s="86" t="s">
        <v>284</v>
      </c>
      <c r="B490" s="86" t="s">
        <v>303</v>
      </c>
      <c r="C490" s="86">
        <v>2</v>
      </c>
      <c r="D490" s="121">
        <v>0.0012123045435098382</v>
      </c>
      <c r="E490" s="121">
        <v>3.1760912590556813</v>
      </c>
      <c r="F490" s="86" t="s">
        <v>3157</v>
      </c>
      <c r="G490" s="86" t="b">
        <v>0</v>
      </c>
      <c r="H490" s="86" t="b">
        <v>0</v>
      </c>
      <c r="I490" s="86" t="b">
        <v>0</v>
      </c>
      <c r="J490" s="86" t="b">
        <v>0</v>
      </c>
      <c r="K490" s="86" t="b">
        <v>0</v>
      </c>
      <c r="L490" s="86" t="b">
        <v>0</v>
      </c>
    </row>
    <row r="491" spans="1:12" ht="15">
      <c r="A491" s="86" t="s">
        <v>303</v>
      </c>
      <c r="B491" s="86" t="s">
        <v>320</v>
      </c>
      <c r="C491" s="86">
        <v>2</v>
      </c>
      <c r="D491" s="121">
        <v>0.0012123045435098382</v>
      </c>
      <c r="E491" s="121">
        <v>2.154901959985743</v>
      </c>
      <c r="F491" s="86" t="s">
        <v>3157</v>
      </c>
      <c r="G491" s="86" t="b">
        <v>0</v>
      </c>
      <c r="H491" s="86" t="b">
        <v>0</v>
      </c>
      <c r="I491" s="86" t="b">
        <v>0</v>
      </c>
      <c r="J491" s="86" t="b">
        <v>0</v>
      </c>
      <c r="K491" s="86" t="b">
        <v>0</v>
      </c>
      <c r="L491" s="86" t="b">
        <v>0</v>
      </c>
    </row>
    <row r="492" spans="1:12" ht="15">
      <c r="A492" s="86" t="s">
        <v>320</v>
      </c>
      <c r="B492" s="86" t="s">
        <v>2391</v>
      </c>
      <c r="C492" s="86">
        <v>2</v>
      </c>
      <c r="D492" s="121">
        <v>0.0012123045435098382</v>
      </c>
      <c r="E492" s="121">
        <v>1.0162234119631146</v>
      </c>
      <c r="F492" s="86" t="s">
        <v>3157</v>
      </c>
      <c r="G492" s="86" t="b">
        <v>0</v>
      </c>
      <c r="H492" s="86" t="b">
        <v>0</v>
      </c>
      <c r="I492" s="86" t="b">
        <v>0</v>
      </c>
      <c r="J492" s="86" t="b">
        <v>0</v>
      </c>
      <c r="K492" s="86" t="b">
        <v>0</v>
      </c>
      <c r="L492" s="86" t="b">
        <v>0</v>
      </c>
    </row>
    <row r="493" spans="1:12" ht="15">
      <c r="A493" s="86" t="s">
        <v>2391</v>
      </c>
      <c r="B493" s="86" t="s">
        <v>3128</v>
      </c>
      <c r="C493" s="86">
        <v>2</v>
      </c>
      <c r="D493" s="121">
        <v>0.0012123045435098382</v>
      </c>
      <c r="E493" s="121">
        <v>1.8860566476931633</v>
      </c>
      <c r="F493" s="86" t="s">
        <v>3157</v>
      </c>
      <c r="G493" s="86" t="b">
        <v>0</v>
      </c>
      <c r="H493" s="86" t="b">
        <v>0</v>
      </c>
      <c r="I493" s="86" t="b">
        <v>0</v>
      </c>
      <c r="J493" s="86" t="b">
        <v>0</v>
      </c>
      <c r="K493" s="86" t="b">
        <v>0</v>
      </c>
      <c r="L493" s="86" t="b">
        <v>0</v>
      </c>
    </row>
    <row r="494" spans="1:12" ht="15">
      <c r="A494" s="86" t="s">
        <v>3128</v>
      </c>
      <c r="B494" s="86" t="s">
        <v>3129</v>
      </c>
      <c r="C494" s="86">
        <v>2</v>
      </c>
      <c r="D494" s="121">
        <v>0.0012123045435098382</v>
      </c>
      <c r="E494" s="121">
        <v>3.1760912590556813</v>
      </c>
      <c r="F494" s="86" t="s">
        <v>3157</v>
      </c>
      <c r="G494" s="86" t="b">
        <v>0</v>
      </c>
      <c r="H494" s="86" t="b">
        <v>0</v>
      </c>
      <c r="I494" s="86" t="b">
        <v>0</v>
      </c>
      <c r="J494" s="86" t="b">
        <v>0</v>
      </c>
      <c r="K494" s="86" t="b">
        <v>0</v>
      </c>
      <c r="L494" s="86" t="b">
        <v>0</v>
      </c>
    </row>
    <row r="495" spans="1:12" ht="15">
      <c r="A495" s="86" t="s">
        <v>3129</v>
      </c>
      <c r="B495" s="86" t="s">
        <v>3130</v>
      </c>
      <c r="C495" s="86">
        <v>2</v>
      </c>
      <c r="D495" s="121">
        <v>0.0012123045435098382</v>
      </c>
      <c r="E495" s="121">
        <v>3.1760912590556813</v>
      </c>
      <c r="F495" s="86" t="s">
        <v>3157</v>
      </c>
      <c r="G495" s="86" t="b">
        <v>0</v>
      </c>
      <c r="H495" s="86" t="b">
        <v>0</v>
      </c>
      <c r="I495" s="86" t="b">
        <v>0</v>
      </c>
      <c r="J495" s="86" t="b">
        <v>0</v>
      </c>
      <c r="K495" s="86" t="b">
        <v>0</v>
      </c>
      <c r="L495" s="86" t="b">
        <v>0</v>
      </c>
    </row>
    <row r="496" spans="1:12" ht="15">
      <c r="A496" s="86" t="s">
        <v>3130</v>
      </c>
      <c r="B496" s="86" t="s">
        <v>2924</v>
      </c>
      <c r="C496" s="86">
        <v>2</v>
      </c>
      <c r="D496" s="121">
        <v>0.0012123045435098382</v>
      </c>
      <c r="E496" s="121">
        <v>2.7781512503836434</v>
      </c>
      <c r="F496" s="86" t="s">
        <v>3157</v>
      </c>
      <c r="G496" s="86" t="b">
        <v>0</v>
      </c>
      <c r="H496" s="86" t="b">
        <v>0</v>
      </c>
      <c r="I496" s="86" t="b">
        <v>0</v>
      </c>
      <c r="J496" s="86" t="b">
        <v>0</v>
      </c>
      <c r="K496" s="86" t="b">
        <v>0</v>
      </c>
      <c r="L496" s="86" t="b">
        <v>0</v>
      </c>
    </row>
    <row r="497" spans="1:12" ht="15">
      <c r="A497" s="86" t="s">
        <v>2924</v>
      </c>
      <c r="B497" s="86" t="s">
        <v>3131</v>
      </c>
      <c r="C497" s="86">
        <v>2</v>
      </c>
      <c r="D497" s="121">
        <v>0.0012123045435098382</v>
      </c>
      <c r="E497" s="121">
        <v>2.7781512503836434</v>
      </c>
      <c r="F497" s="86" t="s">
        <v>3157</v>
      </c>
      <c r="G497" s="86" t="b">
        <v>0</v>
      </c>
      <c r="H497" s="86" t="b">
        <v>0</v>
      </c>
      <c r="I497" s="86" t="b">
        <v>0</v>
      </c>
      <c r="J497" s="86" t="b">
        <v>0</v>
      </c>
      <c r="K497" s="86" t="b">
        <v>0</v>
      </c>
      <c r="L497" s="86" t="b">
        <v>0</v>
      </c>
    </row>
    <row r="498" spans="1:12" ht="15">
      <c r="A498" s="86" t="s">
        <v>3131</v>
      </c>
      <c r="B498" s="86" t="s">
        <v>3132</v>
      </c>
      <c r="C498" s="86">
        <v>2</v>
      </c>
      <c r="D498" s="121">
        <v>0.0012123045435098382</v>
      </c>
      <c r="E498" s="121">
        <v>3.1760912590556813</v>
      </c>
      <c r="F498" s="86" t="s">
        <v>3157</v>
      </c>
      <c r="G498" s="86" t="b">
        <v>0</v>
      </c>
      <c r="H498" s="86" t="b">
        <v>0</v>
      </c>
      <c r="I498" s="86" t="b">
        <v>0</v>
      </c>
      <c r="J498" s="86" t="b">
        <v>0</v>
      </c>
      <c r="K498" s="86" t="b">
        <v>0</v>
      </c>
      <c r="L498" s="86" t="b">
        <v>0</v>
      </c>
    </row>
    <row r="499" spans="1:12" ht="15">
      <c r="A499" s="86" t="s">
        <v>3132</v>
      </c>
      <c r="B499" s="86" t="s">
        <v>3133</v>
      </c>
      <c r="C499" s="86">
        <v>2</v>
      </c>
      <c r="D499" s="121">
        <v>0.0012123045435098382</v>
      </c>
      <c r="E499" s="121">
        <v>3.1760912590556813</v>
      </c>
      <c r="F499" s="86" t="s">
        <v>3157</v>
      </c>
      <c r="G499" s="86" t="b">
        <v>0</v>
      </c>
      <c r="H499" s="86" t="b">
        <v>0</v>
      </c>
      <c r="I499" s="86" t="b">
        <v>0</v>
      </c>
      <c r="J499" s="86" t="b">
        <v>0</v>
      </c>
      <c r="K499" s="86" t="b">
        <v>0</v>
      </c>
      <c r="L499" s="86" t="b">
        <v>0</v>
      </c>
    </row>
    <row r="500" spans="1:12" ht="15">
      <c r="A500" s="86" t="s">
        <v>3133</v>
      </c>
      <c r="B500" s="86" t="s">
        <v>3006</v>
      </c>
      <c r="C500" s="86">
        <v>2</v>
      </c>
      <c r="D500" s="121">
        <v>0.0012123045435098382</v>
      </c>
      <c r="E500" s="121">
        <v>2.8750612633917</v>
      </c>
      <c r="F500" s="86" t="s">
        <v>3157</v>
      </c>
      <c r="G500" s="86" t="b">
        <v>0</v>
      </c>
      <c r="H500" s="86" t="b">
        <v>0</v>
      </c>
      <c r="I500" s="86" t="b">
        <v>0</v>
      </c>
      <c r="J500" s="86" t="b">
        <v>0</v>
      </c>
      <c r="K500" s="86" t="b">
        <v>0</v>
      </c>
      <c r="L500" s="86" t="b">
        <v>0</v>
      </c>
    </row>
    <row r="501" spans="1:12" ht="15">
      <c r="A501" s="86" t="s">
        <v>3006</v>
      </c>
      <c r="B501" s="86" t="s">
        <v>2923</v>
      </c>
      <c r="C501" s="86">
        <v>2</v>
      </c>
      <c r="D501" s="121">
        <v>0.0012123045435098382</v>
      </c>
      <c r="E501" s="121">
        <v>2.477121254719662</v>
      </c>
      <c r="F501" s="86" t="s">
        <v>3157</v>
      </c>
      <c r="G501" s="86" t="b">
        <v>0</v>
      </c>
      <c r="H501" s="86" t="b">
        <v>0</v>
      </c>
      <c r="I501" s="86" t="b">
        <v>0</v>
      </c>
      <c r="J501" s="86" t="b">
        <v>0</v>
      </c>
      <c r="K501" s="86" t="b">
        <v>0</v>
      </c>
      <c r="L501" s="86" t="b">
        <v>0</v>
      </c>
    </row>
    <row r="502" spans="1:12" ht="15">
      <c r="A502" s="86" t="s">
        <v>2923</v>
      </c>
      <c r="B502" s="86" t="s">
        <v>2879</v>
      </c>
      <c r="C502" s="86">
        <v>2</v>
      </c>
      <c r="D502" s="121">
        <v>0.0012123045435098382</v>
      </c>
      <c r="E502" s="121">
        <v>2.3010299956639813</v>
      </c>
      <c r="F502" s="86" t="s">
        <v>3157</v>
      </c>
      <c r="G502" s="86" t="b">
        <v>0</v>
      </c>
      <c r="H502" s="86" t="b">
        <v>0</v>
      </c>
      <c r="I502" s="86" t="b">
        <v>0</v>
      </c>
      <c r="J502" s="86" t="b">
        <v>0</v>
      </c>
      <c r="K502" s="86" t="b">
        <v>0</v>
      </c>
      <c r="L502" s="86" t="b">
        <v>0</v>
      </c>
    </row>
    <row r="503" spans="1:12" ht="15">
      <c r="A503" s="86" t="s">
        <v>2879</v>
      </c>
      <c r="B503" s="86" t="s">
        <v>2825</v>
      </c>
      <c r="C503" s="86">
        <v>2</v>
      </c>
      <c r="D503" s="121">
        <v>0.0012123045435098382</v>
      </c>
      <c r="E503" s="121">
        <v>1.9586073148417749</v>
      </c>
      <c r="F503" s="86" t="s">
        <v>3157</v>
      </c>
      <c r="G503" s="86" t="b">
        <v>0</v>
      </c>
      <c r="H503" s="86" t="b">
        <v>0</v>
      </c>
      <c r="I503" s="86" t="b">
        <v>0</v>
      </c>
      <c r="J503" s="86" t="b">
        <v>0</v>
      </c>
      <c r="K503" s="86" t="b">
        <v>0</v>
      </c>
      <c r="L503" s="86" t="b">
        <v>0</v>
      </c>
    </row>
    <row r="504" spans="1:12" ht="15">
      <c r="A504" s="86" t="s">
        <v>2825</v>
      </c>
      <c r="B504" s="86" t="s">
        <v>3134</v>
      </c>
      <c r="C504" s="86">
        <v>2</v>
      </c>
      <c r="D504" s="121">
        <v>0.0012123045435098382</v>
      </c>
      <c r="E504" s="121">
        <v>2.4357285695614372</v>
      </c>
      <c r="F504" s="86" t="s">
        <v>3157</v>
      </c>
      <c r="G504" s="86" t="b">
        <v>0</v>
      </c>
      <c r="H504" s="86" t="b">
        <v>0</v>
      </c>
      <c r="I504" s="86" t="b">
        <v>0</v>
      </c>
      <c r="J504" s="86" t="b">
        <v>0</v>
      </c>
      <c r="K504" s="86" t="b">
        <v>0</v>
      </c>
      <c r="L504" s="86" t="b">
        <v>0</v>
      </c>
    </row>
    <row r="505" spans="1:12" ht="15">
      <c r="A505" s="86" t="s">
        <v>3134</v>
      </c>
      <c r="B505" s="86" t="s">
        <v>2394</v>
      </c>
      <c r="C505" s="86">
        <v>2</v>
      </c>
      <c r="D505" s="121">
        <v>0.0012123045435098382</v>
      </c>
      <c r="E505" s="121">
        <v>1.9719712763997566</v>
      </c>
      <c r="F505" s="86" t="s">
        <v>3157</v>
      </c>
      <c r="G505" s="86" t="b">
        <v>0</v>
      </c>
      <c r="H505" s="86" t="b">
        <v>0</v>
      </c>
      <c r="I505" s="86" t="b">
        <v>0</v>
      </c>
      <c r="J505" s="86" t="b">
        <v>0</v>
      </c>
      <c r="K505" s="86" t="b">
        <v>0</v>
      </c>
      <c r="L505" s="86" t="b">
        <v>0</v>
      </c>
    </row>
    <row r="506" spans="1:12" ht="15">
      <c r="A506" s="86" t="s">
        <v>2394</v>
      </c>
      <c r="B506" s="86" t="s">
        <v>3135</v>
      </c>
      <c r="C506" s="86">
        <v>2</v>
      </c>
      <c r="D506" s="121">
        <v>0.0012123045435098382</v>
      </c>
      <c r="E506" s="121">
        <v>1.9719712763997566</v>
      </c>
      <c r="F506" s="86" t="s">
        <v>3157</v>
      </c>
      <c r="G506" s="86" t="b">
        <v>0</v>
      </c>
      <c r="H506" s="86" t="b">
        <v>0</v>
      </c>
      <c r="I506" s="86" t="b">
        <v>0</v>
      </c>
      <c r="J506" s="86" t="b">
        <v>0</v>
      </c>
      <c r="K506" s="86" t="b">
        <v>0</v>
      </c>
      <c r="L506" s="86" t="b">
        <v>0</v>
      </c>
    </row>
    <row r="507" spans="1:12" ht="15">
      <c r="A507" s="86" t="s">
        <v>3135</v>
      </c>
      <c r="B507" s="86" t="s">
        <v>2995</v>
      </c>
      <c r="C507" s="86">
        <v>2</v>
      </c>
      <c r="D507" s="121">
        <v>0.0012123045435098382</v>
      </c>
      <c r="E507" s="121">
        <v>2.8750612633917</v>
      </c>
      <c r="F507" s="86" t="s">
        <v>3157</v>
      </c>
      <c r="G507" s="86" t="b">
        <v>0</v>
      </c>
      <c r="H507" s="86" t="b">
        <v>0</v>
      </c>
      <c r="I507" s="86" t="b">
        <v>0</v>
      </c>
      <c r="J507" s="86" t="b">
        <v>0</v>
      </c>
      <c r="K507" s="86" t="b">
        <v>0</v>
      </c>
      <c r="L507" s="86" t="b">
        <v>0</v>
      </c>
    </row>
    <row r="508" spans="1:12" ht="15">
      <c r="A508" s="86" t="s">
        <v>2995</v>
      </c>
      <c r="B508" s="86" t="s">
        <v>3136</v>
      </c>
      <c r="C508" s="86">
        <v>2</v>
      </c>
      <c r="D508" s="121">
        <v>0.0012123045435098382</v>
      </c>
      <c r="E508" s="121">
        <v>2.8750612633917</v>
      </c>
      <c r="F508" s="86" t="s">
        <v>3157</v>
      </c>
      <c r="G508" s="86" t="b">
        <v>0</v>
      </c>
      <c r="H508" s="86" t="b">
        <v>0</v>
      </c>
      <c r="I508" s="86" t="b">
        <v>0</v>
      </c>
      <c r="J508" s="86" t="b">
        <v>0</v>
      </c>
      <c r="K508" s="86" t="b">
        <v>0</v>
      </c>
      <c r="L508" s="86" t="b">
        <v>0</v>
      </c>
    </row>
    <row r="509" spans="1:12" ht="15">
      <c r="A509" s="86" t="s">
        <v>3136</v>
      </c>
      <c r="B509" s="86" t="s">
        <v>3137</v>
      </c>
      <c r="C509" s="86">
        <v>2</v>
      </c>
      <c r="D509" s="121">
        <v>0.0012123045435098382</v>
      </c>
      <c r="E509" s="121">
        <v>3.1760912590556813</v>
      </c>
      <c r="F509" s="86" t="s">
        <v>3157</v>
      </c>
      <c r="G509" s="86" t="b">
        <v>0</v>
      </c>
      <c r="H509" s="86" t="b">
        <v>0</v>
      </c>
      <c r="I509" s="86" t="b">
        <v>0</v>
      </c>
      <c r="J509" s="86" t="b">
        <v>0</v>
      </c>
      <c r="K509" s="86" t="b">
        <v>0</v>
      </c>
      <c r="L509" s="86" t="b">
        <v>0</v>
      </c>
    </row>
    <row r="510" spans="1:12" ht="15">
      <c r="A510" s="86" t="s">
        <v>3137</v>
      </c>
      <c r="B510" s="86" t="s">
        <v>2869</v>
      </c>
      <c r="C510" s="86">
        <v>2</v>
      </c>
      <c r="D510" s="121">
        <v>0.0012123045435098382</v>
      </c>
      <c r="E510" s="121">
        <v>2.574031267727719</v>
      </c>
      <c r="F510" s="86" t="s">
        <v>3157</v>
      </c>
      <c r="G510" s="86" t="b">
        <v>0</v>
      </c>
      <c r="H510" s="86" t="b">
        <v>0</v>
      </c>
      <c r="I510" s="86" t="b">
        <v>0</v>
      </c>
      <c r="J510" s="86" t="b">
        <v>0</v>
      </c>
      <c r="K510" s="86" t="b">
        <v>0</v>
      </c>
      <c r="L510" s="86" t="b">
        <v>0</v>
      </c>
    </row>
    <row r="511" spans="1:12" ht="15">
      <c r="A511" s="86" t="s">
        <v>2396</v>
      </c>
      <c r="B511" s="86" t="s">
        <v>2872</v>
      </c>
      <c r="C511" s="86">
        <v>2</v>
      </c>
      <c r="D511" s="121">
        <v>0.0012123045435098382</v>
      </c>
      <c r="E511" s="121">
        <v>1.6108339156354674</v>
      </c>
      <c r="F511" s="86" t="s">
        <v>3157</v>
      </c>
      <c r="G511" s="86" t="b">
        <v>0</v>
      </c>
      <c r="H511" s="86" t="b">
        <v>0</v>
      </c>
      <c r="I511" s="86" t="b">
        <v>0</v>
      </c>
      <c r="J511" s="86" t="b">
        <v>0</v>
      </c>
      <c r="K511" s="86" t="b">
        <v>0</v>
      </c>
      <c r="L511" s="86" t="b">
        <v>0</v>
      </c>
    </row>
    <row r="512" spans="1:12" ht="15">
      <c r="A512" s="86" t="s">
        <v>2872</v>
      </c>
      <c r="B512" s="86" t="s">
        <v>2389</v>
      </c>
      <c r="C512" s="86">
        <v>2</v>
      </c>
      <c r="D512" s="121">
        <v>0.0012123045435098382</v>
      </c>
      <c r="E512" s="121">
        <v>1.1406615208711328</v>
      </c>
      <c r="F512" s="86" t="s">
        <v>3157</v>
      </c>
      <c r="G512" s="86" t="b">
        <v>0</v>
      </c>
      <c r="H512" s="86" t="b">
        <v>0</v>
      </c>
      <c r="I512" s="86" t="b">
        <v>0</v>
      </c>
      <c r="J512" s="86" t="b">
        <v>0</v>
      </c>
      <c r="K512" s="86" t="b">
        <v>0</v>
      </c>
      <c r="L512" s="86" t="b">
        <v>0</v>
      </c>
    </row>
    <row r="513" spans="1:12" ht="15">
      <c r="A513" s="86" t="s">
        <v>2387</v>
      </c>
      <c r="B513" s="86" t="s">
        <v>319</v>
      </c>
      <c r="C513" s="86">
        <v>2</v>
      </c>
      <c r="D513" s="121">
        <v>0.0012123045435098382</v>
      </c>
      <c r="E513" s="121">
        <v>1.5180798623985687</v>
      </c>
      <c r="F513" s="86" t="s">
        <v>3157</v>
      </c>
      <c r="G513" s="86" t="b">
        <v>0</v>
      </c>
      <c r="H513" s="86" t="b">
        <v>0</v>
      </c>
      <c r="I513" s="86" t="b">
        <v>0</v>
      </c>
      <c r="J513" s="86" t="b">
        <v>0</v>
      </c>
      <c r="K513" s="86" t="b">
        <v>0</v>
      </c>
      <c r="L513" s="86" t="b">
        <v>0</v>
      </c>
    </row>
    <row r="514" spans="1:12" ht="15">
      <c r="A514" s="86" t="s">
        <v>319</v>
      </c>
      <c r="B514" s="86" t="s">
        <v>282</v>
      </c>
      <c r="C514" s="86">
        <v>2</v>
      </c>
      <c r="D514" s="121">
        <v>0.0012123045435098382</v>
      </c>
      <c r="E514" s="121">
        <v>3.1760912590556813</v>
      </c>
      <c r="F514" s="86" t="s">
        <v>3157</v>
      </c>
      <c r="G514" s="86" t="b">
        <v>0</v>
      </c>
      <c r="H514" s="86" t="b">
        <v>0</v>
      </c>
      <c r="I514" s="86" t="b">
        <v>0</v>
      </c>
      <c r="J514" s="86" t="b">
        <v>0</v>
      </c>
      <c r="K514" s="86" t="b">
        <v>0</v>
      </c>
      <c r="L514" s="86" t="b">
        <v>0</v>
      </c>
    </row>
    <row r="515" spans="1:12" ht="15">
      <c r="A515" s="86" t="s">
        <v>282</v>
      </c>
      <c r="B515" s="86" t="s">
        <v>318</v>
      </c>
      <c r="C515" s="86">
        <v>2</v>
      </c>
      <c r="D515" s="121">
        <v>0.0012123045435098382</v>
      </c>
      <c r="E515" s="121">
        <v>3.1760912590556813</v>
      </c>
      <c r="F515" s="86" t="s">
        <v>3157</v>
      </c>
      <c r="G515" s="86" t="b">
        <v>0</v>
      </c>
      <c r="H515" s="86" t="b">
        <v>0</v>
      </c>
      <c r="I515" s="86" t="b">
        <v>0</v>
      </c>
      <c r="J515" s="86" t="b">
        <v>0</v>
      </c>
      <c r="K515" s="86" t="b">
        <v>0</v>
      </c>
      <c r="L515" s="86" t="b">
        <v>0</v>
      </c>
    </row>
    <row r="516" spans="1:12" ht="15">
      <c r="A516" s="86" t="s">
        <v>318</v>
      </c>
      <c r="B516" s="86" t="s">
        <v>317</v>
      </c>
      <c r="C516" s="86">
        <v>2</v>
      </c>
      <c r="D516" s="121">
        <v>0.0012123045435098382</v>
      </c>
      <c r="E516" s="121">
        <v>3.1760912590556813</v>
      </c>
      <c r="F516" s="86" t="s">
        <v>3157</v>
      </c>
      <c r="G516" s="86" t="b">
        <v>0</v>
      </c>
      <c r="H516" s="86" t="b">
        <v>0</v>
      </c>
      <c r="I516" s="86" t="b">
        <v>0</v>
      </c>
      <c r="J516" s="86" t="b">
        <v>0</v>
      </c>
      <c r="K516" s="86" t="b">
        <v>0</v>
      </c>
      <c r="L516" s="86" t="b">
        <v>0</v>
      </c>
    </row>
    <row r="517" spans="1:12" ht="15">
      <c r="A517" s="86" t="s">
        <v>2406</v>
      </c>
      <c r="B517" s="86" t="s">
        <v>3138</v>
      </c>
      <c r="C517" s="86">
        <v>2</v>
      </c>
      <c r="D517" s="121">
        <v>0.0012123045435098382</v>
      </c>
      <c r="E517" s="121">
        <v>2.2730012720637376</v>
      </c>
      <c r="F517" s="86" t="s">
        <v>3157</v>
      </c>
      <c r="G517" s="86" t="b">
        <v>0</v>
      </c>
      <c r="H517" s="86" t="b">
        <v>0</v>
      </c>
      <c r="I517" s="86" t="b">
        <v>0</v>
      </c>
      <c r="J517" s="86" t="b">
        <v>0</v>
      </c>
      <c r="K517" s="86" t="b">
        <v>0</v>
      </c>
      <c r="L517" s="86" t="b">
        <v>0</v>
      </c>
    </row>
    <row r="518" spans="1:12" ht="15">
      <c r="A518" s="86" t="s">
        <v>3138</v>
      </c>
      <c r="B518" s="86" t="s">
        <v>3139</v>
      </c>
      <c r="C518" s="86">
        <v>2</v>
      </c>
      <c r="D518" s="121">
        <v>0.0012123045435098382</v>
      </c>
      <c r="E518" s="121">
        <v>3.1760912590556813</v>
      </c>
      <c r="F518" s="86" t="s">
        <v>3157</v>
      </c>
      <c r="G518" s="86" t="b">
        <v>0</v>
      </c>
      <c r="H518" s="86" t="b">
        <v>0</v>
      </c>
      <c r="I518" s="86" t="b">
        <v>0</v>
      </c>
      <c r="J518" s="86" t="b">
        <v>0</v>
      </c>
      <c r="K518" s="86" t="b">
        <v>0</v>
      </c>
      <c r="L518" s="86" t="b">
        <v>0</v>
      </c>
    </row>
    <row r="519" spans="1:12" ht="15">
      <c r="A519" s="86" t="s">
        <v>3139</v>
      </c>
      <c r="B519" s="86" t="s">
        <v>2389</v>
      </c>
      <c r="C519" s="86">
        <v>2</v>
      </c>
      <c r="D519" s="121">
        <v>0.0012123045435098382</v>
      </c>
      <c r="E519" s="121">
        <v>1.6847295652214085</v>
      </c>
      <c r="F519" s="86" t="s">
        <v>3157</v>
      </c>
      <c r="G519" s="86" t="b">
        <v>0</v>
      </c>
      <c r="H519" s="86" t="b">
        <v>0</v>
      </c>
      <c r="I519" s="86" t="b">
        <v>0</v>
      </c>
      <c r="J519" s="86" t="b">
        <v>0</v>
      </c>
      <c r="K519" s="86" t="b">
        <v>0</v>
      </c>
      <c r="L519" s="86" t="b">
        <v>0</v>
      </c>
    </row>
    <row r="520" spans="1:12" ht="15">
      <c r="A520" s="86" t="s">
        <v>3140</v>
      </c>
      <c r="B520" s="86" t="s">
        <v>3141</v>
      </c>
      <c r="C520" s="86">
        <v>2</v>
      </c>
      <c r="D520" s="121">
        <v>0.0012123045435098382</v>
      </c>
      <c r="E520" s="121">
        <v>3.1760912590556813</v>
      </c>
      <c r="F520" s="86" t="s">
        <v>3157</v>
      </c>
      <c r="G520" s="86" t="b">
        <v>0</v>
      </c>
      <c r="H520" s="86" t="b">
        <v>0</v>
      </c>
      <c r="I520" s="86" t="b">
        <v>0</v>
      </c>
      <c r="J520" s="86" t="b">
        <v>0</v>
      </c>
      <c r="K520" s="86" t="b">
        <v>0</v>
      </c>
      <c r="L520" s="86" t="b">
        <v>0</v>
      </c>
    </row>
    <row r="521" spans="1:12" ht="15">
      <c r="A521" s="86" t="s">
        <v>3141</v>
      </c>
      <c r="B521" s="86" t="s">
        <v>3142</v>
      </c>
      <c r="C521" s="86">
        <v>2</v>
      </c>
      <c r="D521" s="121">
        <v>0.0012123045435098382</v>
      </c>
      <c r="E521" s="121">
        <v>3.1760912590556813</v>
      </c>
      <c r="F521" s="86" t="s">
        <v>3157</v>
      </c>
      <c r="G521" s="86" t="b">
        <v>0</v>
      </c>
      <c r="H521" s="86" t="b">
        <v>0</v>
      </c>
      <c r="I521" s="86" t="b">
        <v>0</v>
      </c>
      <c r="J521" s="86" t="b">
        <v>0</v>
      </c>
      <c r="K521" s="86" t="b">
        <v>0</v>
      </c>
      <c r="L521" s="86" t="b">
        <v>0</v>
      </c>
    </row>
    <row r="522" spans="1:12" ht="15">
      <c r="A522" s="86" t="s">
        <v>3142</v>
      </c>
      <c r="B522" s="86" t="s">
        <v>3143</v>
      </c>
      <c r="C522" s="86">
        <v>2</v>
      </c>
      <c r="D522" s="121">
        <v>0.0012123045435098382</v>
      </c>
      <c r="E522" s="121">
        <v>3.1760912590556813</v>
      </c>
      <c r="F522" s="86" t="s">
        <v>3157</v>
      </c>
      <c r="G522" s="86" t="b">
        <v>0</v>
      </c>
      <c r="H522" s="86" t="b">
        <v>0</v>
      </c>
      <c r="I522" s="86" t="b">
        <v>0</v>
      </c>
      <c r="J522" s="86" t="b">
        <v>0</v>
      </c>
      <c r="K522" s="86" t="b">
        <v>0</v>
      </c>
      <c r="L522" s="86" t="b">
        <v>0</v>
      </c>
    </row>
    <row r="523" spans="1:12" ht="15">
      <c r="A523" s="86" t="s">
        <v>3143</v>
      </c>
      <c r="B523" s="86" t="s">
        <v>3144</v>
      </c>
      <c r="C523" s="86">
        <v>2</v>
      </c>
      <c r="D523" s="121">
        <v>0.0012123045435098382</v>
      </c>
      <c r="E523" s="121">
        <v>3.1760912590556813</v>
      </c>
      <c r="F523" s="86" t="s">
        <v>3157</v>
      </c>
      <c r="G523" s="86" t="b">
        <v>0</v>
      </c>
      <c r="H523" s="86" t="b">
        <v>0</v>
      </c>
      <c r="I523" s="86" t="b">
        <v>0</v>
      </c>
      <c r="J523" s="86" t="b">
        <v>0</v>
      </c>
      <c r="K523" s="86" t="b">
        <v>0</v>
      </c>
      <c r="L523" s="86" t="b">
        <v>0</v>
      </c>
    </row>
    <row r="524" spans="1:12" ht="15">
      <c r="A524" s="86" t="s">
        <v>3144</v>
      </c>
      <c r="B524" s="86" t="s">
        <v>2893</v>
      </c>
      <c r="C524" s="86">
        <v>2</v>
      </c>
      <c r="D524" s="121">
        <v>0.0012123045435098382</v>
      </c>
      <c r="E524" s="121">
        <v>2.7781512503836434</v>
      </c>
      <c r="F524" s="86" t="s">
        <v>3157</v>
      </c>
      <c r="G524" s="86" t="b">
        <v>0</v>
      </c>
      <c r="H524" s="86" t="b">
        <v>0</v>
      </c>
      <c r="I524" s="86" t="b">
        <v>0</v>
      </c>
      <c r="J524" s="86" t="b">
        <v>0</v>
      </c>
      <c r="K524" s="86" t="b">
        <v>0</v>
      </c>
      <c r="L524" s="86" t="b">
        <v>0</v>
      </c>
    </row>
    <row r="525" spans="1:12" ht="15">
      <c r="A525" s="86" t="s">
        <v>2893</v>
      </c>
      <c r="B525" s="86" t="s">
        <v>3145</v>
      </c>
      <c r="C525" s="86">
        <v>2</v>
      </c>
      <c r="D525" s="121">
        <v>0.0012123045435098382</v>
      </c>
      <c r="E525" s="121">
        <v>2.7781512503836434</v>
      </c>
      <c r="F525" s="86" t="s">
        <v>3157</v>
      </c>
      <c r="G525" s="86" t="b">
        <v>0</v>
      </c>
      <c r="H525" s="86" t="b">
        <v>0</v>
      </c>
      <c r="I525" s="86" t="b">
        <v>0</v>
      </c>
      <c r="J525" s="86" t="b">
        <v>0</v>
      </c>
      <c r="K525" s="86" t="b">
        <v>0</v>
      </c>
      <c r="L525" s="86" t="b">
        <v>0</v>
      </c>
    </row>
    <row r="526" spans="1:12" ht="15">
      <c r="A526" s="86" t="s">
        <v>3145</v>
      </c>
      <c r="B526" s="86" t="s">
        <v>3146</v>
      </c>
      <c r="C526" s="86">
        <v>2</v>
      </c>
      <c r="D526" s="121">
        <v>0.0012123045435098382</v>
      </c>
      <c r="E526" s="121">
        <v>3.1760912590556813</v>
      </c>
      <c r="F526" s="86" t="s">
        <v>3157</v>
      </c>
      <c r="G526" s="86" t="b">
        <v>0</v>
      </c>
      <c r="H526" s="86" t="b">
        <v>0</v>
      </c>
      <c r="I526" s="86" t="b">
        <v>0</v>
      </c>
      <c r="J526" s="86" t="b">
        <v>0</v>
      </c>
      <c r="K526" s="86" t="b">
        <v>0</v>
      </c>
      <c r="L526" s="86" t="b">
        <v>0</v>
      </c>
    </row>
    <row r="527" spans="1:12" ht="15">
      <c r="A527" s="86" t="s">
        <v>3146</v>
      </c>
      <c r="B527" s="86" t="s">
        <v>3147</v>
      </c>
      <c r="C527" s="86">
        <v>2</v>
      </c>
      <c r="D527" s="121">
        <v>0.0012123045435098382</v>
      </c>
      <c r="E527" s="121">
        <v>3.1760912590556813</v>
      </c>
      <c r="F527" s="86" t="s">
        <v>3157</v>
      </c>
      <c r="G527" s="86" t="b">
        <v>0</v>
      </c>
      <c r="H527" s="86" t="b">
        <v>0</v>
      </c>
      <c r="I527" s="86" t="b">
        <v>0</v>
      </c>
      <c r="J527" s="86" t="b">
        <v>0</v>
      </c>
      <c r="K527" s="86" t="b">
        <v>0</v>
      </c>
      <c r="L527" s="86" t="b">
        <v>0</v>
      </c>
    </row>
    <row r="528" spans="1:12" ht="15">
      <c r="A528" s="86" t="s">
        <v>3147</v>
      </c>
      <c r="B528" s="86" t="s">
        <v>2821</v>
      </c>
      <c r="C528" s="86">
        <v>2</v>
      </c>
      <c r="D528" s="121">
        <v>0.0012123045435098382</v>
      </c>
      <c r="E528" s="121">
        <v>2.8750612633917</v>
      </c>
      <c r="F528" s="86" t="s">
        <v>3157</v>
      </c>
      <c r="G528" s="86" t="b">
        <v>0</v>
      </c>
      <c r="H528" s="86" t="b">
        <v>0</v>
      </c>
      <c r="I528" s="86" t="b">
        <v>0</v>
      </c>
      <c r="J528" s="86" t="b">
        <v>0</v>
      </c>
      <c r="K528" s="86" t="b">
        <v>0</v>
      </c>
      <c r="L528" s="86" t="b">
        <v>0</v>
      </c>
    </row>
    <row r="529" spans="1:12" ht="15">
      <c r="A529" s="86" t="s">
        <v>2821</v>
      </c>
      <c r="B529" s="86" t="s">
        <v>3148</v>
      </c>
      <c r="C529" s="86">
        <v>2</v>
      </c>
      <c r="D529" s="121">
        <v>0.0012123045435098382</v>
      </c>
      <c r="E529" s="121">
        <v>2.3309932190414244</v>
      </c>
      <c r="F529" s="86" t="s">
        <v>3157</v>
      </c>
      <c r="G529" s="86" t="b">
        <v>0</v>
      </c>
      <c r="H529" s="86" t="b">
        <v>0</v>
      </c>
      <c r="I529" s="86" t="b">
        <v>0</v>
      </c>
      <c r="J529" s="86" t="b">
        <v>0</v>
      </c>
      <c r="K529" s="86" t="b">
        <v>0</v>
      </c>
      <c r="L529" s="86" t="b">
        <v>0</v>
      </c>
    </row>
    <row r="530" spans="1:12" ht="15">
      <c r="A530" s="86" t="s">
        <v>3148</v>
      </c>
      <c r="B530" s="86" t="s">
        <v>3149</v>
      </c>
      <c r="C530" s="86">
        <v>2</v>
      </c>
      <c r="D530" s="121">
        <v>0.0012123045435098382</v>
      </c>
      <c r="E530" s="121">
        <v>3.1760912590556813</v>
      </c>
      <c r="F530" s="86" t="s">
        <v>3157</v>
      </c>
      <c r="G530" s="86" t="b">
        <v>0</v>
      </c>
      <c r="H530" s="86" t="b">
        <v>0</v>
      </c>
      <c r="I530" s="86" t="b">
        <v>0</v>
      </c>
      <c r="J530" s="86" t="b">
        <v>0</v>
      </c>
      <c r="K530" s="86" t="b">
        <v>0</v>
      </c>
      <c r="L530" s="86" t="b">
        <v>0</v>
      </c>
    </row>
    <row r="531" spans="1:12" ht="15">
      <c r="A531" s="86" t="s">
        <v>3149</v>
      </c>
      <c r="B531" s="86" t="s">
        <v>3150</v>
      </c>
      <c r="C531" s="86">
        <v>2</v>
      </c>
      <c r="D531" s="121">
        <v>0.0012123045435098382</v>
      </c>
      <c r="E531" s="121">
        <v>3.1760912590556813</v>
      </c>
      <c r="F531" s="86" t="s">
        <v>3157</v>
      </c>
      <c r="G531" s="86" t="b">
        <v>0</v>
      </c>
      <c r="H531" s="86" t="b">
        <v>0</v>
      </c>
      <c r="I531" s="86" t="b">
        <v>0</v>
      </c>
      <c r="J531" s="86" t="b">
        <v>0</v>
      </c>
      <c r="K531" s="86" t="b">
        <v>0</v>
      </c>
      <c r="L531" s="86" t="b">
        <v>0</v>
      </c>
    </row>
    <row r="532" spans="1:12" ht="15">
      <c r="A532" s="86" t="s">
        <v>3150</v>
      </c>
      <c r="B532" s="86" t="s">
        <v>2876</v>
      </c>
      <c r="C532" s="86">
        <v>2</v>
      </c>
      <c r="D532" s="121">
        <v>0.0012123045435098382</v>
      </c>
      <c r="E532" s="121">
        <v>2.6320232147054057</v>
      </c>
      <c r="F532" s="86" t="s">
        <v>3157</v>
      </c>
      <c r="G532" s="86" t="b">
        <v>0</v>
      </c>
      <c r="H532" s="86" t="b">
        <v>0</v>
      </c>
      <c r="I532" s="86" t="b">
        <v>0</v>
      </c>
      <c r="J532" s="86" t="b">
        <v>0</v>
      </c>
      <c r="K532" s="86" t="b">
        <v>0</v>
      </c>
      <c r="L532" s="86" t="b">
        <v>0</v>
      </c>
    </row>
    <row r="533" spans="1:12" ht="15">
      <c r="A533" s="86" t="s">
        <v>2876</v>
      </c>
      <c r="B533" s="86" t="s">
        <v>3151</v>
      </c>
      <c r="C533" s="86">
        <v>2</v>
      </c>
      <c r="D533" s="121">
        <v>0.0012123045435098382</v>
      </c>
      <c r="E533" s="121">
        <v>2.6320232147054057</v>
      </c>
      <c r="F533" s="86" t="s">
        <v>3157</v>
      </c>
      <c r="G533" s="86" t="b">
        <v>0</v>
      </c>
      <c r="H533" s="86" t="b">
        <v>0</v>
      </c>
      <c r="I533" s="86" t="b">
        <v>0</v>
      </c>
      <c r="J533" s="86" t="b">
        <v>0</v>
      </c>
      <c r="K533" s="86" t="b">
        <v>0</v>
      </c>
      <c r="L533" s="86" t="b">
        <v>0</v>
      </c>
    </row>
    <row r="534" spans="1:12" ht="15">
      <c r="A534" s="86" t="s">
        <v>3151</v>
      </c>
      <c r="B534" s="86" t="s">
        <v>3152</v>
      </c>
      <c r="C534" s="86">
        <v>2</v>
      </c>
      <c r="D534" s="121">
        <v>0.0012123045435098382</v>
      </c>
      <c r="E534" s="121">
        <v>3.1760912590556813</v>
      </c>
      <c r="F534" s="86" t="s">
        <v>3157</v>
      </c>
      <c r="G534" s="86" t="b">
        <v>0</v>
      </c>
      <c r="H534" s="86" t="b">
        <v>0</v>
      </c>
      <c r="I534" s="86" t="b">
        <v>0</v>
      </c>
      <c r="J534" s="86" t="b">
        <v>0</v>
      </c>
      <c r="K534" s="86" t="b">
        <v>0</v>
      </c>
      <c r="L534" s="86" t="b">
        <v>0</v>
      </c>
    </row>
    <row r="535" spans="1:12" ht="15">
      <c r="A535" s="86" t="s">
        <v>3152</v>
      </c>
      <c r="B535" s="86" t="s">
        <v>3153</v>
      </c>
      <c r="C535" s="86">
        <v>2</v>
      </c>
      <c r="D535" s="121">
        <v>0.0012123045435098382</v>
      </c>
      <c r="E535" s="121">
        <v>3.1760912590556813</v>
      </c>
      <c r="F535" s="86" t="s">
        <v>3157</v>
      </c>
      <c r="G535" s="86" t="b">
        <v>0</v>
      </c>
      <c r="H535" s="86" t="b">
        <v>0</v>
      </c>
      <c r="I535" s="86" t="b">
        <v>0</v>
      </c>
      <c r="J535" s="86" t="b">
        <v>0</v>
      </c>
      <c r="K535" s="86" t="b">
        <v>0</v>
      </c>
      <c r="L535" s="86" t="b">
        <v>0</v>
      </c>
    </row>
    <row r="536" spans="1:12" ht="15">
      <c r="A536" s="86" t="s">
        <v>3153</v>
      </c>
      <c r="B536" s="86" t="s">
        <v>3154</v>
      </c>
      <c r="C536" s="86">
        <v>2</v>
      </c>
      <c r="D536" s="121">
        <v>0.0012123045435098382</v>
      </c>
      <c r="E536" s="121">
        <v>3.1760912590556813</v>
      </c>
      <c r="F536" s="86" t="s">
        <v>3157</v>
      </c>
      <c r="G536" s="86" t="b">
        <v>0</v>
      </c>
      <c r="H536" s="86" t="b">
        <v>0</v>
      </c>
      <c r="I536" s="86" t="b">
        <v>0</v>
      </c>
      <c r="J536" s="86" t="b">
        <v>0</v>
      </c>
      <c r="K536" s="86" t="b">
        <v>0</v>
      </c>
      <c r="L536" s="86" t="b">
        <v>0</v>
      </c>
    </row>
    <row r="537" spans="1:12" ht="15">
      <c r="A537" s="86" t="s">
        <v>3154</v>
      </c>
      <c r="B537" s="86" t="s">
        <v>313</v>
      </c>
      <c r="C537" s="86">
        <v>2</v>
      </c>
      <c r="D537" s="121">
        <v>0.0012123045435098382</v>
      </c>
      <c r="E537" s="121">
        <v>3.1760912590556813</v>
      </c>
      <c r="F537" s="86" t="s">
        <v>3157</v>
      </c>
      <c r="G537" s="86" t="b">
        <v>0</v>
      </c>
      <c r="H537" s="86" t="b">
        <v>0</v>
      </c>
      <c r="I537" s="86" t="b">
        <v>0</v>
      </c>
      <c r="J537" s="86" t="b">
        <v>0</v>
      </c>
      <c r="K537" s="86" t="b">
        <v>0</v>
      </c>
      <c r="L537" s="86" t="b">
        <v>0</v>
      </c>
    </row>
    <row r="538" spans="1:12" ht="15">
      <c r="A538" s="86" t="s">
        <v>313</v>
      </c>
      <c r="B538" s="86" t="s">
        <v>2389</v>
      </c>
      <c r="C538" s="86">
        <v>2</v>
      </c>
      <c r="D538" s="121">
        <v>0.0012123045435098382</v>
      </c>
      <c r="E538" s="121">
        <v>1.6847295652214085</v>
      </c>
      <c r="F538" s="86" t="s">
        <v>3157</v>
      </c>
      <c r="G538" s="86" t="b">
        <v>0</v>
      </c>
      <c r="H538" s="86" t="b">
        <v>0</v>
      </c>
      <c r="I538" s="86" t="b">
        <v>0</v>
      </c>
      <c r="J538" s="86" t="b">
        <v>0</v>
      </c>
      <c r="K538" s="86" t="b">
        <v>0</v>
      </c>
      <c r="L538" s="86" t="b">
        <v>0</v>
      </c>
    </row>
    <row r="539" spans="1:12" ht="15">
      <c r="A539" s="86" t="s">
        <v>2387</v>
      </c>
      <c r="B539" s="86" t="s">
        <v>2388</v>
      </c>
      <c r="C539" s="86">
        <v>15</v>
      </c>
      <c r="D539" s="121">
        <v>0.007969430774441478</v>
      </c>
      <c r="E539" s="121">
        <v>1.3026971550314441</v>
      </c>
      <c r="F539" s="86" t="s">
        <v>2256</v>
      </c>
      <c r="G539" s="86" t="b">
        <v>0</v>
      </c>
      <c r="H539" s="86" t="b">
        <v>0</v>
      </c>
      <c r="I539" s="86" t="b">
        <v>0</v>
      </c>
      <c r="J539" s="86" t="b">
        <v>0</v>
      </c>
      <c r="K539" s="86" t="b">
        <v>0</v>
      </c>
      <c r="L539" s="86" t="b">
        <v>0</v>
      </c>
    </row>
    <row r="540" spans="1:12" ht="15">
      <c r="A540" s="86" t="s">
        <v>2821</v>
      </c>
      <c r="B540" s="86" t="s">
        <v>2391</v>
      </c>
      <c r="C540" s="86">
        <v>8</v>
      </c>
      <c r="D540" s="121">
        <v>0.006634653665411619</v>
      </c>
      <c r="E540" s="121">
        <v>1.9852767431792937</v>
      </c>
      <c r="F540" s="86" t="s">
        <v>2256</v>
      </c>
      <c r="G540" s="86" t="b">
        <v>0</v>
      </c>
      <c r="H540" s="86" t="b">
        <v>0</v>
      </c>
      <c r="I540" s="86" t="b">
        <v>0</v>
      </c>
      <c r="J540" s="86" t="b">
        <v>0</v>
      </c>
      <c r="K540" s="86" t="b">
        <v>0</v>
      </c>
      <c r="L540" s="86" t="b">
        <v>0</v>
      </c>
    </row>
    <row r="541" spans="1:12" ht="15">
      <c r="A541" s="86" t="s">
        <v>2391</v>
      </c>
      <c r="B541" s="86" t="s">
        <v>2829</v>
      </c>
      <c r="C541" s="86">
        <v>8</v>
      </c>
      <c r="D541" s="121">
        <v>0.006634653665411619</v>
      </c>
      <c r="E541" s="121">
        <v>1.9852767431792937</v>
      </c>
      <c r="F541" s="86" t="s">
        <v>2256</v>
      </c>
      <c r="G541" s="86" t="b">
        <v>0</v>
      </c>
      <c r="H541" s="86" t="b">
        <v>0</v>
      </c>
      <c r="I541" s="86" t="b">
        <v>0</v>
      </c>
      <c r="J541" s="86" t="b">
        <v>0</v>
      </c>
      <c r="K541" s="86" t="b">
        <v>0</v>
      </c>
      <c r="L541" s="86" t="b">
        <v>0</v>
      </c>
    </row>
    <row r="542" spans="1:12" ht="15">
      <c r="A542" s="86" t="s">
        <v>2829</v>
      </c>
      <c r="B542" s="86" t="s">
        <v>2396</v>
      </c>
      <c r="C542" s="86">
        <v>8</v>
      </c>
      <c r="D542" s="121">
        <v>0.006634653665411619</v>
      </c>
      <c r="E542" s="121">
        <v>1.9395192526186185</v>
      </c>
      <c r="F542" s="86" t="s">
        <v>2256</v>
      </c>
      <c r="G542" s="86" t="b">
        <v>0</v>
      </c>
      <c r="H542" s="86" t="b">
        <v>0</v>
      </c>
      <c r="I542" s="86" t="b">
        <v>0</v>
      </c>
      <c r="J542" s="86" t="b">
        <v>0</v>
      </c>
      <c r="K542" s="86" t="b">
        <v>0</v>
      </c>
      <c r="L542" s="86" t="b">
        <v>0</v>
      </c>
    </row>
    <row r="543" spans="1:12" ht="15">
      <c r="A543" s="86" t="s">
        <v>2396</v>
      </c>
      <c r="B543" s="86" t="s">
        <v>2823</v>
      </c>
      <c r="C543" s="86">
        <v>8</v>
      </c>
      <c r="D543" s="121">
        <v>0.006634653665411619</v>
      </c>
      <c r="E543" s="121">
        <v>1.8255759003117817</v>
      </c>
      <c r="F543" s="86" t="s">
        <v>2256</v>
      </c>
      <c r="G543" s="86" t="b">
        <v>0</v>
      </c>
      <c r="H543" s="86" t="b">
        <v>0</v>
      </c>
      <c r="I543" s="86" t="b">
        <v>0</v>
      </c>
      <c r="J543" s="86" t="b">
        <v>0</v>
      </c>
      <c r="K543" s="86" t="b">
        <v>0</v>
      </c>
      <c r="L543" s="86" t="b">
        <v>0</v>
      </c>
    </row>
    <row r="544" spans="1:12" ht="15">
      <c r="A544" s="86" t="s">
        <v>2823</v>
      </c>
      <c r="B544" s="86" t="s">
        <v>2830</v>
      </c>
      <c r="C544" s="86">
        <v>8</v>
      </c>
      <c r="D544" s="121">
        <v>0.006634653665411619</v>
      </c>
      <c r="E544" s="121">
        <v>1.9395192526186185</v>
      </c>
      <c r="F544" s="86" t="s">
        <v>2256</v>
      </c>
      <c r="G544" s="86" t="b">
        <v>0</v>
      </c>
      <c r="H544" s="86" t="b">
        <v>0</v>
      </c>
      <c r="I544" s="86" t="b">
        <v>0</v>
      </c>
      <c r="J544" s="86" t="b">
        <v>0</v>
      </c>
      <c r="K544" s="86" t="b">
        <v>0</v>
      </c>
      <c r="L544" s="86" t="b">
        <v>0</v>
      </c>
    </row>
    <row r="545" spans="1:12" ht="15">
      <c r="A545" s="86" t="s">
        <v>2830</v>
      </c>
      <c r="B545" s="86" t="s">
        <v>2831</v>
      </c>
      <c r="C545" s="86">
        <v>8</v>
      </c>
      <c r="D545" s="121">
        <v>0.006634653665411619</v>
      </c>
      <c r="E545" s="121">
        <v>2.036429265626675</v>
      </c>
      <c r="F545" s="86" t="s">
        <v>2256</v>
      </c>
      <c r="G545" s="86" t="b">
        <v>0</v>
      </c>
      <c r="H545" s="86" t="b">
        <v>0</v>
      </c>
      <c r="I545" s="86" t="b">
        <v>0</v>
      </c>
      <c r="J545" s="86" t="b">
        <v>0</v>
      </c>
      <c r="K545" s="86" t="b">
        <v>0</v>
      </c>
      <c r="L545" s="86" t="b">
        <v>0</v>
      </c>
    </row>
    <row r="546" spans="1:12" ht="15">
      <c r="A546" s="86" t="s">
        <v>2831</v>
      </c>
      <c r="B546" s="86" t="s">
        <v>2397</v>
      </c>
      <c r="C546" s="86">
        <v>8</v>
      </c>
      <c r="D546" s="121">
        <v>0.006634653665411619</v>
      </c>
      <c r="E546" s="121">
        <v>1.8255759003117817</v>
      </c>
      <c r="F546" s="86" t="s">
        <v>2256</v>
      </c>
      <c r="G546" s="86" t="b">
        <v>0</v>
      </c>
      <c r="H546" s="86" t="b">
        <v>0</v>
      </c>
      <c r="I546" s="86" t="b">
        <v>0</v>
      </c>
      <c r="J546" s="86" t="b">
        <v>0</v>
      </c>
      <c r="K546" s="86" t="b">
        <v>0</v>
      </c>
      <c r="L546" s="86" t="b">
        <v>0</v>
      </c>
    </row>
    <row r="547" spans="1:12" ht="15">
      <c r="A547" s="86" t="s">
        <v>2397</v>
      </c>
      <c r="B547" s="86" t="s">
        <v>2832</v>
      </c>
      <c r="C547" s="86">
        <v>8</v>
      </c>
      <c r="D547" s="121">
        <v>0.006634653665411619</v>
      </c>
      <c r="E547" s="121">
        <v>1.8255759003117817</v>
      </c>
      <c r="F547" s="86" t="s">
        <v>2256</v>
      </c>
      <c r="G547" s="86" t="b">
        <v>0</v>
      </c>
      <c r="H547" s="86" t="b">
        <v>0</v>
      </c>
      <c r="I547" s="86" t="b">
        <v>0</v>
      </c>
      <c r="J547" s="86" t="b">
        <v>0</v>
      </c>
      <c r="K547" s="86" t="b">
        <v>0</v>
      </c>
      <c r="L547" s="86" t="b">
        <v>0</v>
      </c>
    </row>
    <row r="548" spans="1:12" ht="15">
      <c r="A548" s="86" t="s">
        <v>2832</v>
      </c>
      <c r="B548" s="86" t="s">
        <v>2833</v>
      </c>
      <c r="C548" s="86">
        <v>8</v>
      </c>
      <c r="D548" s="121">
        <v>0.006634653665411619</v>
      </c>
      <c r="E548" s="121">
        <v>2.036429265626675</v>
      </c>
      <c r="F548" s="86" t="s">
        <v>2256</v>
      </c>
      <c r="G548" s="86" t="b">
        <v>0</v>
      </c>
      <c r="H548" s="86" t="b">
        <v>0</v>
      </c>
      <c r="I548" s="86" t="b">
        <v>0</v>
      </c>
      <c r="J548" s="86" t="b">
        <v>0</v>
      </c>
      <c r="K548" s="86" t="b">
        <v>0</v>
      </c>
      <c r="L548" s="86" t="b">
        <v>0</v>
      </c>
    </row>
    <row r="549" spans="1:12" ht="15">
      <c r="A549" s="86" t="s">
        <v>2833</v>
      </c>
      <c r="B549" s="86" t="s">
        <v>2795</v>
      </c>
      <c r="C549" s="86">
        <v>8</v>
      </c>
      <c r="D549" s="121">
        <v>0.006634653665411619</v>
      </c>
      <c r="E549" s="121">
        <v>1.9852767431792937</v>
      </c>
      <c r="F549" s="86" t="s">
        <v>2256</v>
      </c>
      <c r="G549" s="86" t="b">
        <v>0</v>
      </c>
      <c r="H549" s="86" t="b">
        <v>0</v>
      </c>
      <c r="I549" s="86" t="b">
        <v>0</v>
      </c>
      <c r="J549" s="86" t="b">
        <v>0</v>
      </c>
      <c r="K549" s="86" t="b">
        <v>0</v>
      </c>
      <c r="L549" s="86" t="b">
        <v>0</v>
      </c>
    </row>
    <row r="550" spans="1:12" ht="15">
      <c r="A550" s="86" t="s">
        <v>2795</v>
      </c>
      <c r="B550" s="86" t="s">
        <v>2834</v>
      </c>
      <c r="C550" s="86">
        <v>8</v>
      </c>
      <c r="D550" s="121">
        <v>0.006634653665411619</v>
      </c>
      <c r="E550" s="121">
        <v>1.9852767431792937</v>
      </c>
      <c r="F550" s="86" t="s">
        <v>2256</v>
      </c>
      <c r="G550" s="86" t="b">
        <v>0</v>
      </c>
      <c r="H550" s="86" t="b">
        <v>0</v>
      </c>
      <c r="I550" s="86" t="b">
        <v>0</v>
      </c>
      <c r="J550" s="86" t="b">
        <v>0</v>
      </c>
      <c r="K550" s="86" t="b">
        <v>0</v>
      </c>
      <c r="L550" s="86" t="b">
        <v>0</v>
      </c>
    </row>
    <row r="551" spans="1:12" ht="15">
      <c r="A551" s="86" t="s">
        <v>2834</v>
      </c>
      <c r="B551" s="86" t="s">
        <v>2835</v>
      </c>
      <c r="C551" s="86">
        <v>8</v>
      </c>
      <c r="D551" s="121">
        <v>0.006634653665411619</v>
      </c>
      <c r="E551" s="121">
        <v>2.036429265626675</v>
      </c>
      <c r="F551" s="86" t="s">
        <v>2256</v>
      </c>
      <c r="G551" s="86" t="b">
        <v>0</v>
      </c>
      <c r="H551" s="86" t="b">
        <v>0</v>
      </c>
      <c r="I551" s="86" t="b">
        <v>0</v>
      </c>
      <c r="J551" s="86" t="b">
        <v>0</v>
      </c>
      <c r="K551" s="86" t="b">
        <v>0</v>
      </c>
      <c r="L551" s="86" t="b">
        <v>0</v>
      </c>
    </row>
    <row r="552" spans="1:12" ht="15">
      <c r="A552" s="86" t="s">
        <v>2835</v>
      </c>
      <c r="B552" s="86" t="s">
        <v>2836</v>
      </c>
      <c r="C552" s="86">
        <v>8</v>
      </c>
      <c r="D552" s="121">
        <v>0.006634653665411619</v>
      </c>
      <c r="E552" s="121">
        <v>2.036429265626675</v>
      </c>
      <c r="F552" s="86" t="s">
        <v>2256</v>
      </c>
      <c r="G552" s="86" t="b">
        <v>0</v>
      </c>
      <c r="H552" s="86" t="b">
        <v>0</v>
      </c>
      <c r="I552" s="86" t="b">
        <v>0</v>
      </c>
      <c r="J552" s="86" t="b">
        <v>0</v>
      </c>
      <c r="K552" s="86" t="b">
        <v>0</v>
      </c>
      <c r="L552" s="86" t="b">
        <v>0</v>
      </c>
    </row>
    <row r="553" spans="1:12" ht="15">
      <c r="A553" s="86" t="s">
        <v>2836</v>
      </c>
      <c r="B553" s="86" t="s">
        <v>2837</v>
      </c>
      <c r="C553" s="86">
        <v>8</v>
      </c>
      <c r="D553" s="121">
        <v>0.006634653665411619</v>
      </c>
      <c r="E553" s="121">
        <v>2.036429265626675</v>
      </c>
      <c r="F553" s="86" t="s">
        <v>2256</v>
      </c>
      <c r="G553" s="86" t="b">
        <v>0</v>
      </c>
      <c r="H553" s="86" t="b">
        <v>0</v>
      </c>
      <c r="I553" s="86" t="b">
        <v>0</v>
      </c>
      <c r="J553" s="86" t="b">
        <v>0</v>
      </c>
      <c r="K553" s="86" t="b">
        <v>0</v>
      </c>
      <c r="L553" s="86" t="b">
        <v>0</v>
      </c>
    </row>
    <row r="554" spans="1:12" ht="15">
      <c r="A554" s="86" t="s">
        <v>2837</v>
      </c>
      <c r="B554" s="86" t="s">
        <v>2838</v>
      </c>
      <c r="C554" s="86">
        <v>8</v>
      </c>
      <c r="D554" s="121">
        <v>0.006634653665411619</v>
      </c>
      <c r="E554" s="121">
        <v>2.036429265626675</v>
      </c>
      <c r="F554" s="86" t="s">
        <v>2256</v>
      </c>
      <c r="G554" s="86" t="b">
        <v>0</v>
      </c>
      <c r="H554" s="86" t="b">
        <v>0</v>
      </c>
      <c r="I554" s="86" t="b">
        <v>0</v>
      </c>
      <c r="J554" s="86" t="b">
        <v>0</v>
      </c>
      <c r="K554" s="86" t="b">
        <v>0</v>
      </c>
      <c r="L554" s="86" t="b">
        <v>0</v>
      </c>
    </row>
    <row r="555" spans="1:12" ht="15">
      <c r="A555" s="86" t="s">
        <v>2838</v>
      </c>
      <c r="B555" s="86" t="s">
        <v>2839</v>
      </c>
      <c r="C555" s="86">
        <v>8</v>
      </c>
      <c r="D555" s="121">
        <v>0.006634653665411619</v>
      </c>
      <c r="E555" s="121">
        <v>2.036429265626675</v>
      </c>
      <c r="F555" s="86" t="s">
        <v>2256</v>
      </c>
      <c r="G555" s="86" t="b">
        <v>0</v>
      </c>
      <c r="H555" s="86" t="b">
        <v>0</v>
      </c>
      <c r="I555" s="86" t="b">
        <v>0</v>
      </c>
      <c r="J555" s="86" t="b">
        <v>0</v>
      </c>
      <c r="K555" s="86" t="b">
        <v>0</v>
      </c>
      <c r="L555" s="86" t="b">
        <v>0</v>
      </c>
    </row>
    <row r="556" spans="1:12" ht="15">
      <c r="A556" s="86" t="s">
        <v>2839</v>
      </c>
      <c r="B556" s="86" t="s">
        <v>2840</v>
      </c>
      <c r="C556" s="86">
        <v>8</v>
      </c>
      <c r="D556" s="121">
        <v>0.006634653665411619</v>
      </c>
      <c r="E556" s="121">
        <v>2.036429265626675</v>
      </c>
      <c r="F556" s="86" t="s">
        <v>2256</v>
      </c>
      <c r="G556" s="86" t="b">
        <v>0</v>
      </c>
      <c r="H556" s="86" t="b">
        <v>0</v>
      </c>
      <c r="I556" s="86" t="b">
        <v>0</v>
      </c>
      <c r="J556" s="86" t="b">
        <v>0</v>
      </c>
      <c r="K556" s="86" t="b">
        <v>0</v>
      </c>
      <c r="L556" s="86" t="b">
        <v>0</v>
      </c>
    </row>
    <row r="557" spans="1:12" ht="15">
      <c r="A557" s="86" t="s">
        <v>2840</v>
      </c>
      <c r="B557" s="86" t="s">
        <v>2841</v>
      </c>
      <c r="C557" s="86">
        <v>8</v>
      </c>
      <c r="D557" s="121">
        <v>0.006634653665411619</v>
      </c>
      <c r="E557" s="121">
        <v>2.036429265626675</v>
      </c>
      <c r="F557" s="86" t="s">
        <v>2256</v>
      </c>
      <c r="G557" s="86" t="b">
        <v>0</v>
      </c>
      <c r="H557" s="86" t="b">
        <v>0</v>
      </c>
      <c r="I557" s="86" t="b">
        <v>0</v>
      </c>
      <c r="J557" s="86" t="b">
        <v>0</v>
      </c>
      <c r="K557" s="86" t="b">
        <v>0</v>
      </c>
      <c r="L557" s="86" t="b">
        <v>0</v>
      </c>
    </row>
    <row r="558" spans="1:12" ht="15">
      <c r="A558" s="86" t="s">
        <v>2841</v>
      </c>
      <c r="B558" s="86" t="s">
        <v>2842</v>
      </c>
      <c r="C558" s="86">
        <v>8</v>
      </c>
      <c r="D558" s="121">
        <v>0.006634653665411619</v>
      </c>
      <c r="E558" s="121">
        <v>2.036429265626675</v>
      </c>
      <c r="F558" s="86" t="s">
        <v>2256</v>
      </c>
      <c r="G558" s="86" t="b">
        <v>0</v>
      </c>
      <c r="H558" s="86" t="b">
        <v>0</v>
      </c>
      <c r="I558" s="86" t="b">
        <v>0</v>
      </c>
      <c r="J558" s="86" t="b">
        <v>0</v>
      </c>
      <c r="K558" s="86" t="b">
        <v>0</v>
      </c>
      <c r="L558" s="86" t="b">
        <v>0</v>
      </c>
    </row>
    <row r="559" spans="1:12" ht="15">
      <c r="A559" s="86" t="s">
        <v>2842</v>
      </c>
      <c r="B559" s="86" t="s">
        <v>2843</v>
      </c>
      <c r="C559" s="86">
        <v>8</v>
      </c>
      <c r="D559" s="121">
        <v>0.006634653665411619</v>
      </c>
      <c r="E559" s="121">
        <v>2.036429265626675</v>
      </c>
      <c r="F559" s="86" t="s">
        <v>2256</v>
      </c>
      <c r="G559" s="86" t="b">
        <v>0</v>
      </c>
      <c r="H559" s="86" t="b">
        <v>0</v>
      </c>
      <c r="I559" s="86" t="b">
        <v>0</v>
      </c>
      <c r="J559" s="86" t="b">
        <v>0</v>
      </c>
      <c r="K559" s="86" t="b">
        <v>0</v>
      </c>
      <c r="L559" s="86" t="b">
        <v>0</v>
      </c>
    </row>
    <row r="560" spans="1:12" ht="15">
      <c r="A560" s="86" t="s">
        <v>2843</v>
      </c>
      <c r="B560" s="86" t="s">
        <v>320</v>
      </c>
      <c r="C560" s="86">
        <v>8</v>
      </c>
      <c r="D560" s="121">
        <v>0.006634653665411619</v>
      </c>
      <c r="E560" s="121">
        <v>2.036429265626675</v>
      </c>
      <c r="F560" s="86" t="s">
        <v>2256</v>
      </c>
      <c r="G560" s="86" t="b">
        <v>0</v>
      </c>
      <c r="H560" s="86" t="b">
        <v>0</v>
      </c>
      <c r="I560" s="86" t="b">
        <v>0</v>
      </c>
      <c r="J560" s="86" t="b">
        <v>0</v>
      </c>
      <c r="K560" s="86" t="b">
        <v>0</v>
      </c>
      <c r="L560" s="86" t="b">
        <v>0</v>
      </c>
    </row>
    <row r="561" spans="1:12" ht="15">
      <c r="A561" s="86" t="s">
        <v>320</v>
      </c>
      <c r="B561" s="86" t="s">
        <v>2844</v>
      </c>
      <c r="C561" s="86">
        <v>8</v>
      </c>
      <c r="D561" s="121">
        <v>0.006634653665411619</v>
      </c>
      <c r="E561" s="121">
        <v>2.036429265626675</v>
      </c>
      <c r="F561" s="86" t="s">
        <v>2256</v>
      </c>
      <c r="G561" s="86" t="b">
        <v>0</v>
      </c>
      <c r="H561" s="86" t="b">
        <v>0</v>
      </c>
      <c r="I561" s="86" t="b">
        <v>0</v>
      </c>
      <c r="J561" s="86" t="b">
        <v>0</v>
      </c>
      <c r="K561" s="86" t="b">
        <v>0</v>
      </c>
      <c r="L561" s="86" t="b">
        <v>0</v>
      </c>
    </row>
    <row r="562" spans="1:12" ht="15">
      <c r="A562" s="86" t="s">
        <v>2844</v>
      </c>
      <c r="B562" s="86" t="s">
        <v>2426</v>
      </c>
      <c r="C562" s="86">
        <v>8</v>
      </c>
      <c r="D562" s="121">
        <v>0.006634653665411619</v>
      </c>
      <c r="E562" s="121">
        <v>2.036429265626675</v>
      </c>
      <c r="F562" s="86" t="s">
        <v>2256</v>
      </c>
      <c r="G562" s="86" t="b">
        <v>0</v>
      </c>
      <c r="H562" s="86" t="b">
        <v>0</v>
      </c>
      <c r="I562" s="86" t="b">
        <v>0</v>
      </c>
      <c r="J562" s="86" t="b">
        <v>0</v>
      </c>
      <c r="K562" s="86" t="b">
        <v>0</v>
      </c>
      <c r="L562" s="86" t="b">
        <v>0</v>
      </c>
    </row>
    <row r="563" spans="1:12" ht="15">
      <c r="A563" s="86" t="s">
        <v>2426</v>
      </c>
      <c r="B563" s="86" t="s">
        <v>2824</v>
      </c>
      <c r="C563" s="86">
        <v>8</v>
      </c>
      <c r="D563" s="121">
        <v>0.006634653665411619</v>
      </c>
      <c r="E563" s="121">
        <v>1.9395192526186185</v>
      </c>
      <c r="F563" s="86" t="s">
        <v>2256</v>
      </c>
      <c r="G563" s="86" t="b">
        <v>0</v>
      </c>
      <c r="H563" s="86" t="b">
        <v>0</v>
      </c>
      <c r="I563" s="86" t="b">
        <v>0</v>
      </c>
      <c r="J563" s="86" t="b">
        <v>0</v>
      </c>
      <c r="K563" s="86" t="b">
        <v>0</v>
      </c>
      <c r="L563" s="86" t="b">
        <v>0</v>
      </c>
    </row>
    <row r="564" spans="1:12" ht="15">
      <c r="A564" s="86" t="s">
        <v>2824</v>
      </c>
      <c r="B564" s="86" t="s">
        <v>2845</v>
      </c>
      <c r="C564" s="86">
        <v>8</v>
      </c>
      <c r="D564" s="121">
        <v>0.006634653665411619</v>
      </c>
      <c r="E564" s="121">
        <v>1.9395192526186185</v>
      </c>
      <c r="F564" s="86" t="s">
        <v>2256</v>
      </c>
      <c r="G564" s="86" t="b">
        <v>0</v>
      </c>
      <c r="H564" s="86" t="b">
        <v>0</v>
      </c>
      <c r="I564" s="86" t="b">
        <v>0</v>
      </c>
      <c r="J564" s="86" t="b">
        <v>0</v>
      </c>
      <c r="K564" s="86" t="b">
        <v>0</v>
      </c>
      <c r="L564" s="86" t="b">
        <v>0</v>
      </c>
    </row>
    <row r="565" spans="1:12" ht="15">
      <c r="A565" s="86" t="s">
        <v>2845</v>
      </c>
      <c r="B565" s="86" t="s">
        <v>2387</v>
      </c>
      <c r="C565" s="86">
        <v>8</v>
      </c>
      <c r="D565" s="121">
        <v>0.006634653665411619</v>
      </c>
      <c r="E565" s="121">
        <v>1.2767614209370446</v>
      </c>
      <c r="F565" s="86" t="s">
        <v>2256</v>
      </c>
      <c r="G565" s="86" t="b">
        <v>0</v>
      </c>
      <c r="H565" s="86" t="b">
        <v>0</v>
      </c>
      <c r="I565" s="86" t="b">
        <v>0</v>
      </c>
      <c r="J565" s="86" t="b">
        <v>0</v>
      </c>
      <c r="K565" s="86" t="b">
        <v>0</v>
      </c>
      <c r="L565" s="86" t="b">
        <v>0</v>
      </c>
    </row>
    <row r="566" spans="1:12" ht="15">
      <c r="A566" s="86" t="s">
        <v>2389</v>
      </c>
      <c r="B566" s="86" t="s">
        <v>2395</v>
      </c>
      <c r="C566" s="86">
        <v>7</v>
      </c>
      <c r="D566" s="121">
        <v>0.006248491857719673</v>
      </c>
      <c r="E566" s="121">
        <v>1.4665539576701139</v>
      </c>
      <c r="F566" s="86" t="s">
        <v>2256</v>
      </c>
      <c r="G566" s="86" t="b">
        <v>0</v>
      </c>
      <c r="H566" s="86" t="b">
        <v>0</v>
      </c>
      <c r="I566" s="86" t="b">
        <v>0</v>
      </c>
      <c r="J566" s="86" t="b">
        <v>0</v>
      </c>
      <c r="K566" s="86" t="b">
        <v>0</v>
      </c>
      <c r="L566" s="86" t="b">
        <v>0</v>
      </c>
    </row>
    <row r="567" spans="1:12" ht="15">
      <c r="A567" s="86" t="s">
        <v>2395</v>
      </c>
      <c r="B567" s="86" t="s">
        <v>2387</v>
      </c>
      <c r="C567" s="86">
        <v>6</v>
      </c>
      <c r="D567" s="121">
        <v>0.005794366253043213</v>
      </c>
      <c r="E567" s="121">
        <v>0.8788214122650069</v>
      </c>
      <c r="F567" s="86" t="s">
        <v>2256</v>
      </c>
      <c r="G567" s="86" t="b">
        <v>0</v>
      </c>
      <c r="H567" s="86" t="b">
        <v>0</v>
      </c>
      <c r="I567" s="86" t="b">
        <v>0</v>
      </c>
      <c r="J567" s="86" t="b">
        <v>0</v>
      </c>
      <c r="K567" s="86" t="b">
        <v>0</v>
      </c>
      <c r="L567" s="86" t="b">
        <v>0</v>
      </c>
    </row>
    <row r="568" spans="1:12" ht="15">
      <c r="A568" s="86" t="s">
        <v>2850</v>
      </c>
      <c r="B568" s="86" t="s">
        <v>2851</v>
      </c>
      <c r="C568" s="86">
        <v>6</v>
      </c>
      <c r="D568" s="121">
        <v>0.005794366253043213</v>
      </c>
      <c r="E568" s="121">
        <v>2.161368002234975</v>
      </c>
      <c r="F568" s="86" t="s">
        <v>2256</v>
      </c>
      <c r="G568" s="86" t="b">
        <v>0</v>
      </c>
      <c r="H568" s="86" t="b">
        <v>0</v>
      </c>
      <c r="I568" s="86" t="b">
        <v>0</v>
      </c>
      <c r="J568" s="86" t="b">
        <v>0</v>
      </c>
      <c r="K568" s="86" t="b">
        <v>0</v>
      </c>
      <c r="L568" s="86" t="b">
        <v>0</v>
      </c>
    </row>
    <row r="569" spans="1:12" ht="15">
      <c r="A569" s="86" t="s">
        <v>2851</v>
      </c>
      <c r="B569" s="86" t="s">
        <v>2852</v>
      </c>
      <c r="C569" s="86">
        <v>6</v>
      </c>
      <c r="D569" s="121">
        <v>0.005794366253043213</v>
      </c>
      <c r="E569" s="121">
        <v>2.161368002234975</v>
      </c>
      <c r="F569" s="86" t="s">
        <v>2256</v>
      </c>
      <c r="G569" s="86" t="b">
        <v>0</v>
      </c>
      <c r="H569" s="86" t="b">
        <v>0</v>
      </c>
      <c r="I569" s="86" t="b">
        <v>0</v>
      </c>
      <c r="J569" s="86" t="b">
        <v>0</v>
      </c>
      <c r="K569" s="86" t="b">
        <v>0</v>
      </c>
      <c r="L569" s="86" t="b">
        <v>0</v>
      </c>
    </row>
    <row r="570" spans="1:12" ht="15">
      <c r="A570" s="86" t="s">
        <v>2852</v>
      </c>
      <c r="B570" s="86" t="s">
        <v>2853</v>
      </c>
      <c r="C570" s="86">
        <v>6</v>
      </c>
      <c r="D570" s="121">
        <v>0.005794366253043213</v>
      </c>
      <c r="E570" s="121">
        <v>2.161368002234975</v>
      </c>
      <c r="F570" s="86" t="s">
        <v>2256</v>
      </c>
      <c r="G570" s="86" t="b">
        <v>0</v>
      </c>
      <c r="H570" s="86" t="b">
        <v>0</v>
      </c>
      <c r="I570" s="86" t="b">
        <v>0</v>
      </c>
      <c r="J570" s="86" t="b">
        <v>0</v>
      </c>
      <c r="K570" s="86" t="b">
        <v>0</v>
      </c>
      <c r="L570" s="86" t="b">
        <v>0</v>
      </c>
    </row>
    <row r="571" spans="1:12" ht="15">
      <c r="A571" s="86" t="s">
        <v>2853</v>
      </c>
      <c r="B571" s="86" t="s">
        <v>2854</v>
      </c>
      <c r="C571" s="86">
        <v>6</v>
      </c>
      <c r="D571" s="121">
        <v>0.005794366253043213</v>
      </c>
      <c r="E571" s="121">
        <v>2.161368002234975</v>
      </c>
      <c r="F571" s="86" t="s">
        <v>2256</v>
      </c>
      <c r="G571" s="86" t="b">
        <v>0</v>
      </c>
      <c r="H571" s="86" t="b">
        <v>0</v>
      </c>
      <c r="I571" s="86" t="b">
        <v>0</v>
      </c>
      <c r="J571" s="86" t="b">
        <v>0</v>
      </c>
      <c r="K571" s="86" t="b">
        <v>0</v>
      </c>
      <c r="L571" s="86" t="b">
        <v>0</v>
      </c>
    </row>
    <row r="572" spans="1:12" ht="15">
      <c r="A572" s="86" t="s">
        <v>2854</v>
      </c>
      <c r="B572" s="86" t="s">
        <v>2822</v>
      </c>
      <c r="C572" s="86">
        <v>6</v>
      </c>
      <c r="D572" s="121">
        <v>0.005794366253043213</v>
      </c>
      <c r="E572" s="121">
        <v>2.161368002234975</v>
      </c>
      <c r="F572" s="86" t="s">
        <v>2256</v>
      </c>
      <c r="G572" s="86" t="b">
        <v>0</v>
      </c>
      <c r="H572" s="86" t="b">
        <v>0</v>
      </c>
      <c r="I572" s="86" t="b">
        <v>0</v>
      </c>
      <c r="J572" s="86" t="b">
        <v>0</v>
      </c>
      <c r="K572" s="86" t="b">
        <v>0</v>
      </c>
      <c r="L572" s="86" t="b">
        <v>0</v>
      </c>
    </row>
    <row r="573" spans="1:12" ht="15">
      <c r="A573" s="86" t="s">
        <v>2822</v>
      </c>
      <c r="B573" s="86" t="s">
        <v>507</v>
      </c>
      <c r="C573" s="86">
        <v>6</v>
      </c>
      <c r="D573" s="121">
        <v>0.005794366253043213</v>
      </c>
      <c r="E573" s="121">
        <v>2.161368002234975</v>
      </c>
      <c r="F573" s="86" t="s">
        <v>2256</v>
      </c>
      <c r="G573" s="86" t="b">
        <v>0</v>
      </c>
      <c r="H573" s="86" t="b">
        <v>0</v>
      </c>
      <c r="I573" s="86" t="b">
        <v>0</v>
      </c>
      <c r="J573" s="86" t="b">
        <v>0</v>
      </c>
      <c r="K573" s="86" t="b">
        <v>0</v>
      </c>
      <c r="L573" s="86" t="b">
        <v>0</v>
      </c>
    </row>
    <row r="574" spans="1:12" ht="15">
      <c r="A574" s="86" t="s">
        <v>507</v>
      </c>
      <c r="B574" s="86" t="s">
        <v>2796</v>
      </c>
      <c r="C574" s="86">
        <v>6</v>
      </c>
      <c r="D574" s="121">
        <v>0.005794366253043213</v>
      </c>
      <c r="E574" s="121">
        <v>2.0944212126043618</v>
      </c>
      <c r="F574" s="86" t="s">
        <v>2256</v>
      </c>
      <c r="G574" s="86" t="b">
        <v>0</v>
      </c>
      <c r="H574" s="86" t="b">
        <v>0</v>
      </c>
      <c r="I574" s="86" t="b">
        <v>0</v>
      </c>
      <c r="J574" s="86" t="b">
        <v>0</v>
      </c>
      <c r="K574" s="86" t="b">
        <v>0</v>
      </c>
      <c r="L574" s="86" t="b">
        <v>0</v>
      </c>
    </row>
    <row r="575" spans="1:12" ht="15">
      <c r="A575" s="86" t="s">
        <v>2796</v>
      </c>
      <c r="B575" s="86" t="s">
        <v>2855</v>
      </c>
      <c r="C575" s="86">
        <v>6</v>
      </c>
      <c r="D575" s="121">
        <v>0.005794366253043213</v>
      </c>
      <c r="E575" s="121">
        <v>2.0944212126043618</v>
      </c>
      <c r="F575" s="86" t="s">
        <v>2256</v>
      </c>
      <c r="G575" s="86" t="b">
        <v>0</v>
      </c>
      <c r="H575" s="86" t="b">
        <v>0</v>
      </c>
      <c r="I575" s="86" t="b">
        <v>0</v>
      </c>
      <c r="J575" s="86" t="b">
        <v>0</v>
      </c>
      <c r="K575" s="86" t="b">
        <v>0</v>
      </c>
      <c r="L575" s="86" t="b">
        <v>0</v>
      </c>
    </row>
    <row r="576" spans="1:12" ht="15">
      <c r="A576" s="86" t="s">
        <v>2855</v>
      </c>
      <c r="B576" s="86" t="s">
        <v>2856</v>
      </c>
      <c r="C576" s="86">
        <v>6</v>
      </c>
      <c r="D576" s="121">
        <v>0.005794366253043213</v>
      </c>
      <c r="E576" s="121">
        <v>2.161368002234975</v>
      </c>
      <c r="F576" s="86" t="s">
        <v>2256</v>
      </c>
      <c r="G576" s="86" t="b">
        <v>0</v>
      </c>
      <c r="H576" s="86" t="b">
        <v>0</v>
      </c>
      <c r="I576" s="86" t="b">
        <v>0</v>
      </c>
      <c r="J576" s="86" t="b">
        <v>0</v>
      </c>
      <c r="K576" s="86" t="b">
        <v>0</v>
      </c>
      <c r="L576" s="86" t="b">
        <v>0</v>
      </c>
    </row>
    <row r="577" spans="1:12" ht="15">
      <c r="A577" s="86" t="s">
        <v>2856</v>
      </c>
      <c r="B577" s="86" t="s">
        <v>2825</v>
      </c>
      <c r="C577" s="86">
        <v>6</v>
      </c>
      <c r="D577" s="121">
        <v>0.005794366253043213</v>
      </c>
      <c r="E577" s="121">
        <v>2.161368002234975</v>
      </c>
      <c r="F577" s="86" t="s">
        <v>2256</v>
      </c>
      <c r="G577" s="86" t="b">
        <v>0</v>
      </c>
      <c r="H577" s="86" t="b">
        <v>0</v>
      </c>
      <c r="I577" s="86" t="b">
        <v>0</v>
      </c>
      <c r="J577" s="86" t="b">
        <v>0</v>
      </c>
      <c r="K577" s="86" t="b">
        <v>0</v>
      </c>
      <c r="L577" s="86" t="b">
        <v>0</v>
      </c>
    </row>
    <row r="578" spans="1:12" ht="15">
      <c r="A578" s="86" t="s">
        <v>2825</v>
      </c>
      <c r="B578" s="86" t="s">
        <v>2387</v>
      </c>
      <c r="C578" s="86">
        <v>6</v>
      </c>
      <c r="D578" s="121">
        <v>0.005794366253043213</v>
      </c>
      <c r="E578" s="121">
        <v>1.2767614209370446</v>
      </c>
      <c r="F578" s="86" t="s">
        <v>2256</v>
      </c>
      <c r="G578" s="86" t="b">
        <v>0</v>
      </c>
      <c r="H578" s="86" t="b">
        <v>0</v>
      </c>
      <c r="I578" s="86" t="b">
        <v>0</v>
      </c>
      <c r="J578" s="86" t="b">
        <v>0</v>
      </c>
      <c r="K578" s="86" t="b">
        <v>0</v>
      </c>
      <c r="L578" s="86" t="b">
        <v>0</v>
      </c>
    </row>
    <row r="579" spans="1:12" ht="15">
      <c r="A579" s="86" t="s">
        <v>2388</v>
      </c>
      <c r="B579" s="86" t="s">
        <v>2857</v>
      </c>
      <c r="C579" s="86">
        <v>6</v>
      </c>
      <c r="D579" s="121">
        <v>0.005794366253043213</v>
      </c>
      <c r="E579" s="121">
        <v>1.6842467475153124</v>
      </c>
      <c r="F579" s="86" t="s">
        <v>2256</v>
      </c>
      <c r="G579" s="86" t="b">
        <v>0</v>
      </c>
      <c r="H579" s="86" t="b">
        <v>0</v>
      </c>
      <c r="I579" s="86" t="b">
        <v>0</v>
      </c>
      <c r="J579" s="86" t="b">
        <v>0</v>
      </c>
      <c r="K579" s="86" t="b">
        <v>0</v>
      </c>
      <c r="L579" s="86" t="b">
        <v>0</v>
      </c>
    </row>
    <row r="580" spans="1:12" ht="15">
      <c r="A580" s="86" t="s">
        <v>2857</v>
      </c>
      <c r="B580" s="86" t="s">
        <v>2858</v>
      </c>
      <c r="C580" s="86">
        <v>6</v>
      </c>
      <c r="D580" s="121">
        <v>0.005794366253043213</v>
      </c>
      <c r="E580" s="121">
        <v>2.161368002234975</v>
      </c>
      <c r="F580" s="86" t="s">
        <v>2256</v>
      </c>
      <c r="G580" s="86" t="b">
        <v>0</v>
      </c>
      <c r="H580" s="86" t="b">
        <v>0</v>
      </c>
      <c r="I580" s="86" t="b">
        <v>0</v>
      </c>
      <c r="J580" s="86" t="b">
        <v>0</v>
      </c>
      <c r="K580" s="86" t="b">
        <v>0</v>
      </c>
      <c r="L580" s="86" t="b">
        <v>0</v>
      </c>
    </row>
    <row r="581" spans="1:12" ht="15">
      <c r="A581" s="86" t="s">
        <v>2858</v>
      </c>
      <c r="B581" s="86" t="s">
        <v>2859</v>
      </c>
      <c r="C581" s="86">
        <v>6</v>
      </c>
      <c r="D581" s="121">
        <v>0.005794366253043213</v>
      </c>
      <c r="E581" s="121">
        <v>2.161368002234975</v>
      </c>
      <c r="F581" s="86" t="s">
        <v>2256</v>
      </c>
      <c r="G581" s="86" t="b">
        <v>0</v>
      </c>
      <c r="H581" s="86" t="b">
        <v>0</v>
      </c>
      <c r="I581" s="86" t="b">
        <v>0</v>
      </c>
      <c r="J581" s="86" t="b">
        <v>0</v>
      </c>
      <c r="K581" s="86" t="b">
        <v>0</v>
      </c>
      <c r="L581" s="86" t="b">
        <v>0</v>
      </c>
    </row>
    <row r="582" spans="1:12" ht="15">
      <c r="A582" s="86" t="s">
        <v>2859</v>
      </c>
      <c r="B582" s="86" t="s">
        <v>312</v>
      </c>
      <c r="C582" s="86">
        <v>6</v>
      </c>
      <c r="D582" s="121">
        <v>0.005794366253043213</v>
      </c>
      <c r="E582" s="121">
        <v>1.9395192526186185</v>
      </c>
      <c r="F582" s="86" t="s">
        <v>2256</v>
      </c>
      <c r="G582" s="86" t="b">
        <v>0</v>
      </c>
      <c r="H582" s="86" t="b">
        <v>0</v>
      </c>
      <c r="I582" s="86" t="b">
        <v>0</v>
      </c>
      <c r="J582" s="86" t="b">
        <v>0</v>
      </c>
      <c r="K582" s="86" t="b">
        <v>0</v>
      </c>
      <c r="L582" s="86" t="b">
        <v>0</v>
      </c>
    </row>
    <row r="583" spans="1:12" ht="15">
      <c r="A583" s="86" t="s">
        <v>2388</v>
      </c>
      <c r="B583" s="86" t="s">
        <v>2390</v>
      </c>
      <c r="C583" s="86">
        <v>5</v>
      </c>
      <c r="D583" s="121">
        <v>0.005260850585947353</v>
      </c>
      <c r="E583" s="121">
        <v>1.2692733995444945</v>
      </c>
      <c r="F583" s="86" t="s">
        <v>2256</v>
      </c>
      <c r="G583" s="86" t="b">
        <v>0</v>
      </c>
      <c r="H583" s="86" t="b">
        <v>0</v>
      </c>
      <c r="I583" s="86" t="b">
        <v>0</v>
      </c>
      <c r="J583" s="86" t="b">
        <v>0</v>
      </c>
      <c r="K583" s="86" t="b">
        <v>0</v>
      </c>
      <c r="L583" s="86" t="b">
        <v>0</v>
      </c>
    </row>
    <row r="584" spans="1:12" ht="15">
      <c r="A584" s="86" t="s">
        <v>2390</v>
      </c>
      <c r="B584" s="86" t="s">
        <v>2387</v>
      </c>
      <c r="C584" s="86">
        <v>5</v>
      </c>
      <c r="D584" s="121">
        <v>0.005260850585947353</v>
      </c>
      <c r="E584" s="121">
        <v>0.8965501792254384</v>
      </c>
      <c r="F584" s="86" t="s">
        <v>2256</v>
      </c>
      <c r="G584" s="86" t="b">
        <v>0</v>
      </c>
      <c r="H584" s="86" t="b">
        <v>0</v>
      </c>
      <c r="I584" s="86" t="b">
        <v>0</v>
      </c>
      <c r="J584" s="86" t="b">
        <v>0</v>
      </c>
      <c r="K584" s="86" t="b">
        <v>0</v>
      </c>
      <c r="L584" s="86" t="b">
        <v>0</v>
      </c>
    </row>
    <row r="585" spans="1:12" ht="15">
      <c r="A585" s="86" t="s">
        <v>287</v>
      </c>
      <c r="B585" s="86" t="s">
        <v>305</v>
      </c>
      <c r="C585" s="86">
        <v>5</v>
      </c>
      <c r="D585" s="121">
        <v>0.005260850585947353</v>
      </c>
      <c r="E585" s="121">
        <v>2.0944212126043618</v>
      </c>
      <c r="F585" s="86" t="s">
        <v>2256</v>
      </c>
      <c r="G585" s="86" t="b">
        <v>0</v>
      </c>
      <c r="H585" s="86" t="b">
        <v>0</v>
      </c>
      <c r="I585" s="86" t="b">
        <v>0</v>
      </c>
      <c r="J585" s="86" t="b">
        <v>0</v>
      </c>
      <c r="K585" s="86" t="b">
        <v>0</v>
      </c>
      <c r="L585" s="86" t="b">
        <v>0</v>
      </c>
    </row>
    <row r="586" spans="1:12" ht="15">
      <c r="A586" s="86" t="s">
        <v>305</v>
      </c>
      <c r="B586" s="86" t="s">
        <v>2904</v>
      </c>
      <c r="C586" s="86">
        <v>5</v>
      </c>
      <c r="D586" s="121">
        <v>0.005260850585947353</v>
      </c>
      <c r="E586" s="121">
        <v>2.2405492482826</v>
      </c>
      <c r="F586" s="86" t="s">
        <v>2256</v>
      </c>
      <c r="G586" s="86" t="b">
        <v>0</v>
      </c>
      <c r="H586" s="86" t="b">
        <v>0</v>
      </c>
      <c r="I586" s="86" t="b">
        <v>0</v>
      </c>
      <c r="J586" s="86" t="b">
        <v>0</v>
      </c>
      <c r="K586" s="86" t="b">
        <v>0</v>
      </c>
      <c r="L586" s="86" t="b">
        <v>0</v>
      </c>
    </row>
    <row r="587" spans="1:12" ht="15">
      <c r="A587" s="86" t="s">
        <v>2904</v>
      </c>
      <c r="B587" s="86" t="s">
        <v>2862</v>
      </c>
      <c r="C587" s="86">
        <v>5</v>
      </c>
      <c r="D587" s="121">
        <v>0.005260850585947353</v>
      </c>
      <c r="E587" s="121">
        <v>2.2405492482826</v>
      </c>
      <c r="F587" s="86" t="s">
        <v>2256</v>
      </c>
      <c r="G587" s="86" t="b">
        <v>0</v>
      </c>
      <c r="H587" s="86" t="b">
        <v>0</v>
      </c>
      <c r="I587" s="86" t="b">
        <v>0</v>
      </c>
      <c r="J587" s="86" t="b">
        <v>0</v>
      </c>
      <c r="K587" s="86" t="b">
        <v>0</v>
      </c>
      <c r="L587" s="86" t="b">
        <v>0</v>
      </c>
    </row>
    <row r="588" spans="1:12" ht="15">
      <c r="A588" s="86" t="s">
        <v>2862</v>
      </c>
      <c r="B588" s="86" t="s">
        <v>2905</v>
      </c>
      <c r="C588" s="86">
        <v>5</v>
      </c>
      <c r="D588" s="121">
        <v>0.005260850585947353</v>
      </c>
      <c r="E588" s="121">
        <v>2.2405492482826</v>
      </c>
      <c r="F588" s="86" t="s">
        <v>2256</v>
      </c>
      <c r="G588" s="86" t="b">
        <v>0</v>
      </c>
      <c r="H588" s="86" t="b">
        <v>0</v>
      </c>
      <c r="I588" s="86" t="b">
        <v>0</v>
      </c>
      <c r="J588" s="86" t="b">
        <v>0</v>
      </c>
      <c r="K588" s="86" t="b">
        <v>0</v>
      </c>
      <c r="L588" s="86" t="b">
        <v>0</v>
      </c>
    </row>
    <row r="589" spans="1:12" ht="15">
      <c r="A589" s="86" t="s">
        <v>2905</v>
      </c>
      <c r="B589" s="86" t="s">
        <v>2906</v>
      </c>
      <c r="C589" s="86">
        <v>5</v>
      </c>
      <c r="D589" s="121">
        <v>0.005260850585947353</v>
      </c>
      <c r="E589" s="121">
        <v>2.2405492482826</v>
      </c>
      <c r="F589" s="86" t="s">
        <v>2256</v>
      </c>
      <c r="G589" s="86" t="b">
        <v>0</v>
      </c>
      <c r="H589" s="86" t="b">
        <v>0</v>
      </c>
      <c r="I589" s="86" t="b">
        <v>0</v>
      </c>
      <c r="J589" s="86" t="b">
        <v>0</v>
      </c>
      <c r="K589" s="86" t="b">
        <v>0</v>
      </c>
      <c r="L589" s="86" t="b">
        <v>0</v>
      </c>
    </row>
    <row r="590" spans="1:12" ht="15">
      <c r="A590" s="86" t="s">
        <v>2906</v>
      </c>
      <c r="B590" s="86" t="s">
        <v>2848</v>
      </c>
      <c r="C590" s="86">
        <v>5</v>
      </c>
      <c r="D590" s="121">
        <v>0.005260850585947353</v>
      </c>
      <c r="E590" s="121">
        <v>1.9395192526186185</v>
      </c>
      <c r="F590" s="86" t="s">
        <v>2256</v>
      </c>
      <c r="G590" s="86" t="b">
        <v>0</v>
      </c>
      <c r="H590" s="86" t="b">
        <v>0</v>
      </c>
      <c r="I590" s="86" t="b">
        <v>0</v>
      </c>
      <c r="J590" s="86" t="b">
        <v>0</v>
      </c>
      <c r="K590" s="86" t="b">
        <v>0</v>
      </c>
      <c r="L590" s="86" t="b">
        <v>0</v>
      </c>
    </row>
    <row r="591" spans="1:12" ht="15">
      <c r="A591" s="86" t="s">
        <v>2848</v>
      </c>
      <c r="B591" s="86" t="s">
        <v>2826</v>
      </c>
      <c r="C591" s="86">
        <v>5</v>
      </c>
      <c r="D591" s="121">
        <v>0.005260850585947353</v>
      </c>
      <c r="E591" s="121">
        <v>1.9395192526186185</v>
      </c>
      <c r="F591" s="86" t="s">
        <v>2256</v>
      </c>
      <c r="G591" s="86" t="b">
        <v>0</v>
      </c>
      <c r="H591" s="86" t="b">
        <v>0</v>
      </c>
      <c r="I591" s="86" t="b">
        <v>0</v>
      </c>
      <c r="J591" s="86" t="b">
        <v>0</v>
      </c>
      <c r="K591" s="86" t="b">
        <v>0</v>
      </c>
      <c r="L591" s="86" t="b">
        <v>0</v>
      </c>
    </row>
    <row r="592" spans="1:12" ht="15">
      <c r="A592" s="86" t="s">
        <v>2826</v>
      </c>
      <c r="B592" s="86" t="s">
        <v>2398</v>
      </c>
      <c r="C592" s="86">
        <v>5</v>
      </c>
      <c r="D592" s="121">
        <v>0.005260850585947353</v>
      </c>
      <c r="E592" s="121">
        <v>1.8603380065709938</v>
      </c>
      <c r="F592" s="86" t="s">
        <v>2256</v>
      </c>
      <c r="G592" s="86" t="b">
        <v>0</v>
      </c>
      <c r="H592" s="86" t="b">
        <v>0</v>
      </c>
      <c r="I592" s="86" t="b">
        <v>0</v>
      </c>
      <c r="J592" s="86" t="b">
        <v>0</v>
      </c>
      <c r="K592" s="86" t="b">
        <v>0</v>
      </c>
      <c r="L592" s="86" t="b">
        <v>0</v>
      </c>
    </row>
    <row r="593" spans="1:12" ht="15">
      <c r="A593" s="86" t="s">
        <v>2398</v>
      </c>
      <c r="B593" s="86" t="s">
        <v>2907</v>
      </c>
      <c r="C593" s="86">
        <v>5</v>
      </c>
      <c r="D593" s="121">
        <v>0.005260850585947353</v>
      </c>
      <c r="E593" s="121">
        <v>1.8603380065709938</v>
      </c>
      <c r="F593" s="86" t="s">
        <v>2256</v>
      </c>
      <c r="G593" s="86" t="b">
        <v>0</v>
      </c>
      <c r="H593" s="86" t="b">
        <v>0</v>
      </c>
      <c r="I593" s="86" t="b">
        <v>0</v>
      </c>
      <c r="J593" s="86" t="b">
        <v>0</v>
      </c>
      <c r="K593" s="86" t="b">
        <v>0</v>
      </c>
      <c r="L593" s="86" t="b">
        <v>0</v>
      </c>
    </row>
    <row r="594" spans="1:12" ht="15">
      <c r="A594" s="86" t="s">
        <v>2907</v>
      </c>
      <c r="B594" s="86" t="s">
        <v>2908</v>
      </c>
      <c r="C594" s="86">
        <v>5</v>
      </c>
      <c r="D594" s="121">
        <v>0.005260850585947353</v>
      </c>
      <c r="E594" s="121">
        <v>2.2405492482826</v>
      </c>
      <c r="F594" s="86" t="s">
        <v>2256</v>
      </c>
      <c r="G594" s="86" t="b">
        <v>0</v>
      </c>
      <c r="H594" s="86" t="b">
        <v>0</v>
      </c>
      <c r="I594" s="86" t="b">
        <v>0</v>
      </c>
      <c r="J594" s="86" t="b">
        <v>0</v>
      </c>
      <c r="K594" s="86" t="b">
        <v>0</v>
      </c>
      <c r="L594" s="86" t="b">
        <v>0</v>
      </c>
    </row>
    <row r="595" spans="1:12" ht="15">
      <c r="A595" s="86" t="s">
        <v>2908</v>
      </c>
      <c r="B595" s="86" t="s">
        <v>2397</v>
      </c>
      <c r="C595" s="86">
        <v>5</v>
      </c>
      <c r="D595" s="121">
        <v>0.005260850585947353</v>
      </c>
      <c r="E595" s="121">
        <v>1.8255759003117817</v>
      </c>
      <c r="F595" s="86" t="s">
        <v>2256</v>
      </c>
      <c r="G595" s="86" t="b">
        <v>0</v>
      </c>
      <c r="H595" s="86" t="b">
        <v>0</v>
      </c>
      <c r="I595" s="86" t="b">
        <v>0</v>
      </c>
      <c r="J595" s="86" t="b">
        <v>0</v>
      </c>
      <c r="K595" s="86" t="b">
        <v>0</v>
      </c>
      <c r="L595" s="86" t="b">
        <v>0</v>
      </c>
    </row>
    <row r="596" spans="1:12" ht="15">
      <c r="A596" s="86" t="s">
        <v>2397</v>
      </c>
      <c r="B596" s="86" t="s">
        <v>2909</v>
      </c>
      <c r="C596" s="86">
        <v>5</v>
      </c>
      <c r="D596" s="121">
        <v>0.005260850585947353</v>
      </c>
      <c r="E596" s="121">
        <v>1.8255759003117817</v>
      </c>
      <c r="F596" s="86" t="s">
        <v>2256</v>
      </c>
      <c r="G596" s="86" t="b">
        <v>0</v>
      </c>
      <c r="H596" s="86" t="b">
        <v>0</v>
      </c>
      <c r="I596" s="86" t="b">
        <v>0</v>
      </c>
      <c r="J596" s="86" t="b">
        <v>0</v>
      </c>
      <c r="K596" s="86" t="b">
        <v>0</v>
      </c>
      <c r="L596" s="86" t="b">
        <v>0</v>
      </c>
    </row>
    <row r="597" spans="1:12" ht="15">
      <c r="A597" s="86" t="s">
        <v>2909</v>
      </c>
      <c r="B597" s="86" t="s">
        <v>2863</v>
      </c>
      <c r="C597" s="86">
        <v>5</v>
      </c>
      <c r="D597" s="121">
        <v>0.005260850585947353</v>
      </c>
      <c r="E597" s="121">
        <v>2.161368002234975</v>
      </c>
      <c r="F597" s="86" t="s">
        <v>2256</v>
      </c>
      <c r="G597" s="86" t="b">
        <v>0</v>
      </c>
      <c r="H597" s="86" t="b">
        <v>0</v>
      </c>
      <c r="I597" s="86" t="b">
        <v>0</v>
      </c>
      <c r="J597" s="86" t="b">
        <v>0</v>
      </c>
      <c r="K597" s="86" t="b">
        <v>0</v>
      </c>
      <c r="L597" s="86" t="b">
        <v>0</v>
      </c>
    </row>
    <row r="598" spans="1:12" ht="15">
      <c r="A598" s="86" t="s">
        <v>2863</v>
      </c>
      <c r="B598" s="86" t="s">
        <v>2910</v>
      </c>
      <c r="C598" s="86">
        <v>5</v>
      </c>
      <c r="D598" s="121">
        <v>0.005260850585947353</v>
      </c>
      <c r="E598" s="121">
        <v>2.161368002234975</v>
      </c>
      <c r="F598" s="86" t="s">
        <v>2256</v>
      </c>
      <c r="G598" s="86" t="b">
        <v>0</v>
      </c>
      <c r="H598" s="86" t="b">
        <v>0</v>
      </c>
      <c r="I598" s="86" t="b">
        <v>0</v>
      </c>
      <c r="J598" s="86" t="b">
        <v>0</v>
      </c>
      <c r="K598" s="86" t="b">
        <v>0</v>
      </c>
      <c r="L598" s="86" t="b">
        <v>0</v>
      </c>
    </row>
    <row r="599" spans="1:12" ht="15">
      <c r="A599" s="86" t="s">
        <v>2910</v>
      </c>
      <c r="B599" s="86" t="s">
        <v>2911</v>
      </c>
      <c r="C599" s="86">
        <v>5</v>
      </c>
      <c r="D599" s="121">
        <v>0.005260850585947353</v>
      </c>
      <c r="E599" s="121">
        <v>2.2405492482826</v>
      </c>
      <c r="F599" s="86" t="s">
        <v>2256</v>
      </c>
      <c r="G599" s="86" t="b">
        <v>0</v>
      </c>
      <c r="H599" s="86" t="b">
        <v>0</v>
      </c>
      <c r="I599" s="86" t="b">
        <v>0</v>
      </c>
      <c r="J599" s="86" t="b">
        <v>0</v>
      </c>
      <c r="K599" s="86" t="b">
        <v>0</v>
      </c>
      <c r="L599" s="86" t="b">
        <v>0</v>
      </c>
    </row>
    <row r="600" spans="1:12" ht="15">
      <c r="A600" s="86" t="s">
        <v>2911</v>
      </c>
      <c r="B600" s="86" t="s">
        <v>2912</v>
      </c>
      <c r="C600" s="86">
        <v>5</v>
      </c>
      <c r="D600" s="121">
        <v>0.005260850585947353</v>
      </c>
      <c r="E600" s="121">
        <v>2.2405492482826</v>
      </c>
      <c r="F600" s="86" t="s">
        <v>2256</v>
      </c>
      <c r="G600" s="86" t="b">
        <v>0</v>
      </c>
      <c r="H600" s="86" t="b">
        <v>0</v>
      </c>
      <c r="I600" s="86" t="b">
        <v>0</v>
      </c>
      <c r="J600" s="86" t="b">
        <v>0</v>
      </c>
      <c r="K600" s="86" t="b">
        <v>0</v>
      </c>
      <c r="L600" s="86" t="b">
        <v>0</v>
      </c>
    </row>
    <row r="601" spans="1:12" ht="15">
      <c r="A601" s="86" t="s">
        <v>2912</v>
      </c>
      <c r="B601" s="86" t="s">
        <v>2870</v>
      </c>
      <c r="C601" s="86">
        <v>5</v>
      </c>
      <c r="D601" s="121">
        <v>0.005260850585947353</v>
      </c>
      <c r="E601" s="121">
        <v>2.161368002234975</v>
      </c>
      <c r="F601" s="86" t="s">
        <v>2256</v>
      </c>
      <c r="G601" s="86" t="b">
        <v>0</v>
      </c>
      <c r="H601" s="86" t="b">
        <v>0</v>
      </c>
      <c r="I601" s="86" t="b">
        <v>0</v>
      </c>
      <c r="J601" s="86" t="b">
        <v>0</v>
      </c>
      <c r="K601" s="86" t="b">
        <v>0</v>
      </c>
      <c r="L601" s="86" t="b">
        <v>0</v>
      </c>
    </row>
    <row r="602" spans="1:12" ht="15">
      <c r="A602" s="86" t="s">
        <v>2870</v>
      </c>
      <c r="B602" s="86" t="s">
        <v>2876</v>
      </c>
      <c r="C602" s="86">
        <v>5</v>
      </c>
      <c r="D602" s="121">
        <v>0.005260850585947353</v>
      </c>
      <c r="E602" s="121">
        <v>2.161368002234975</v>
      </c>
      <c r="F602" s="86" t="s">
        <v>2256</v>
      </c>
      <c r="G602" s="86" t="b">
        <v>0</v>
      </c>
      <c r="H602" s="86" t="b">
        <v>0</v>
      </c>
      <c r="I602" s="86" t="b">
        <v>0</v>
      </c>
      <c r="J602" s="86" t="b">
        <v>0</v>
      </c>
      <c r="K602" s="86" t="b">
        <v>0</v>
      </c>
      <c r="L602" s="86" t="b">
        <v>0</v>
      </c>
    </row>
    <row r="603" spans="1:12" ht="15">
      <c r="A603" s="86" t="s">
        <v>2876</v>
      </c>
      <c r="B603" s="86" t="s">
        <v>2913</v>
      </c>
      <c r="C603" s="86">
        <v>5</v>
      </c>
      <c r="D603" s="121">
        <v>0.005260850585947353</v>
      </c>
      <c r="E603" s="121">
        <v>2.2405492482826</v>
      </c>
      <c r="F603" s="86" t="s">
        <v>2256</v>
      </c>
      <c r="G603" s="86" t="b">
        <v>0</v>
      </c>
      <c r="H603" s="86" t="b">
        <v>0</v>
      </c>
      <c r="I603" s="86" t="b">
        <v>0</v>
      </c>
      <c r="J603" s="86" t="b">
        <v>0</v>
      </c>
      <c r="K603" s="86" t="b">
        <v>0</v>
      </c>
      <c r="L603" s="86" t="b">
        <v>0</v>
      </c>
    </row>
    <row r="604" spans="1:12" ht="15">
      <c r="A604" s="86" t="s">
        <v>2913</v>
      </c>
      <c r="B604" s="86" t="s">
        <v>2914</v>
      </c>
      <c r="C604" s="86">
        <v>5</v>
      </c>
      <c r="D604" s="121">
        <v>0.005260850585947353</v>
      </c>
      <c r="E604" s="121">
        <v>2.2405492482826</v>
      </c>
      <c r="F604" s="86" t="s">
        <v>2256</v>
      </c>
      <c r="G604" s="86" t="b">
        <v>0</v>
      </c>
      <c r="H604" s="86" t="b">
        <v>0</v>
      </c>
      <c r="I604" s="86" t="b">
        <v>0</v>
      </c>
      <c r="J604" s="86" t="b">
        <v>0</v>
      </c>
      <c r="K604" s="86" t="b">
        <v>0</v>
      </c>
      <c r="L604" s="86" t="b">
        <v>0</v>
      </c>
    </row>
    <row r="605" spans="1:12" ht="15">
      <c r="A605" s="86" t="s">
        <v>2914</v>
      </c>
      <c r="B605" s="86" t="s">
        <v>2915</v>
      </c>
      <c r="C605" s="86">
        <v>5</v>
      </c>
      <c r="D605" s="121">
        <v>0.005260850585947353</v>
      </c>
      <c r="E605" s="121">
        <v>2.2405492482826</v>
      </c>
      <c r="F605" s="86" t="s">
        <v>2256</v>
      </c>
      <c r="G605" s="86" t="b">
        <v>0</v>
      </c>
      <c r="H605" s="86" t="b">
        <v>0</v>
      </c>
      <c r="I605" s="86" t="b">
        <v>0</v>
      </c>
      <c r="J605" s="86" t="b">
        <v>0</v>
      </c>
      <c r="K605" s="86" t="b">
        <v>0</v>
      </c>
      <c r="L605" s="86" t="b">
        <v>0</v>
      </c>
    </row>
    <row r="606" spans="1:12" ht="15">
      <c r="A606" s="86" t="s">
        <v>2915</v>
      </c>
      <c r="B606" s="86" t="s">
        <v>2869</v>
      </c>
      <c r="C606" s="86">
        <v>5</v>
      </c>
      <c r="D606" s="121">
        <v>0.005260850585947353</v>
      </c>
      <c r="E606" s="121">
        <v>2.2405492482826</v>
      </c>
      <c r="F606" s="86" t="s">
        <v>2256</v>
      </c>
      <c r="G606" s="86" t="b">
        <v>0</v>
      </c>
      <c r="H606" s="86" t="b">
        <v>0</v>
      </c>
      <c r="I606" s="86" t="b">
        <v>0</v>
      </c>
      <c r="J606" s="86" t="b">
        <v>0</v>
      </c>
      <c r="K606" s="86" t="b">
        <v>0</v>
      </c>
      <c r="L606" s="86" t="b">
        <v>0</v>
      </c>
    </row>
    <row r="607" spans="1:12" ht="15">
      <c r="A607" s="86" t="s">
        <v>2869</v>
      </c>
      <c r="B607" s="86" t="s">
        <v>2400</v>
      </c>
      <c r="C607" s="86">
        <v>5</v>
      </c>
      <c r="D607" s="121">
        <v>0.005260850585947353</v>
      </c>
      <c r="E607" s="121">
        <v>1.9852767431792937</v>
      </c>
      <c r="F607" s="86" t="s">
        <v>2256</v>
      </c>
      <c r="G607" s="86" t="b">
        <v>0</v>
      </c>
      <c r="H607" s="86" t="b">
        <v>0</v>
      </c>
      <c r="I607" s="86" t="b">
        <v>0</v>
      </c>
      <c r="J607" s="86" t="b">
        <v>0</v>
      </c>
      <c r="K607" s="86" t="b">
        <v>0</v>
      </c>
      <c r="L607" s="86" t="b">
        <v>0</v>
      </c>
    </row>
    <row r="608" spans="1:12" ht="15">
      <c r="A608" s="86" t="s">
        <v>2400</v>
      </c>
      <c r="B608" s="86" t="s">
        <v>2394</v>
      </c>
      <c r="C608" s="86">
        <v>5</v>
      </c>
      <c r="D608" s="121">
        <v>0.005260850585947353</v>
      </c>
      <c r="E608" s="121">
        <v>1.4537978261370386</v>
      </c>
      <c r="F608" s="86" t="s">
        <v>2256</v>
      </c>
      <c r="G608" s="86" t="b">
        <v>0</v>
      </c>
      <c r="H608" s="86" t="b">
        <v>0</v>
      </c>
      <c r="I608" s="86" t="b">
        <v>0</v>
      </c>
      <c r="J608" s="86" t="b">
        <v>0</v>
      </c>
      <c r="K608" s="86" t="b">
        <v>0</v>
      </c>
      <c r="L608" s="86" t="b">
        <v>0</v>
      </c>
    </row>
    <row r="609" spans="1:12" ht="15">
      <c r="A609" s="86" t="s">
        <v>2394</v>
      </c>
      <c r="B609" s="86" t="s">
        <v>2916</v>
      </c>
      <c r="C609" s="86">
        <v>5</v>
      </c>
      <c r="D609" s="121">
        <v>0.005260850585947353</v>
      </c>
      <c r="E609" s="121">
        <v>1.7090703312403446</v>
      </c>
      <c r="F609" s="86" t="s">
        <v>2256</v>
      </c>
      <c r="G609" s="86" t="b">
        <v>0</v>
      </c>
      <c r="H609" s="86" t="b">
        <v>0</v>
      </c>
      <c r="I609" s="86" t="b">
        <v>0</v>
      </c>
      <c r="J609" s="86" t="b">
        <v>0</v>
      </c>
      <c r="K609" s="86" t="b">
        <v>0</v>
      </c>
      <c r="L609" s="86" t="b">
        <v>0</v>
      </c>
    </row>
    <row r="610" spans="1:12" ht="15">
      <c r="A610" s="86" t="s">
        <v>2916</v>
      </c>
      <c r="B610" s="86" t="s">
        <v>2917</v>
      </c>
      <c r="C610" s="86">
        <v>5</v>
      </c>
      <c r="D610" s="121">
        <v>0.005260850585947353</v>
      </c>
      <c r="E610" s="121">
        <v>2.2405492482826</v>
      </c>
      <c r="F610" s="86" t="s">
        <v>2256</v>
      </c>
      <c r="G610" s="86" t="b">
        <v>0</v>
      </c>
      <c r="H610" s="86" t="b">
        <v>0</v>
      </c>
      <c r="I610" s="86" t="b">
        <v>0</v>
      </c>
      <c r="J610" s="86" t="b">
        <v>0</v>
      </c>
      <c r="K610" s="86" t="b">
        <v>0</v>
      </c>
      <c r="L610" s="86" t="b">
        <v>0</v>
      </c>
    </row>
    <row r="611" spans="1:12" ht="15">
      <c r="A611" s="86" t="s">
        <v>2917</v>
      </c>
      <c r="B611" s="86" t="s">
        <v>2918</v>
      </c>
      <c r="C611" s="86">
        <v>5</v>
      </c>
      <c r="D611" s="121">
        <v>0.005260850585947353</v>
      </c>
      <c r="E611" s="121">
        <v>2.2405492482826</v>
      </c>
      <c r="F611" s="86" t="s">
        <v>2256</v>
      </c>
      <c r="G611" s="86" t="b">
        <v>0</v>
      </c>
      <c r="H611" s="86" t="b">
        <v>0</v>
      </c>
      <c r="I611" s="86" t="b">
        <v>0</v>
      </c>
      <c r="J611" s="86" t="b">
        <v>0</v>
      </c>
      <c r="K611" s="86" t="b">
        <v>0</v>
      </c>
      <c r="L611" s="86" t="b">
        <v>0</v>
      </c>
    </row>
    <row r="612" spans="1:12" ht="15">
      <c r="A612" s="86" t="s">
        <v>2918</v>
      </c>
      <c r="B612" s="86" t="s">
        <v>2919</v>
      </c>
      <c r="C612" s="86">
        <v>5</v>
      </c>
      <c r="D612" s="121">
        <v>0.005260850585947353</v>
      </c>
      <c r="E612" s="121">
        <v>2.2405492482826</v>
      </c>
      <c r="F612" s="86" t="s">
        <v>2256</v>
      </c>
      <c r="G612" s="86" t="b">
        <v>0</v>
      </c>
      <c r="H612" s="86" t="b">
        <v>0</v>
      </c>
      <c r="I612" s="86" t="b">
        <v>0</v>
      </c>
      <c r="J612" s="86" t="b">
        <v>0</v>
      </c>
      <c r="K612" s="86" t="b">
        <v>0</v>
      </c>
      <c r="L612" s="86" t="b">
        <v>0</v>
      </c>
    </row>
    <row r="613" spans="1:12" ht="15">
      <c r="A613" s="86" t="s">
        <v>2919</v>
      </c>
      <c r="B613" s="86" t="s">
        <v>2920</v>
      </c>
      <c r="C613" s="86">
        <v>5</v>
      </c>
      <c r="D613" s="121">
        <v>0.005260850585947353</v>
      </c>
      <c r="E613" s="121">
        <v>2.2405492482826</v>
      </c>
      <c r="F613" s="86" t="s">
        <v>2256</v>
      </c>
      <c r="G613" s="86" t="b">
        <v>0</v>
      </c>
      <c r="H613" s="86" t="b">
        <v>0</v>
      </c>
      <c r="I613" s="86" t="b">
        <v>0</v>
      </c>
      <c r="J613" s="86" t="b">
        <v>0</v>
      </c>
      <c r="K613" s="86" t="b">
        <v>0</v>
      </c>
      <c r="L613" s="86" t="b">
        <v>0</v>
      </c>
    </row>
    <row r="614" spans="1:12" ht="15">
      <c r="A614" s="86" t="s">
        <v>2920</v>
      </c>
      <c r="B614" s="86" t="s">
        <v>2921</v>
      </c>
      <c r="C614" s="86">
        <v>5</v>
      </c>
      <c r="D614" s="121">
        <v>0.005260850585947353</v>
      </c>
      <c r="E614" s="121">
        <v>2.2405492482826</v>
      </c>
      <c r="F614" s="86" t="s">
        <v>2256</v>
      </c>
      <c r="G614" s="86" t="b">
        <v>0</v>
      </c>
      <c r="H614" s="86" t="b">
        <v>0</v>
      </c>
      <c r="I614" s="86" t="b">
        <v>0</v>
      </c>
      <c r="J614" s="86" t="b">
        <v>0</v>
      </c>
      <c r="K614" s="86" t="b">
        <v>0</v>
      </c>
      <c r="L614" s="86" t="b">
        <v>0</v>
      </c>
    </row>
    <row r="615" spans="1:12" ht="15">
      <c r="A615" s="86" t="s">
        <v>2921</v>
      </c>
      <c r="B615" s="86" t="s">
        <v>2848</v>
      </c>
      <c r="C615" s="86">
        <v>5</v>
      </c>
      <c r="D615" s="121">
        <v>0.005260850585947353</v>
      </c>
      <c r="E615" s="121">
        <v>1.9395192526186185</v>
      </c>
      <c r="F615" s="86" t="s">
        <v>2256</v>
      </c>
      <c r="G615" s="86" t="b">
        <v>0</v>
      </c>
      <c r="H615" s="86" t="b">
        <v>0</v>
      </c>
      <c r="I615" s="86" t="b">
        <v>0</v>
      </c>
      <c r="J615" s="86" t="b">
        <v>0</v>
      </c>
      <c r="K615" s="86" t="b">
        <v>0</v>
      </c>
      <c r="L615" s="86" t="b">
        <v>0</v>
      </c>
    </row>
    <row r="616" spans="1:12" ht="15">
      <c r="A616" s="86" t="s">
        <v>2848</v>
      </c>
      <c r="B616" s="86" t="s">
        <v>2922</v>
      </c>
      <c r="C616" s="86">
        <v>5</v>
      </c>
      <c r="D616" s="121">
        <v>0.005260850585947353</v>
      </c>
      <c r="E616" s="121">
        <v>1.9395192526186185</v>
      </c>
      <c r="F616" s="86" t="s">
        <v>2256</v>
      </c>
      <c r="G616" s="86" t="b">
        <v>0</v>
      </c>
      <c r="H616" s="86" t="b">
        <v>0</v>
      </c>
      <c r="I616" s="86" t="b">
        <v>0</v>
      </c>
      <c r="J616" s="86" t="b">
        <v>0</v>
      </c>
      <c r="K616" s="86" t="b">
        <v>0</v>
      </c>
      <c r="L616" s="86" t="b">
        <v>0</v>
      </c>
    </row>
    <row r="617" spans="1:12" ht="15">
      <c r="A617" s="86" t="s">
        <v>2922</v>
      </c>
      <c r="B617" s="86" t="s">
        <v>2890</v>
      </c>
      <c r="C617" s="86">
        <v>5</v>
      </c>
      <c r="D617" s="121">
        <v>0.005260850585947353</v>
      </c>
      <c r="E617" s="121">
        <v>2.161368002234975</v>
      </c>
      <c r="F617" s="86" t="s">
        <v>2256</v>
      </c>
      <c r="G617" s="86" t="b">
        <v>0</v>
      </c>
      <c r="H617" s="86" t="b">
        <v>0</v>
      </c>
      <c r="I617" s="86" t="b">
        <v>0</v>
      </c>
      <c r="J617" s="86" t="b">
        <v>0</v>
      </c>
      <c r="K617" s="86" t="b">
        <v>0</v>
      </c>
      <c r="L617" s="86" t="b">
        <v>0</v>
      </c>
    </row>
    <row r="618" spans="1:12" ht="15">
      <c r="A618" s="86" t="s">
        <v>2890</v>
      </c>
      <c r="B618" s="86" t="s">
        <v>2387</v>
      </c>
      <c r="C618" s="86">
        <v>5</v>
      </c>
      <c r="D618" s="121">
        <v>0.005260850585947353</v>
      </c>
      <c r="E618" s="121">
        <v>1.1975801748894197</v>
      </c>
      <c r="F618" s="86" t="s">
        <v>2256</v>
      </c>
      <c r="G618" s="86" t="b">
        <v>0</v>
      </c>
      <c r="H618" s="86" t="b">
        <v>0</v>
      </c>
      <c r="I618" s="86" t="b">
        <v>0</v>
      </c>
      <c r="J618" s="86" t="b">
        <v>0</v>
      </c>
      <c r="K618" s="86" t="b">
        <v>0</v>
      </c>
      <c r="L618" s="86" t="b">
        <v>0</v>
      </c>
    </row>
    <row r="619" spans="1:12" ht="15">
      <c r="A619" s="86" t="s">
        <v>2390</v>
      </c>
      <c r="B619" s="86" t="s">
        <v>2388</v>
      </c>
      <c r="C619" s="86">
        <v>4</v>
      </c>
      <c r="D619" s="121">
        <v>0.004631868298487387</v>
      </c>
      <c r="E619" s="121">
        <v>1.0644579892269186</v>
      </c>
      <c r="F619" s="86" t="s">
        <v>2256</v>
      </c>
      <c r="G619" s="86" t="b">
        <v>0</v>
      </c>
      <c r="H619" s="86" t="b">
        <v>0</v>
      </c>
      <c r="I619" s="86" t="b">
        <v>0</v>
      </c>
      <c r="J619" s="86" t="b">
        <v>0</v>
      </c>
      <c r="K619" s="86" t="b">
        <v>0</v>
      </c>
      <c r="L619" s="86" t="b">
        <v>0</v>
      </c>
    </row>
    <row r="620" spans="1:12" ht="15">
      <c r="A620" s="86" t="s">
        <v>2395</v>
      </c>
      <c r="B620" s="86" t="s">
        <v>2389</v>
      </c>
      <c r="C620" s="86">
        <v>4</v>
      </c>
      <c r="D620" s="121">
        <v>0.004631868298487387</v>
      </c>
      <c r="E620" s="121">
        <v>1.2193599492126617</v>
      </c>
      <c r="F620" s="86" t="s">
        <v>2256</v>
      </c>
      <c r="G620" s="86" t="b">
        <v>0</v>
      </c>
      <c r="H620" s="86" t="b">
        <v>0</v>
      </c>
      <c r="I620" s="86" t="b">
        <v>0</v>
      </c>
      <c r="J620" s="86" t="b">
        <v>0</v>
      </c>
      <c r="K620" s="86" t="b">
        <v>0</v>
      </c>
      <c r="L620" s="86" t="b">
        <v>0</v>
      </c>
    </row>
    <row r="621" spans="1:12" ht="15">
      <c r="A621" s="86" t="s">
        <v>2957</v>
      </c>
      <c r="B621" s="86" t="s">
        <v>2958</v>
      </c>
      <c r="C621" s="86">
        <v>4</v>
      </c>
      <c r="D621" s="121">
        <v>0.004631868298487387</v>
      </c>
      <c r="E621" s="121">
        <v>2.337459261290656</v>
      </c>
      <c r="F621" s="86" t="s">
        <v>2256</v>
      </c>
      <c r="G621" s="86" t="b">
        <v>1</v>
      </c>
      <c r="H621" s="86" t="b">
        <v>0</v>
      </c>
      <c r="I621" s="86" t="b">
        <v>0</v>
      </c>
      <c r="J621" s="86" t="b">
        <v>0</v>
      </c>
      <c r="K621" s="86" t="b">
        <v>0</v>
      </c>
      <c r="L621" s="86" t="b">
        <v>0</v>
      </c>
    </row>
    <row r="622" spans="1:12" ht="15">
      <c r="A622" s="86" t="s">
        <v>2958</v>
      </c>
      <c r="B622" s="86" t="s">
        <v>2959</v>
      </c>
      <c r="C622" s="86">
        <v>4</v>
      </c>
      <c r="D622" s="121">
        <v>0.004631868298487387</v>
      </c>
      <c r="E622" s="121">
        <v>2.337459261290656</v>
      </c>
      <c r="F622" s="86" t="s">
        <v>2256</v>
      </c>
      <c r="G622" s="86" t="b">
        <v>0</v>
      </c>
      <c r="H622" s="86" t="b">
        <v>0</v>
      </c>
      <c r="I622" s="86" t="b">
        <v>0</v>
      </c>
      <c r="J622" s="86" t="b">
        <v>0</v>
      </c>
      <c r="K622" s="86" t="b">
        <v>0</v>
      </c>
      <c r="L622" s="86" t="b">
        <v>0</v>
      </c>
    </row>
    <row r="623" spans="1:12" ht="15">
      <c r="A623" s="86" t="s">
        <v>2959</v>
      </c>
      <c r="B623" s="86" t="s">
        <v>2960</v>
      </c>
      <c r="C623" s="86">
        <v>4</v>
      </c>
      <c r="D623" s="121">
        <v>0.004631868298487387</v>
      </c>
      <c r="E623" s="121">
        <v>2.337459261290656</v>
      </c>
      <c r="F623" s="86" t="s">
        <v>2256</v>
      </c>
      <c r="G623" s="86" t="b">
        <v>0</v>
      </c>
      <c r="H623" s="86" t="b">
        <v>0</v>
      </c>
      <c r="I623" s="86" t="b">
        <v>0</v>
      </c>
      <c r="J623" s="86" t="b">
        <v>0</v>
      </c>
      <c r="K623" s="86" t="b">
        <v>0</v>
      </c>
      <c r="L623" s="86" t="b">
        <v>0</v>
      </c>
    </row>
    <row r="624" spans="1:12" ht="15">
      <c r="A624" s="86" t="s">
        <v>2960</v>
      </c>
      <c r="B624" s="86" t="s">
        <v>2961</v>
      </c>
      <c r="C624" s="86">
        <v>4</v>
      </c>
      <c r="D624" s="121">
        <v>0.004631868298487387</v>
      </c>
      <c r="E624" s="121">
        <v>2.337459261290656</v>
      </c>
      <c r="F624" s="86" t="s">
        <v>2256</v>
      </c>
      <c r="G624" s="86" t="b">
        <v>0</v>
      </c>
      <c r="H624" s="86" t="b">
        <v>0</v>
      </c>
      <c r="I624" s="86" t="b">
        <v>0</v>
      </c>
      <c r="J624" s="86" t="b">
        <v>0</v>
      </c>
      <c r="K624" s="86" t="b">
        <v>0</v>
      </c>
      <c r="L624" s="86" t="b">
        <v>0</v>
      </c>
    </row>
    <row r="625" spans="1:12" ht="15">
      <c r="A625" s="86" t="s">
        <v>2961</v>
      </c>
      <c r="B625" s="86" t="s">
        <v>2962</v>
      </c>
      <c r="C625" s="86">
        <v>4</v>
      </c>
      <c r="D625" s="121">
        <v>0.004631868298487387</v>
      </c>
      <c r="E625" s="121">
        <v>2.337459261290656</v>
      </c>
      <c r="F625" s="86" t="s">
        <v>2256</v>
      </c>
      <c r="G625" s="86" t="b">
        <v>0</v>
      </c>
      <c r="H625" s="86" t="b">
        <v>0</v>
      </c>
      <c r="I625" s="86" t="b">
        <v>0</v>
      </c>
      <c r="J625" s="86" t="b">
        <v>0</v>
      </c>
      <c r="K625" s="86" t="b">
        <v>0</v>
      </c>
      <c r="L625" s="86" t="b">
        <v>0</v>
      </c>
    </row>
    <row r="626" spans="1:12" ht="15">
      <c r="A626" s="86" t="s">
        <v>2962</v>
      </c>
      <c r="B626" s="86" t="s">
        <v>2963</v>
      </c>
      <c r="C626" s="86">
        <v>4</v>
      </c>
      <c r="D626" s="121">
        <v>0.004631868298487387</v>
      </c>
      <c r="E626" s="121">
        <v>2.337459261290656</v>
      </c>
      <c r="F626" s="86" t="s">
        <v>2256</v>
      </c>
      <c r="G626" s="86" t="b">
        <v>0</v>
      </c>
      <c r="H626" s="86" t="b">
        <v>0</v>
      </c>
      <c r="I626" s="86" t="b">
        <v>0</v>
      </c>
      <c r="J626" s="86" t="b">
        <v>0</v>
      </c>
      <c r="K626" s="86" t="b">
        <v>0</v>
      </c>
      <c r="L626" s="86" t="b">
        <v>0</v>
      </c>
    </row>
    <row r="627" spans="1:12" ht="15">
      <c r="A627" s="86" t="s">
        <v>2963</v>
      </c>
      <c r="B627" s="86" t="s">
        <v>2964</v>
      </c>
      <c r="C627" s="86">
        <v>4</v>
      </c>
      <c r="D627" s="121">
        <v>0.004631868298487387</v>
      </c>
      <c r="E627" s="121">
        <v>2.337459261290656</v>
      </c>
      <c r="F627" s="86" t="s">
        <v>2256</v>
      </c>
      <c r="G627" s="86" t="b">
        <v>0</v>
      </c>
      <c r="H627" s="86" t="b">
        <v>0</v>
      </c>
      <c r="I627" s="86" t="b">
        <v>0</v>
      </c>
      <c r="J627" s="86" t="b">
        <v>0</v>
      </c>
      <c r="K627" s="86" t="b">
        <v>0</v>
      </c>
      <c r="L627" s="86" t="b">
        <v>0</v>
      </c>
    </row>
    <row r="628" spans="1:12" ht="15">
      <c r="A628" s="86" t="s">
        <v>2964</v>
      </c>
      <c r="B628" s="86" t="s">
        <v>2894</v>
      </c>
      <c r="C628" s="86">
        <v>4</v>
      </c>
      <c r="D628" s="121">
        <v>0.004631868298487387</v>
      </c>
      <c r="E628" s="121">
        <v>2.2405492482826</v>
      </c>
      <c r="F628" s="86" t="s">
        <v>2256</v>
      </c>
      <c r="G628" s="86" t="b">
        <v>0</v>
      </c>
      <c r="H628" s="86" t="b">
        <v>0</v>
      </c>
      <c r="I628" s="86" t="b">
        <v>0</v>
      </c>
      <c r="J628" s="86" t="b">
        <v>0</v>
      </c>
      <c r="K628" s="86" t="b">
        <v>0</v>
      </c>
      <c r="L628" s="86" t="b">
        <v>0</v>
      </c>
    </row>
    <row r="629" spans="1:12" ht="15">
      <c r="A629" s="86" t="s">
        <v>2894</v>
      </c>
      <c r="B629" s="86" t="s">
        <v>2398</v>
      </c>
      <c r="C629" s="86">
        <v>4</v>
      </c>
      <c r="D629" s="121">
        <v>0.004631868298487387</v>
      </c>
      <c r="E629" s="121">
        <v>1.7634279935629373</v>
      </c>
      <c r="F629" s="86" t="s">
        <v>2256</v>
      </c>
      <c r="G629" s="86" t="b">
        <v>0</v>
      </c>
      <c r="H629" s="86" t="b">
        <v>0</v>
      </c>
      <c r="I629" s="86" t="b">
        <v>0</v>
      </c>
      <c r="J629" s="86" t="b">
        <v>0</v>
      </c>
      <c r="K629" s="86" t="b">
        <v>0</v>
      </c>
      <c r="L629" s="86" t="b">
        <v>0</v>
      </c>
    </row>
    <row r="630" spans="1:12" ht="15">
      <c r="A630" s="86" t="s">
        <v>2398</v>
      </c>
      <c r="B630" s="86" t="s">
        <v>2965</v>
      </c>
      <c r="C630" s="86">
        <v>4</v>
      </c>
      <c r="D630" s="121">
        <v>0.004631868298487387</v>
      </c>
      <c r="E630" s="121">
        <v>1.8603380065709938</v>
      </c>
      <c r="F630" s="86" t="s">
        <v>2256</v>
      </c>
      <c r="G630" s="86" t="b">
        <v>0</v>
      </c>
      <c r="H630" s="86" t="b">
        <v>0</v>
      </c>
      <c r="I630" s="86" t="b">
        <v>0</v>
      </c>
      <c r="J630" s="86" t="b">
        <v>0</v>
      </c>
      <c r="K630" s="86" t="b">
        <v>0</v>
      </c>
      <c r="L630" s="86" t="b">
        <v>0</v>
      </c>
    </row>
    <row r="631" spans="1:12" ht="15">
      <c r="A631" s="86" t="s">
        <v>2965</v>
      </c>
      <c r="B631" s="86" t="s">
        <v>2447</v>
      </c>
      <c r="C631" s="86">
        <v>4</v>
      </c>
      <c r="D631" s="121">
        <v>0.004631868298487387</v>
      </c>
      <c r="E631" s="121">
        <v>2.337459261290656</v>
      </c>
      <c r="F631" s="86" t="s">
        <v>2256</v>
      </c>
      <c r="G631" s="86" t="b">
        <v>0</v>
      </c>
      <c r="H631" s="86" t="b">
        <v>0</v>
      </c>
      <c r="I631" s="86" t="b">
        <v>0</v>
      </c>
      <c r="J631" s="86" t="b">
        <v>0</v>
      </c>
      <c r="K631" s="86" t="b">
        <v>0</v>
      </c>
      <c r="L631" s="86" t="b">
        <v>0</v>
      </c>
    </row>
    <row r="632" spans="1:12" ht="15">
      <c r="A632" s="86" t="s">
        <v>2447</v>
      </c>
      <c r="B632" s="86" t="s">
        <v>2966</v>
      </c>
      <c r="C632" s="86">
        <v>4</v>
      </c>
      <c r="D632" s="121">
        <v>0.004631868298487387</v>
      </c>
      <c r="E632" s="121">
        <v>2.337459261290656</v>
      </c>
      <c r="F632" s="86" t="s">
        <v>2256</v>
      </c>
      <c r="G632" s="86" t="b">
        <v>0</v>
      </c>
      <c r="H632" s="86" t="b">
        <v>0</v>
      </c>
      <c r="I632" s="86" t="b">
        <v>0</v>
      </c>
      <c r="J632" s="86" t="b">
        <v>0</v>
      </c>
      <c r="K632" s="86" t="b">
        <v>0</v>
      </c>
      <c r="L632" s="86" t="b">
        <v>0</v>
      </c>
    </row>
    <row r="633" spans="1:12" ht="15">
      <c r="A633" s="86" t="s">
        <v>2966</v>
      </c>
      <c r="B633" s="86" t="s">
        <v>2967</v>
      </c>
      <c r="C633" s="86">
        <v>4</v>
      </c>
      <c r="D633" s="121">
        <v>0.004631868298487387</v>
      </c>
      <c r="E633" s="121">
        <v>2.337459261290656</v>
      </c>
      <c r="F633" s="86" t="s">
        <v>2256</v>
      </c>
      <c r="G633" s="86" t="b">
        <v>0</v>
      </c>
      <c r="H633" s="86" t="b">
        <v>0</v>
      </c>
      <c r="I633" s="86" t="b">
        <v>0</v>
      </c>
      <c r="J633" s="86" t="b">
        <v>0</v>
      </c>
      <c r="K633" s="86" t="b">
        <v>0</v>
      </c>
      <c r="L633" s="86" t="b">
        <v>0</v>
      </c>
    </row>
    <row r="634" spans="1:12" ht="15">
      <c r="A634" s="86" t="s">
        <v>2967</v>
      </c>
      <c r="B634" s="86" t="s">
        <v>2968</v>
      </c>
      <c r="C634" s="86">
        <v>4</v>
      </c>
      <c r="D634" s="121">
        <v>0.004631868298487387</v>
      </c>
      <c r="E634" s="121">
        <v>2.337459261290656</v>
      </c>
      <c r="F634" s="86" t="s">
        <v>2256</v>
      </c>
      <c r="G634" s="86" t="b">
        <v>0</v>
      </c>
      <c r="H634" s="86" t="b">
        <v>0</v>
      </c>
      <c r="I634" s="86" t="b">
        <v>0</v>
      </c>
      <c r="J634" s="86" t="b">
        <v>0</v>
      </c>
      <c r="K634" s="86" t="b">
        <v>0</v>
      </c>
      <c r="L634" s="86" t="b">
        <v>0</v>
      </c>
    </row>
    <row r="635" spans="1:12" ht="15">
      <c r="A635" s="86" t="s">
        <v>2968</v>
      </c>
      <c r="B635" s="86" t="s">
        <v>2969</v>
      </c>
      <c r="C635" s="86">
        <v>4</v>
      </c>
      <c r="D635" s="121">
        <v>0.004631868298487387</v>
      </c>
      <c r="E635" s="121">
        <v>2.337459261290656</v>
      </c>
      <c r="F635" s="86" t="s">
        <v>2256</v>
      </c>
      <c r="G635" s="86" t="b">
        <v>0</v>
      </c>
      <c r="H635" s="86" t="b">
        <v>0</v>
      </c>
      <c r="I635" s="86" t="b">
        <v>0</v>
      </c>
      <c r="J635" s="86" t="b">
        <v>0</v>
      </c>
      <c r="K635" s="86" t="b">
        <v>0</v>
      </c>
      <c r="L635" s="86" t="b">
        <v>0</v>
      </c>
    </row>
    <row r="636" spans="1:12" ht="15">
      <c r="A636" s="86" t="s">
        <v>2969</v>
      </c>
      <c r="B636" s="86" t="s">
        <v>2389</v>
      </c>
      <c r="C636" s="86">
        <v>4</v>
      </c>
      <c r="D636" s="121">
        <v>0.004631868298487387</v>
      </c>
      <c r="E636" s="121">
        <v>1.7933912169403805</v>
      </c>
      <c r="F636" s="86" t="s">
        <v>2256</v>
      </c>
      <c r="G636" s="86" t="b">
        <v>0</v>
      </c>
      <c r="H636" s="86" t="b">
        <v>0</v>
      </c>
      <c r="I636" s="86" t="b">
        <v>0</v>
      </c>
      <c r="J636" s="86" t="b">
        <v>0</v>
      </c>
      <c r="K636" s="86" t="b">
        <v>0</v>
      </c>
      <c r="L636" s="86" t="b">
        <v>0</v>
      </c>
    </row>
    <row r="637" spans="1:12" ht="15">
      <c r="A637" s="86" t="s">
        <v>2395</v>
      </c>
      <c r="B637" s="86" t="s">
        <v>2970</v>
      </c>
      <c r="C637" s="86">
        <v>4</v>
      </c>
      <c r="D637" s="121">
        <v>0.004631868298487387</v>
      </c>
      <c r="E637" s="121">
        <v>1.7634279935629373</v>
      </c>
      <c r="F637" s="86" t="s">
        <v>2256</v>
      </c>
      <c r="G637" s="86" t="b">
        <v>0</v>
      </c>
      <c r="H637" s="86" t="b">
        <v>0</v>
      </c>
      <c r="I637" s="86" t="b">
        <v>0</v>
      </c>
      <c r="J637" s="86" t="b">
        <v>0</v>
      </c>
      <c r="K637" s="86" t="b">
        <v>0</v>
      </c>
      <c r="L637" s="86" t="b">
        <v>0</v>
      </c>
    </row>
    <row r="638" spans="1:12" ht="15">
      <c r="A638" s="86" t="s">
        <v>2970</v>
      </c>
      <c r="B638" s="86" t="s">
        <v>2971</v>
      </c>
      <c r="C638" s="86">
        <v>4</v>
      </c>
      <c r="D638" s="121">
        <v>0.004631868298487387</v>
      </c>
      <c r="E638" s="121">
        <v>2.337459261290656</v>
      </c>
      <c r="F638" s="86" t="s">
        <v>2256</v>
      </c>
      <c r="G638" s="86" t="b">
        <v>0</v>
      </c>
      <c r="H638" s="86" t="b">
        <v>0</v>
      </c>
      <c r="I638" s="86" t="b">
        <v>0</v>
      </c>
      <c r="J638" s="86" t="b">
        <v>0</v>
      </c>
      <c r="K638" s="86" t="b">
        <v>0</v>
      </c>
      <c r="L638" s="86" t="b">
        <v>0</v>
      </c>
    </row>
    <row r="639" spans="1:12" ht="15">
      <c r="A639" s="86" t="s">
        <v>2971</v>
      </c>
      <c r="B639" s="86" t="s">
        <v>2387</v>
      </c>
      <c r="C639" s="86">
        <v>4</v>
      </c>
      <c r="D639" s="121">
        <v>0.004631868298487387</v>
      </c>
      <c r="E639" s="121">
        <v>1.2767614209370446</v>
      </c>
      <c r="F639" s="86" t="s">
        <v>2256</v>
      </c>
      <c r="G639" s="86" t="b">
        <v>0</v>
      </c>
      <c r="H639" s="86" t="b">
        <v>0</v>
      </c>
      <c r="I639" s="86" t="b">
        <v>0</v>
      </c>
      <c r="J639" s="86" t="b">
        <v>0</v>
      </c>
      <c r="K639" s="86" t="b">
        <v>0</v>
      </c>
      <c r="L639" s="86" t="b">
        <v>0</v>
      </c>
    </row>
    <row r="640" spans="1:12" ht="15">
      <c r="A640" s="86" t="s">
        <v>2388</v>
      </c>
      <c r="B640" s="86" t="s">
        <v>312</v>
      </c>
      <c r="C640" s="86">
        <v>4</v>
      </c>
      <c r="D640" s="121">
        <v>0.004631868298487387</v>
      </c>
      <c r="E640" s="121">
        <v>1.2863067388432747</v>
      </c>
      <c r="F640" s="86" t="s">
        <v>2256</v>
      </c>
      <c r="G640" s="86" t="b">
        <v>0</v>
      </c>
      <c r="H640" s="86" t="b">
        <v>0</v>
      </c>
      <c r="I640" s="86" t="b">
        <v>0</v>
      </c>
      <c r="J640" s="86" t="b">
        <v>0</v>
      </c>
      <c r="K640" s="86" t="b">
        <v>0</v>
      </c>
      <c r="L640" s="86" t="b">
        <v>0</v>
      </c>
    </row>
    <row r="641" spans="1:12" ht="15">
      <c r="A641" s="86" t="s">
        <v>2387</v>
      </c>
      <c r="B641" s="86" t="s">
        <v>2390</v>
      </c>
      <c r="C641" s="86">
        <v>4</v>
      </c>
      <c r="D641" s="121">
        <v>0.004631868298487387</v>
      </c>
      <c r="E641" s="121">
        <v>1.0126625436689263</v>
      </c>
      <c r="F641" s="86" t="s">
        <v>2256</v>
      </c>
      <c r="G641" s="86" t="b">
        <v>0</v>
      </c>
      <c r="H641" s="86" t="b">
        <v>0</v>
      </c>
      <c r="I641" s="86" t="b">
        <v>0</v>
      </c>
      <c r="J641" s="86" t="b">
        <v>0</v>
      </c>
      <c r="K641" s="86" t="b">
        <v>0</v>
      </c>
      <c r="L641" s="86" t="b">
        <v>0</v>
      </c>
    </row>
    <row r="642" spans="1:12" ht="15">
      <c r="A642" s="86" t="s">
        <v>2387</v>
      </c>
      <c r="B642" s="86" t="s">
        <v>2395</v>
      </c>
      <c r="C642" s="86">
        <v>3</v>
      </c>
      <c r="D642" s="121">
        <v>0.0038830892258577892</v>
      </c>
      <c r="E642" s="121">
        <v>0.7975471767115382</v>
      </c>
      <c r="F642" s="86" t="s">
        <v>2256</v>
      </c>
      <c r="G642" s="86" t="b">
        <v>0</v>
      </c>
      <c r="H642" s="86" t="b">
        <v>0</v>
      </c>
      <c r="I642" s="86" t="b">
        <v>0</v>
      </c>
      <c r="J642" s="86" t="b">
        <v>0</v>
      </c>
      <c r="K642" s="86" t="b">
        <v>0</v>
      </c>
      <c r="L642" s="86" t="b">
        <v>0</v>
      </c>
    </row>
    <row r="643" spans="1:12" ht="15">
      <c r="A643" s="86" t="s">
        <v>2847</v>
      </c>
      <c r="B643" s="86" t="s">
        <v>2847</v>
      </c>
      <c r="C643" s="86">
        <v>3</v>
      </c>
      <c r="D643" s="121">
        <v>0.0038830892258577892</v>
      </c>
      <c r="E643" s="121">
        <v>2.161368002234975</v>
      </c>
      <c r="F643" s="86" t="s">
        <v>2256</v>
      </c>
      <c r="G643" s="86" t="b">
        <v>0</v>
      </c>
      <c r="H643" s="86" t="b">
        <v>0</v>
      </c>
      <c r="I643" s="86" t="b">
        <v>0</v>
      </c>
      <c r="J643" s="86" t="b">
        <v>0</v>
      </c>
      <c r="K643" s="86" t="b">
        <v>0</v>
      </c>
      <c r="L643" s="86" t="b">
        <v>0</v>
      </c>
    </row>
    <row r="644" spans="1:12" ht="15">
      <c r="A644" s="86" t="s">
        <v>2847</v>
      </c>
      <c r="B644" s="86" t="s">
        <v>2897</v>
      </c>
      <c r="C644" s="86">
        <v>3</v>
      </c>
      <c r="D644" s="121">
        <v>0.0038830892258577892</v>
      </c>
      <c r="E644" s="121">
        <v>2.161368002234975</v>
      </c>
      <c r="F644" s="86" t="s">
        <v>2256</v>
      </c>
      <c r="G644" s="86" t="b">
        <v>0</v>
      </c>
      <c r="H644" s="86" t="b">
        <v>0</v>
      </c>
      <c r="I644" s="86" t="b">
        <v>0</v>
      </c>
      <c r="J644" s="86" t="b">
        <v>0</v>
      </c>
      <c r="K644" s="86" t="b">
        <v>0</v>
      </c>
      <c r="L644" s="86" t="b">
        <v>0</v>
      </c>
    </row>
    <row r="645" spans="1:12" ht="15">
      <c r="A645" s="86" t="s">
        <v>2897</v>
      </c>
      <c r="B645" s="86" t="s">
        <v>2898</v>
      </c>
      <c r="C645" s="86">
        <v>3</v>
      </c>
      <c r="D645" s="121">
        <v>0.0038830892258577892</v>
      </c>
      <c r="E645" s="121">
        <v>2.462397997898956</v>
      </c>
      <c r="F645" s="86" t="s">
        <v>2256</v>
      </c>
      <c r="G645" s="86" t="b">
        <v>0</v>
      </c>
      <c r="H645" s="86" t="b">
        <v>0</v>
      </c>
      <c r="I645" s="86" t="b">
        <v>0</v>
      </c>
      <c r="J645" s="86" t="b">
        <v>0</v>
      </c>
      <c r="K645" s="86" t="b">
        <v>0</v>
      </c>
      <c r="L645" s="86" t="b">
        <v>0</v>
      </c>
    </row>
    <row r="646" spans="1:12" ht="15">
      <c r="A646" s="86" t="s">
        <v>2898</v>
      </c>
      <c r="B646" s="86" t="s">
        <v>2394</v>
      </c>
      <c r="C646" s="86">
        <v>3</v>
      </c>
      <c r="D646" s="121">
        <v>0.0038830892258577892</v>
      </c>
      <c r="E646" s="121">
        <v>1.7090703312403446</v>
      </c>
      <c r="F646" s="86" t="s">
        <v>2256</v>
      </c>
      <c r="G646" s="86" t="b">
        <v>0</v>
      </c>
      <c r="H646" s="86" t="b">
        <v>0</v>
      </c>
      <c r="I646" s="86" t="b">
        <v>0</v>
      </c>
      <c r="J646" s="86" t="b">
        <v>0</v>
      </c>
      <c r="K646" s="86" t="b">
        <v>0</v>
      </c>
      <c r="L646" s="86" t="b">
        <v>0</v>
      </c>
    </row>
    <row r="647" spans="1:12" ht="15">
      <c r="A647" s="86" t="s">
        <v>2394</v>
      </c>
      <c r="B647" s="86" t="s">
        <v>2899</v>
      </c>
      <c r="C647" s="86">
        <v>3</v>
      </c>
      <c r="D647" s="121">
        <v>0.0038830892258577892</v>
      </c>
      <c r="E647" s="121">
        <v>1.7090703312403446</v>
      </c>
      <c r="F647" s="86" t="s">
        <v>2256</v>
      </c>
      <c r="G647" s="86" t="b">
        <v>0</v>
      </c>
      <c r="H647" s="86" t="b">
        <v>0</v>
      </c>
      <c r="I647" s="86" t="b">
        <v>0</v>
      </c>
      <c r="J647" s="86" t="b">
        <v>0</v>
      </c>
      <c r="K647" s="86" t="b">
        <v>0</v>
      </c>
      <c r="L647" s="86" t="b">
        <v>0</v>
      </c>
    </row>
    <row r="648" spans="1:12" ht="15">
      <c r="A648" s="86" t="s">
        <v>2899</v>
      </c>
      <c r="B648" s="86" t="s">
        <v>2828</v>
      </c>
      <c r="C648" s="86">
        <v>3</v>
      </c>
      <c r="D648" s="121">
        <v>0.0038830892258577892</v>
      </c>
      <c r="E648" s="121">
        <v>2.462397997898956</v>
      </c>
      <c r="F648" s="86" t="s">
        <v>2256</v>
      </c>
      <c r="G648" s="86" t="b">
        <v>0</v>
      </c>
      <c r="H648" s="86" t="b">
        <v>0</v>
      </c>
      <c r="I648" s="86" t="b">
        <v>0</v>
      </c>
      <c r="J648" s="86" t="b">
        <v>0</v>
      </c>
      <c r="K648" s="86" t="b">
        <v>0</v>
      </c>
      <c r="L648" s="86" t="b">
        <v>0</v>
      </c>
    </row>
    <row r="649" spans="1:12" ht="15">
      <c r="A649" s="86" t="s">
        <v>2828</v>
      </c>
      <c r="B649" s="86" t="s">
        <v>2398</v>
      </c>
      <c r="C649" s="86">
        <v>3</v>
      </c>
      <c r="D649" s="121">
        <v>0.0038830892258577892</v>
      </c>
      <c r="E649" s="121">
        <v>1.8603380065709938</v>
      </c>
      <c r="F649" s="86" t="s">
        <v>2256</v>
      </c>
      <c r="G649" s="86" t="b">
        <v>0</v>
      </c>
      <c r="H649" s="86" t="b">
        <v>0</v>
      </c>
      <c r="I649" s="86" t="b">
        <v>0</v>
      </c>
      <c r="J649" s="86" t="b">
        <v>0</v>
      </c>
      <c r="K649" s="86" t="b">
        <v>0</v>
      </c>
      <c r="L649" s="86" t="b">
        <v>0</v>
      </c>
    </row>
    <row r="650" spans="1:12" ht="15">
      <c r="A650" s="86" t="s">
        <v>2398</v>
      </c>
      <c r="B650" s="86" t="s">
        <v>2900</v>
      </c>
      <c r="C650" s="86">
        <v>3</v>
      </c>
      <c r="D650" s="121">
        <v>0.0038830892258577892</v>
      </c>
      <c r="E650" s="121">
        <v>1.8603380065709938</v>
      </c>
      <c r="F650" s="86" t="s">
        <v>2256</v>
      </c>
      <c r="G650" s="86" t="b">
        <v>0</v>
      </c>
      <c r="H650" s="86" t="b">
        <v>0</v>
      </c>
      <c r="I650" s="86" t="b">
        <v>0</v>
      </c>
      <c r="J650" s="86" t="b">
        <v>0</v>
      </c>
      <c r="K650" s="86" t="b">
        <v>0</v>
      </c>
      <c r="L650" s="86" t="b">
        <v>0</v>
      </c>
    </row>
    <row r="651" spans="1:12" ht="15">
      <c r="A651" s="86" t="s">
        <v>2900</v>
      </c>
      <c r="B651" s="86" t="s">
        <v>2421</v>
      </c>
      <c r="C651" s="86">
        <v>3</v>
      </c>
      <c r="D651" s="121">
        <v>0.0038830892258577892</v>
      </c>
      <c r="E651" s="121">
        <v>2.337459261290656</v>
      </c>
      <c r="F651" s="86" t="s">
        <v>2256</v>
      </c>
      <c r="G651" s="86" t="b">
        <v>0</v>
      </c>
      <c r="H651" s="86" t="b">
        <v>0</v>
      </c>
      <c r="I651" s="86" t="b">
        <v>0</v>
      </c>
      <c r="J651" s="86" t="b">
        <v>0</v>
      </c>
      <c r="K651" s="86" t="b">
        <v>0</v>
      </c>
      <c r="L651" s="86" t="b">
        <v>0</v>
      </c>
    </row>
    <row r="652" spans="1:12" ht="15">
      <c r="A652" s="86" t="s">
        <v>2421</v>
      </c>
      <c r="B652" s="86" t="s">
        <v>2901</v>
      </c>
      <c r="C652" s="86">
        <v>3</v>
      </c>
      <c r="D652" s="121">
        <v>0.0038830892258577892</v>
      </c>
      <c r="E652" s="121">
        <v>2.337459261290656</v>
      </c>
      <c r="F652" s="86" t="s">
        <v>2256</v>
      </c>
      <c r="G652" s="86" t="b">
        <v>0</v>
      </c>
      <c r="H652" s="86" t="b">
        <v>0</v>
      </c>
      <c r="I652" s="86" t="b">
        <v>0</v>
      </c>
      <c r="J652" s="86" t="b">
        <v>0</v>
      </c>
      <c r="K652" s="86" t="b">
        <v>0</v>
      </c>
      <c r="L652" s="86" t="b">
        <v>0</v>
      </c>
    </row>
    <row r="653" spans="1:12" ht="15">
      <c r="A653" s="86" t="s">
        <v>2901</v>
      </c>
      <c r="B653" s="86" t="s">
        <v>2389</v>
      </c>
      <c r="C653" s="86">
        <v>3</v>
      </c>
      <c r="D653" s="121">
        <v>0.0038830892258577892</v>
      </c>
      <c r="E653" s="121">
        <v>1.7933912169403805</v>
      </c>
      <c r="F653" s="86" t="s">
        <v>2256</v>
      </c>
      <c r="G653" s="86" t="b">
        <v>0</v>
      </c>
      <c r="H653" s="86" t="b">
        <v>0</v>
      </c>
      <c r="I653" s="86" t="b">
        <v>0</v>
      </c>
      <c r="J653" s="86" t="b">
        <v>0</v>
      </c>
      <c r="K653" s="86" t="b">
        <v>0</v>
      </c>
      <c r="L653" s="86" t="b">
        <v>0</v>
      </c>
    </row>
    <row r="654" spans="1:12" ht="15">
      <c r="A654" s="86" t="s">
        <v>2390</v>
      </c>
      <c r="B654" s="86" t="s">
        <v>2902</v>
      </c>
      <c r="C654" s="86">
        <v>3</v>
      </c>
      <c r="D654" s="121">
        <v>0.0038830892258577892</v>
      </c>
      <c r="E654" s="121">
        <v>1.8603380065709938</v>
      </c>
      <c r="F654" s="86" t="s">
        <v>2256</v>
      </c>
      <c r="G654" s="86" t="b">
        <v>0</v>
      </c>
      <c r="H654" s="86" t="b">
        <v>0</v>
      </c>
      <c r="I654" s="86" t="b">
        <v>0</v>
      </c>
      <c r="J654" s="86" t="b">
        <v>0</v>
      </c>
      <c r="K654" s="86" t="b">
        <v>0</v>
      </c>
      <c r="L654" s="86" t="b">
        <v>0</v>
      </c>
    </row>
    <row r="655" spans="1:12" ht="15">
      <c r="A655" s="86" t="s">
        <v>2891</v>
      </c>
      <c r="B655" s="86" t="s">
        <v>3058</v>
      </c>
      <c r="C655" s="86">
        <v>3</v>
      </c>
      <c r="D655" s="121">
        <v>0.0038830892258577892</v>
      </c>
      <c r="E655" s="121">
        <v>2.337459261290656</v>
      </c>
      <c r="F655" s="86" t="s">
        <v>2256</v>
      </c>
      <c r="G655" s="86" t="b">
        <v>0</v>
      </c>
      <c r="H655" s="86" t="b">
        <v>0</v>
      </c>
      <c r="I655" s="86" t="b">
        <v>0</v>
      </c>
      <c r="J655" s="86" t="b">
        <v>0</v>
      </c>
      <c r="K655" s="86" t="b">
        <v>0</v>
      </c>
      <c r="L655" s="86" t="b">
        <v>0</v>
      </c>
    </row>
    <row r="656" spans="1:12" ht="15">
      <c r="A656" s="86" t="s">
        <v>3058</v>
      </c>
      <c r="B656" s="86" t="s">
        <v>3005</v>
      </c>
      <c r="C656" s="86">
        <v>3</v>
      </c>
      <c r="D656" s="121">
        <v>0.0038830892258577892</v>
      </c>
      <c r="E656" s="121">
        <v>2.337459261290656</v>
      </c>
      <c r="F656" s="86" t="s">
        <v>2256</v>
      </c>
      <c r="G656" s="86" t="b">
        <v>0</v>
      </c>
      <c r="H656" s="86" t="b">
        <v>0</v>
      </c>
      <c r="I656" s="86" t="b">
        <v>0</v>
      </c>
      <c r="J656" s="86" t="b">
        <v>0</v>
      </c>
      <c r="K656" s="86" t="b">
        <v>0</v>
      </c>
      <c r="L656" s="86" t="b">
        <v>0</v>
      </c>
    </row>
    <row r="657" spans="1:12" ht="15">
      <c r="A657" s="86" t="s">
        <v>3005</v>
      </c>
      <c r="B657" s="86" t="s">
        <v>2395</v>
      </c>
      <c r="C657" s="86">
        <v>3</v>
      </c>
      <c r="D657" s="121">
        <v>0.0038830892258577892</v>
      </c>
      <c r="E657" s="121">
        <v>1.6104605333543938</v>
      </c>
      <c r="F657" s="86" t="s">
        <v>2256</v>
      </c>
      <c r="G657" s="86" t="b">
        <v>0</v>
      </c>
      <c r="H657" s="86" t="b">
        <v>0</v>
      </c>
      <c r="I657" s="86" t="b">
        <v>0</v>
      </c>
      <c r="J657" s="86" t="b">
        <v>0</v>
      </c>
      <c r="K657" s="86" t="b">
        <v>0</v>
      </c>
      <c r="L657" s="86" t="b">
        <v>0</v>
      </c>
    </row>
    <row r="658" spans="1:12" ht="15">
      <c r="A658" s="86" t="s">
        <v>2389</v>
      </c>
      <c r="B658" s="86" t="s">
        <v>3059</v>
      </c>
      <c r="C658" s="86">
        <v>3</v>
      </c>
      <c r="D658" s="121">
        <v>0.0038830892258577892</v>
      </c>
      <c r="E658" s="121">
        <v>1.8255759003117817</v>
      </c>
      <c r="F658" s="86" t="s">
        <v>2256</v>
      </c>
      <c r="G658" s="86" t="b">
        <v>0</v>
      </c>
      <c r="H658" s="86" t="b">
        <v>0</v>
      </c>
      <c r="I658" s="86" t="b">
        <v>0</v>
      </c>
      <c r="J658" s="86" t="b">
        <v>0</v>
      </c>
      <c r="K658" s="86" t="b">
        <v>0</v>
      </c>
      <c r="L658" s="86" t="b">
        <v>0</v>
      </c>
    </row>
    <row r="659" spans="1:12" ht="15">
      <c r="A659" s="86" t="s">
        <v>3059</v>
      </c>
      <c r="B659" s="86" t="s">
        <v>2387</v>
      </c>
      <c r="C659" s="86">
        <v>3</v>
      </c>
      <c r="D659" s="121">
        <v>0.0038830892258577892</v>
      </c>
      <c r="E659" s="121">
        <v>1.2767614209370446</v>
      </c>
      <c r="F659" s="86" t="s">
        <v>2256</v>
      </c>
      <c r="G659" s="86" t="b">
        <v>0</v>
      </c>
      <c r="H659" s="86" t="b">
        <v>0</v>
      </c>
      <c r="I659" s="86" t="b">
        <v>0</v>
      </c>
      <c r="J659" s="86" t="b">
        <v>0</v>
      </c>
      <c r="K659" s="86" t="b">
        <v>0</v>
      </c>
      <c r="L659" s="86" t="b">
        <v>0</v>
      </c>
    </row>
    <row r="660" spans="1:12" ht="15">
      <c r="A660" s="86" t="s">
        <v>2396</v>
      </c>
      <c r="B660" s="86" t="s">
        <v>3054</v>
      </c>
      <c r="C660" s="86">
        <v>3</v>
      </c>
      <c r="D660" s="121">
        <v>0.0038830892258577892</v>
      </c>
      <c r="E660" s="121">
        <v>1.8255759003117817</v>
      </c>
      <c r="F660" s="86" t="s">
        <v>2256</v>
      </c>
      <c r="G660" s="86" t="b">
        <v>0</v>
      </c>
      <c r="H660" s="86" t="b">
        <v>0</v>
      </c>
      <c r="I660" s="86" t="b">
        <v>0</v>
      </c>
      <c r="J660" s="86" t="b">
        <v>0</v>
      </c>
      <c r="K660" s="86" t="b">
        <v>0</v>
      </c>
      <c r="L660" s="86" t="b">
        <v>0</v>
      </c>
    </row>
    <row r="661" spans="1:12" ht="15">
      <c r="A661" s="86" t="s">
        <v>3054</v>
      </c>
      <c r="B661" s="86" t="s">
        <v>2892</v>
      </c>
      <c r="C661" s="86">
        <v>3</v>
      </c>
      <c r="D661" s="121">
        <v>0.0038830892258577892</v>
      </c>
      <c r="E661" s="121">
        <v>2.337459261290656</v>
      </c>
      <c r="F661" s="86" t="s">
        <v>2256</v>
      </c>
      <c r="G661" s="86" t="b">
        <v>0</v>
      </c>
      <c r="H661" s="86" t="b">
        <v>0</v>
      </c>
      <c r="I661" s="86" t="b">
        <v>0</v>
      </c>
      <c r="J661" s="86" t="b">
        <v>0</v>
      </c>
      <c r="K661" s="86" t="b">
        <v>0</v>
      </c>
      <c r="L661" s="86" t="b">
        <v>0</v>
      </c>
    </row>
    <row r="662" spans="1:12" ht="15">
      <c r="A662" s="86" t="s">
        <v>2892</v>
      </c>
      <c r="B662" s="86" t="s">
        <v>371</v>
      </c>
      <c r="C662" s="86">
        <v>3</v>
      </c>
      <c r="D662" s="121">
        <v>0.0038830892258577892</v>
      </c>
      <c r="E662" s="121">
        <v>2.337459261290656</v>
      </c>
      <c r="F662" s="86" t="s">
        <v>2256</v>
      </c>
      <c r="G662" s="86" t="b">
        <v>0</v>
      </c>
      <c r="H662" s="86" t="b">
        <v>0</v>
      </c>
      <c r="I662" s="86" t="b">
        <v>0</v>
      </c>
      <c r="J662" s="86" t="b">
        <v>0</v>
      </c>
      <c r="K662" s="86" t="b">
        <v>0</v>
      </c>
      <c r="L662" s="86" t="b">
        <v>0</v>
      </c>
    </row>
    <row r="663" spans="1:12" ht="15">
      <c r="A663" s="86" t="s">
        <v>371</v>
      </c>
      <c r="B663" s="86" t="s">
        <v>3055</v>
      </c>
      <c r="C663" s="86">
        <v>3</v>
      </c>
      <c r="D663" s="121">
        <v>0.0038830892258577892</v>
      </c>
      <c r="E663" s="121">
        <v>2.462397997898956</v>
      </c>
      <c r="F663" s="86" t="s">
        <v>2256</v>
      </c>
      <c r="G663" s="86" t="b">
        <v>0</v>
      </c>
      <c r="H663" s="86" t="b">
        <v>0</v>
      </c>
      <c r="I663" s="86" t="b">
        <v>0</v>
      </c>
      <c r="J663" s="86" t="b">
        <v>0</v>
      </c>
      <c r="K663" s="86" t="b">
        <v>0</v>
      </c>
      <c r="L663" s="86" t="b">
        <v>0</v>
      </c>
    </row>
    <row r="664" spans="1:12" ht="15">
      <c r="A664" s="86" t="s">
        <v>3055</v>
      </c>
      <c r="B664" s="86" t="s">
        <v>3056</v>
      </c>
      <c r="C664" s="86">
        <v>3</v>
      </c>
      <c r="D664" s="121">
        <v>0.0038830892258577892</v>
      </c>
      <c r="E664" s="121">
        <v>2.462397997898956</v>
      </c>
      <c r="F664" s="86" t="s">
        <v>2256</v>
      </c>
      <c r="G664" s="86" t="b">
        <v>0</v>
      </c>
      <c r="H664" s="86" t="b">
        <v>0</v>
      </c>
      <c r="I664" s="86" t="b">
        <v>0</v>
      </c>
      <c r="J664" s="86" t="b">
        <v>0</v>
      </c>
      <c r="K664" s="86" t="b">
        <v>0</v>
      </c>
      <c r="L664" s="86" t="b">
        <v>0</v>
      </c>
    </row>
    <row r="665" spans="1:12" ht="15">
      <c r="A665" s="86" t="s">
        <v>3056</v>
      </c>
      <c r="B665" s="86" t="s">
        <v>3057</v>
      </c>
      <c r="C665" s="86">
        <v>3</v>
      </c>
      <c r="D665" s="121">
        <v>0.0038830892258577892</v>
      </c>
      <c r="E665" s="121">
        <v>2.462397997898956</v>
      </c>
      <c r="F665" s="86" t="s">
        <v>2256</v>
      </c>
      <c r="G665" s="86" t="b">
        <v>0</v>
      </c>
      <c r="H665" s="86" t="b">
        <v>0</v>
      </c>
      <c r="I665" s="86" t="b">
        <v>0</v>
      </c>
      <c r="J665" s="86" t="b">
        <v>0</v>
      </c>
      <c r="K665" s="86" t="b">
        <v>0</v>
      </c>
      <c r="L665" s="86" t="b">
        <v>0</v>
      </c>
    </row>
    <row r="666" spans="1:12" ht="15">
      <c r="A666" s="86" t="s">
        <v>3057</v>
      </c>
      <c r="B666" s="86" t="s">
        <v>2395</v>
      </c>
      <c r="C666" s="86">
        <v>3</v>
      </c>
      <c r="D666" s="121">
        <v>0.0038830892258577892</v>
      </c>
      <c r="E666" s="121">
        <v>1.7353992699626937</v>
      </c>
      <c r="F666" s="86" t="s">
        <v>2256</v>
      </c>
      <c r="G666" s="86" t="b">
        <v>0</v>
      </c>
      <c r="H666" s="86" t="b">
        <v>0</v>
      </c>
      <c r="I666" s="86" t="b">
        <v>0</v>
      </c>
      <c r="J666" s="86" t="b">
        <v>0</v>
      </c>
      <c r="K666" s="86" t="b">
        <v>0</v>
      </c>
      <c r="L666" s="86" t="b">
        <v>0</v>
      </c>
    </row>
    <row r="667" spans="1:12" ht="15">
      <c r="A667" s="86" t="s">
        <v>2388</v>
      </c>
      <c r="B667" s="86" t="s">
        <v>2387</v>
      </c>
      <c r="C667" s="86">
        <v>2</v>
      </c>
      <c r="D667" s="121">
        <v>0.002973204882134482</v>
      </c>
      <c r="E667" s="121">
        <v>0.32251891149771955</v>
      </c>
      <c r="F667" s="86" t="s">
        <v>2256</v>
      </c>
      <c r="G667" s="86" t="b">
        <v>0</v>
      </c>
      <c r="H667" s="86" t="b">
        <v>0</v>
      </c>
      <c r="I667" s="86" t="b">
        <v>0</v>
      </c>
      <c r="J667" s="86" t="b">
        <v>0</v>
      </c>
      <c r="K667" s="86" t="b">
        <v>0</v>
      </c>
      <c r="L667" s="86" t="b">
        <v>0</v>
      </c>
    </row>
    <row r="668" spans="1:12" ht="15">
      <c r="A668" s="86" t="s">
        <v>2389</v>
      </c>
      <c r="B668" s="86" t="s">
        <v>2388</v>
      </c>
      <c r="C668" s="86">
        <v>2</v>
      </c>
      <c r="D668" s="121">
        <v>0.002973204882134482</v>
      </c>
      <c r="E668" s="121">
        <v>0.7286658873037254</v>
      </c>
      <c r="F668" s="86" t="s">
        <v>2256</v>
      </c>
      <c r="G668" s="86" t="b">
        <v>0</v>
      </c>
      <c r="H668" s="86" t="b">
        <v>0</v>
      </c>
      <c r="I668" s="86" t="b">
        <v>0</v>
      </c>
      <c r="J668" s="86" t="b">
        <v>0</v>
      </c>
      <c r="K668" s="86" t="b">
        <v>0</v>
      </c>
      <c r="L668" s="86" t="b">
        <v>0</v>
      </c>
    </row>
    <row r="669" spans="1:12" ht="15">
      <c r="A669" s="86" t="s">
        <v>2823</v>
      </c>
      <c r="B669" s="86" t="s">
        <v>3111</v>
      </c>
      <c r="C669" s="86">
        <v>2</v>
      </c>
      <c r="D669" s="121">
        <v>0.002973204882134482</v>
      </c>
      <c r="E669" s="121">
        <v>1.9395192526186185</v>
      </c>
      <c r="F669" s="86" t="s">
        <v>2256</v>
      </c>
      <c r="G669" s="86" t="b">
        <v>0</v>
      </c>
      <c r="H669" s="86" t="b">
        <v>0</v>
      </c>
      <c r="I669" s="86" t="b">
        <v>0</v>
      </c>
      <c r="J669" s="86" t="b">
        <v>0</v>
      </c>
      <c r="K669" s="86" t="b">
        <v>0</v>
      </c>
      <c r="L669" s="86" t="b">
        <v>0</v>
      </c>
    </row>
    <row r="670" spans="1:12" ht="15">
      <c r="A670" s="86" t="s">
        <v>3111</v>
      </c>
      <c r="B670" s="86" t="s">
        <v>3112</v>
      </c>
      <c r="C670" s="86">
        <v>2</v>
      </c>
      <c r="D670" s="121">
        <v>0.002973204882134482</v>
      </c>
      <c r="E670" s="121">
        <v>2.6384892569546374</v>
      </c>
      <c r="F670" s="86" t="s">
        <v>2256</v>
      </c>
      <c r="G670" s="86" t="b">
        <v>0</v>
      </c>
      <c r="H670" s="86" t="b">
        <v>0</v>
      </c>
      <c r="I670" s="86" t="b">
        <v>0</v>
      </c>
      <c r="J670" s="86" t="b">
        <v>0</v>
      </c>
      <c r="K670" s="86" t="b">
        <v>0</v>
      </c>
      <c r="L670" s="86" t="b">
        <v>0</v>
      </c>
    </row>
    <row r="671" spans="1:12" ht="15">
      <c r="A671" s="86" t="s">
        <v>3112</v>
      </c>
      <c r="B671" s="86" t="s">
        <v>3006</v>
      </c>
      <c r="C671" s="86">
        <v>2</v>
      </c>
      <c r="D671" s="121">
        <v>0.002973204882134482</v>
      </c>
      <c r="E671" s="121">
        <v>2.6384892569546374</v>
      </c>
      <c r="F671" s="86" t="s">
        <v>2256</v>
      </c>
      <c r="G671" s="86" t="b">
        <v>0</v>
      </c>
      <c r="H671" s="86" t="b">
        <v>0</v>
      </c>
      <c r="I671" s="86" t="b">
        <v>0</v>
      </c>
      <c r="J671" s="86" t="b">
        <v>0</v>
      </c>
      <c r="K671" s="86" t="b">
        <v>0</v>
      </c>
      <c r="L671" s="86" t="b">
        <v>0</v>
      </c>
    </row>
    <row r="672" spans="1:12" ht="15">
      <c r="A672" s="86" t="s">
        <v>3006</v>
      </c>
      <c r="B672" s="86" t="s">
        <v>2394</v>
      </c>
      <c r="C672" s="86">
        <v>2</v>
      </c>
      <c r="D672" s="121">
        <v>0.002973204882134482</v>
      </c>
      <c r="E672" s="121">
        <v>1.7090703312403446</v>
      </c>
      <c r="F672" s="86" t="s">
        <v>2256</v>
      </c>
      <c r="G672" s="86" t="b">
        <v>0</v>
      </c>
      <c r="H672" s="86" t="b">
        <v>0</v>
      </c>
      <c r="I672" s="86" t="b">
        <v>0</v>
      </c>
      <c r="J672" s="86" t="b">
        <v>0</v>
      </c>
      <c r="K672" s="86" t="b">
        <v>0</v>
      </c>
      <c r="L672" s="86" t="b">
        <v>0</v>
      </c>
    </row>
    <row r="673" spans="1:12" ht="15">
      <c r="A673" s="86" t="s">
        <v>2394</v>
      </c>
      <c r="B673" s="86" t="s">
        <v>3113</v>
      </c>
      <c r="C673" s="86">
        <v>2</v>
      </c>
      <c r="D673" s="121">
        <v>0.002973204882134482</v>
      </c>
      <c r="E673" s="121">
        <v>1.7090703312403446</v>
      </c>
      <c r="F673" s="86" t="s">
        <v>2256</v>
      </c>
      <c r="G673" s="86" t="b">
        <v>0</v>
      </c>
      <c r="H673" s="86" t="b">
        <v>0</v>
      </c>
      <c r="I673" s="86" t="b">
        <v>0</v>
      </c>
      <c r="J673" s="86" t="b">
        <v>0</v>
      </c>
      <c r="K673" s="86" t="b">
        <v>0</v>
      </c>
      <c r="L673" s="86" t="b">
        <v>0</v>
      </c>
    </row>
    <row r="674" spans="1:12" ht="15">
      <c r="A674" s="86" t="s">
        <v>3113</v>
      </c>
      <c r="B674" s="86" t="s">
        <v>2860</v>
      </c>
      <c r="C674" s="86">
        <v>2</v>
      </c>
      <c r="D674" s="121">
        <v>0.002973204882134482</v>
      </c>
      <c r="E674" s="121">
        <v>2.6384892569546374</v>
      </c>
      <c r="F674" s="86" t="s">
        <v>2256</v>
      </c>
      <c r="G674" s="86" t="b">
        <v>0</v>
      </c>
      <c r="H674" s="86" t="b">
        <v>0</v>
      </c>
      <c r="I674" s="86" t="b">
        <v>0</v>
      </c>
      <c r="J674" s="86" t="b">
        <v>0</v>
      </c>
      <c r="K674" s="86" t="b">
        <v>0</v>
      </c>
      <c r="L674" s="86" t="b">
        <v>0</v>
      </c>
    </row>
    <row r="675" spans="1:12" ht="15">
      <c r="A675" s="86" t="s">
        <v>2860</v>
      </c>
      <c r="B675" s="86" t="s">
        <v>3114</v>
      </c>
      <c r="C675" s="86">
        <v>2</v>
      </c>
      <c r="D675" s="121">
        <v>0.002973204882134482</v>
      </c>
      <c r="E675" s="121">
        <v>2.6384892569546374</v>
      </c>
      <c r="F675" s="86" t="s">
        <v>2256</v>
      </c>
      <c r="G675" s="86" t="b">
        <v>0</v>
      </c>
      <c r="H675" s="86" t="b">
        <v>0</v>
      </c>
      <c r="I675" s="86" t="b">
        <v>0</v>
      </c>
      <c r="J675" s="86" t="b">
        <v>0</v>
      </c>
      <c r="K675" s="86" t="b">
        <v>0</v>
      </c>
      <c r="L675" s="86" t="b">
        <v>0</v>
      </c>
    </row>
    <row r="676" spans="1:12" ht="15">
      <c r="A676" s="86" t="s">
        <v>3114</v>
      </c>
      <c r="B676" s="86" t="s">
        <v>3115</v>
      </c>
      <c r="C676" s="86">
        <v>2</v>
      </c>
      <c r="D676" s="121">
        <v>0.002973204882134482</v>
      </c>
      <c r="E676" s="121">
        <v>2.6384892569546374</v>
      </c>
      <c r="F676" s="86" t="s">
        <v>2256</v>
      </c>
      <c r="G676" s="86" t="b">
        <v>0</v>
      </c>
      <c r="H676" s="86" t="b">
        <v>0</v>
      </c>
      <c r="I676" s="86" t="b">
        <v>0</v>
      </c>
      <c r="J676" s="86" t="b">
        <v>0</v>
      </c>
      <c r="K676" s="86" t="b">
        <v>0</v>
      </c>
      <c r="L676" s="86" t="b">
        <v>0</v>
      </c>
    </row>
    <row r="677" spans="1:12" ht="15">
      <c r="A677" s="86" t="s">
        <v>3115</v>
      </c>
      <c r="B677" s="86" t="s">
        <v>3116</v>
      </c>
      <c r="C677" s="86">
        <v>2</v>
      </c>
      <c r="D677" s="121">
        <v>0.002973204882134482</v>
      </c>
      <c r="E677" s="121">
        <v>2.6384892569546374</v>
      </c>
      <c r="F677" s="86" t="s">
        <v>2256</v>
      </c>
      <c r="G677" s="86" t="b">
        <v>0</v>
      </c>
      <c r="H677" s="86" t="b">
        <v>0</v>
      </c>
      <c r="I677" s="86" t="b">
        <v>0</v>
      </c>
      <c r="J677" s="86" t="b">
        <v>0</v>
      </c>
      <c r="K677" s="86" t="b">
        <v>0</v>
      </c>
      <c r="L677" s="86" t="b">
        <v>0</v>
      </c>
    </row>
    <row r="678" spans="1:12" ht="15">
      <c r="A678" s="86" t="s">
        <v>3116</v>
      </c>
      <c r="B678" s="86" t="s">
        <v>2396</v>
      </c>
      <c r="C678" s="86">
        <v>2</v>
      </c>
      <c r="D678" s="121">
        <v>0.002973204882134482</v>
      </c>
      <c r="E678" s="121">
        <v>1.9395192526186185</v>
      </c>
      <c r="F678" s="86" t="s">
        <v>2256</v>
      </c>
      <c r="G678" s="86" t="b">
        <v>0</v>
      </c>
      <c r="H678" s="86" t="b">
        <v>0</v>
      </c>
      <c r="I678" s="86" t="b">
        <v>0</v>
      </c>
      <c r="J678" s="86" t="b">
        <v>0</v>
      </c>
      <c r="K678" s="86" t="b">
        <v>0</v>
      </c>
      <c r="L678" s="86" t="b">
        <v>0</v>
      </c>
    </row>
    <row r="679" spans="1:12" ht="15">
      <c r="A679" s="86" t="s">
        <v>2396</v>
      </c>
      <c r="B679" s="86" t="s">
        <v>3117</v>
      </c>
      <c r="C679" s="86">
        <v>2</v>
      </c>
      <c r="D679" s="121">
        <v>0.002973204882134482</v>
      </c>
      <c r="E679" s="121">
        <v>1.8255759003117817</v>
      </c>
      <c r="F679" s="86" t="s">
        <v>2256</v>
      </c>
      <c r="G679" s="86" t="b">
        <v>0</v>
      </c>
      <c r="H679" s="86" t="b">
        <v>0</v>
      </c>
      <c r="I679" s="86" t="b">
        <v>0</v>
      </c>
      <c r="J679" s="86" t="b">
        <v>0</v>
      </c>
      <c r="K679" s="86" t="b">
        <v>0</v>
      </c>
      <c r="L679" s="86" t="b">
        <v>0</v>
      </c>
    </row>
    <row r="680" spans="1:12" ht="15">
      <c r="A680" s="86" t="s">
        <v>3117</v>
      </c>
      <c r="B680" s="86" t="s">
        <v>3118</v>
      </c>
      <c r="C680" s="86">
        <v>2</v>
      </c>
      <c r="D680" s="121">
        <v>0.002973204882134482</v>
      </c>
      <c r="E680" s="121">
        <v>2.6384892569546374</v>
      </c>
      <c r="F680" s="86" t="s">
        <v>2256</v>
      </c>
      <c r="G680" s="86" t="b">
        <v>0</v>
      </c>
      <c r="H680" s="86" t="b">
        <v>0</v>
      </c>
      <c r="I680" s="86" t="b">
        <v>0</v>
      </c>
      <c r="J680" s="86" t="b">
        <v>0</v>
      </c>
      <c r="K680" s="86" t="b">
        <v>0</v>
      </c>
      <c r="L680" s="86" t="b">
        <v>0</v>
      </c>
    </row>
    <row r="681" spans="1:12" ht="15">
      <c r="A681" s="86" t="s">
        <v>3118</v>
      </c>
      <c r="B681" s="86" t="s">
        <v>3119</v>
      </c>
      <c r="C681" s="86">
        <v>2</v>
      </c>
      <c r="D681" s="121">
        <v>0.002973204882134482</v>
      </c>
      <c r="E681" s="121">
        <v>2.6384892569546374</v>
      </c>
      <c r="F681" s="86" t="s">
        <v>2256</v>
      </c>
      <c r="G681" s="86" t="b">
        <v>0</v>
      </c>
      <c r="H681" s="86" t="b">
        <v>0</v>
      </c>
      <c r="I681" s="86" t="b">
        <v>0</v>
      </c>
      <c r="J681" s="86" t="b">
        <v>0</v>
      </c>
      <c r="K681" s="86" t="b">
        <v>0</v>
      </c>
      <c r="L681" s="86" t="b">
        <v>0</v>
      </c>
    </row>
    <row r="682" spans="1:12" ht="15">
      <c r="A682" s="86" t="s">
        <v>3119</v>
      </c>
      <c r="B682" s="86" t="s">
        <v>3120</v>
      </c>
      <c r="C682" s="86">
        <v>2</v>
      </c>
      <c r="D682" s="121">
        <v>0.002973204882134482</v>
      </c>
      <c r="E682" s="121">
        <v>2.6384892569546374</v>
      </c>
      <c r="F682" s="86" t="s">
        <v>2256</v>
      </c>
      <c r="G682" s="86" t="b">
        <v>0</v>
      </c>
      <c r="H682" s="86" t="b">
        <v>0</v>
      </c>
      <c r="I682" s="86" t="b">
        <v>0</v>
      </c>
      <c r="J682" s="86" t="b">
        <v>0</v>
      </c>
      <c r="K682" s="86" t="b">
        <v>0</v>
      </c>
      <c r="L682" s="86" t="b">
        <v>0</v>
      </c>
    </row>
    <row r="683" spans="1:12" ht="15">
      <c r="A683" s="86" t="s">
        <v>3120</v>
      </c>
      <c r="B683" s="86" t="s">
        <v>2824</v>
      </c>
      <c r="C683" s="86">
        <v>2</v>
      </c>
      <c r="D683" s="121">
        <v>0.002973204882134482</v>
      </c>
      <c r="E683" s="121">
        <v>1.9395192526186185</v>
      </c>
      <c r="F683" s="86" t="s">
        <v>2256</v>
      </c>
      <c r="G683" s="86" t="b">
        <v>0</v>
      </c>
      <c r="H683" s="86" t="b">
        <v>0</v>
      </c>
      <c r="I683" s="86" t="b">
        <v>0</v>
      </c>
      <c r="J683" s="86" t="b">
        <v>0</v>
      </c>
      <c r="K683" s="86" t="b">
        <v>0</v>
      </c>
      <c r="L683" s="86" t="b">
        <v>0</v>
      </c>
    </row>
    <row r="684" spans="1:12" ht="15">
      <c r="A684" s="86" t="s">
        <v>2824</v>
      </c>
      <c r="B684" s="86" t="s">
        <v>2387</v>
      </c>
      <c r="C684" s="86">
        <v>2</v>
      </c>
      <c r="D684" s="121">
        <v>0.002973204882134482</v>
      </c>
      <c r="E684" s="121">
        <v>0.5777914166010257</v>
      </c>
      <c r="F684" s="86" t="s">
        <v>2256</v>
      </c>
      <c r="G684" s="86" t="b">
        <v>0</v>
      </c>
      <c r="H684" s="86" t="b">
        <v>0</v>
      </c>
      <c r="I684" s="86" t="b">
        <v>0</v>
      </c>
      <c r="J684" s="86" t="b">
        <v>0</v>
      </c>
      <c r="K684" s="86" t="b">
        <v>0</v>
      </c>
      <c r="L684" s="86" t="b">
        <v>0</v>
      </c>
    </row>
    <row r="685" spans="1:12" ht="15">
      <c r="A685" s="86" t="s">
        <v>2866</v>
      </c>
      <c r="B685" s="86" t="s">
        <v>2388</v>
      </c>
      <c r="C685" s="86">
        <v>2</v>
      </c>
      <c r="D685" s="121">
        <v>0.002973204882134482</v>
      </c>
      <c r="E685" s="121">
        <v>1.541579243946581</v>
      </c>
      <c r="F685" s="86" t="s">
        <v>2256</v>
      </c>
      <c r="G685" s="86" t="b">
        <v>0</v>
      </c>
      <c r="H685" s="86" t="b">
        <v>0</v>
      </c>
      <c r="I685" s="86" t="b">
        <v>0</v>
      </c>
      <c r="J685" s="86" t="b">
        <v>0</v>
      </c>
      <c r="K685" s="86" t="b">
        <v>0</v>
      </c>
      <c r="L685" s="86" t="b">
        <v>0</v>
      </c>
    </row>
    <row r="686" spans="1:12" ht="15">
      <c r="A686" s="86" t="s">
        <v>2351</v>
      </c>
      <c r="B686" s="86" t="s">
        <v>2403</v>
      </c>
      <c r="C686" s="86">
        <v>13</v>
      </c>
      <c r="D686" s="121">
        <v>0.00862707162257749</v>
      </c>
      <c r="E686" s="121">
        <v>1.7787076815704634</v>
      </c>
      <c r="F686" s="86" t="s">
        <v>2257</v>
      </c>
      <c r="G686" s="86" t="b">
        <v>0</v>
      </c>
      <c r="H686" s="86" t="b">
        <v>0</v>
      </c>
      <c r="I686" s="86" t="b">
        <v>0</v>
      </c>
      <c r="J686" s="86" t="b">
        <v>0</v>
      </c>
      <c r="K686" s="86" t="b">
        <v>0</v>
      </c>
      <c r="L686" s="86" t="b">
        <v>0</v>
      </c>
    </row>
    <row r="687" spans="1:12" ht="15">
      <c r="A687" s="86" t="s">
        <v>2403</v>
      </c>
      <c r="B687" s="86" t="s">
        <v>2404</v>
      </c>
      <c r="C687" s="86">
        <v>13</v>
      </c>
      <c r="D687" s="121">
        <v>0.00862707162257749</v>
      </c>
      <c r="E687" s="121">
        <v>1.7787076815704634</v>
      </c>
      <c r="F687" s="86" t="s">
        <v>2257</v>
      </c>
      <c r="G687" s="86" t="b">
        <v>0</v>
      </c>
      <c r="H687" s="86" t="b">
        <v>0</v>
      </c>
      <c r="I687" s="86" t="b">
        <v>0</v>
      </c>
      <c r="J687" s="86" t="b">
        <v>0</v>
      </c>
      <c r="K687" s="86" t="b">
        <v>0</v>
      </c>
      <c r="L687" s="86" t="b">
        <v>0</v>
      </c>
    </row>
    <row r="688" spans="1:12" ht="15">
      <c r="A688" s="86" t="s">
        <v>2404</v>
      </c>
      <c r="B688" s="86" t="s">
        <v>2813</v>
      </c>
      <c r="C688" s="86">
        <v>13</v>
      </c>
      <c r="D688" s="121">
        <v>0.00862707162257749</v>
      </c>
      <c r="E688" s="121">
        <v>1.7787076815704634</v>
      </c>
      <c r="F688" s="86" t="s">
        <v>2257</v>
      </c>
      <c r="G688" s="86" t="b">
        <v>0</v>
      </c>
      <c r="H688" s="86" t="b">
        <v>0</v>
      </c>
      <c r="I688" s="86" t="b">
        <v>0</v>
      </c>
      <c r="J688" s="86" t="b">
        <v>0</v>
      </c>
      <c r="K688" s="86" t="b">
        <v>0</v>
      </c>
      <c r="L688" s="86" t="b">
        <v>0</v>
      </c>
    </row>
    <row r="689" spans="1:12" ht="15">
      <c r="A689" s="86" t="s">
        <v>2813</v>
      </c>
      <c r="B689" s="86" t="s">
        <v>2400</v>
      </c>
      <c r="C689" s="86">
        <v>13</v>
      </c>
      <c r="D689" s="121">
        <v>0.00862707162257749</v>
      </c>
      <c r="E689" s="121">
        <v>1.6885310512213756</v>
      </c>
      <c r="F689" s="86" t="s">
        <v>2257</v>
      </c>
      <c r="G689" s="86" t="b">
        <v>0</v>
      </c>
      <c r="H689" s="86" t="b">
        <v>0</v>
      </c>
      <c r="I689" s="86" t="b">
        <v>0</v>
      </c>
      <c r="J689" s="86" t="b">
        <v>0</v>
      </c>
      <c r="K689" s="86" t="b">
        <v>0</v>
      </c>
      <c r="L689" s="86" t="b">
        <v>0</v>
      </c>
    </row>
    <row r="690" spans="1:12" ht="15">
      <c r="A690" s="86" t="s">
        <v>2400</v>
      </c>
      <c r="B690" s="86" t="s">
        <v>2814</v>
      </c>
      <c r="C690" s="86">
        <v>13</v>
      </c>
      <c r="D690" s="121">
        <v>0.00862707162257749</v>
      </c>
      <c r="E690" s="121">
        <v>1.6885310512213756</v>
      </c>
      <c r="F690" s="86" t="s">
        <v>2257</v>
      </c>
      <c r="G690" s="86" t="b">
        <v>0</v>
      </c>
      <c r="H690" s="86" t="b">
        <v>0</v>
      </c>
      <c r="I690" s="86" t="b">
        <v>0</v>
      </c>
      <c r="J690" s="86" t="b">
        <v>0</v>
      </c>
      <c r="K690" s="86" t="b">
        <v>0</v>
      </c>
      <c r="L690" s="86" t="b">
        <v>0</v>
      </c>
    </row>
    <row r="691" spans="1:12" ht="15">
      <c r="A691" s="86" t="s">
        <v>2814</v>
      </c>
      <c r="B691" s="86" t="s">
        <v>2815</v>
      </c>
      <c r="C691" s="86">
        <v>13</v>
      </c>
      <c r="D691" s="121">
        <v>0.00862707162257749</v>
      </c>
      <c r="E691" s="121">
        <v>1.7787076815704634</v>
      </c>
      <c r="F691" s="86" t="s">
        <v>2257</v>
      </c>
      <c r="G691" s="86" t="b">
        <v>0</v>
      </c>
      <c r="H691" s="86" t="b">
        <v>0</v>
      </c>
      <c r="I691" s="86" t="b">
        <v>0</v>
      </c>
      <c r="J691" s="86" t="b">
        <v>0</v>
      </c>
      <c r="K691" s="86" t="b">
        <v>0</v>
      </c>
      <c r="L691" s="86" t="b">
        <v>0</v>
      </c>
    </row>
    <row r="692" spans="1:12" ht="15">
      <c r="A692" s="86" t="s">
        <v>2815</v>
      </c>
      <c r="B692" s="86" t="s">
        <v>2816</v>
      </c>
      <c r="C692" s="86">
        <v>13</v>
      </c>
      <c r="D692" s="121">
        <v>0.00862707162257749</v>
      </c>
      <c r="E692" s="121">
        <v>1.7787076815704634</v>
      </c>
      <c r="F692" s="86" t="s">
        <v>2257</v>
      </c>
      <c r="G692" s="86" t="b">
        <v>0</v>
      </c>
      <c r="H692" s="86" t="b">
        <v>0</v>
      </c>
      <c r="I692" s="86" t="b">
        <v>0</v>
      </c>
      <c r="J692" s="86" t="b">
        <v>0</v>
      </c>
      <c r="K692" s="86" t="b">
        <v>0</v>
      </c>
      <c r="L692" s="86" t="b">
        <v>0</v>
      </c>
    </row>
    <row r="693" spans="1:12" ht="15">
      <c r="A693" s="86" t="s">
        <v>2816</v>
      </c>
      <c r="B693" s="86" t="s">
        <v>2817</v>
      </c>
      <c r="C693" s="86">
        <v>13</v>
      </c>
      <c r="D693" s="121">
        <v>0.00862707162257749</v>
      </c>
      <c r="E693" s="121">
        <v>1.7787076815704634</v>
      </c>
      <c r="F693" s="86" t="s">
        <v>2257</v>
      </c>
      <c r="G693" s="86" t="b">
        <v>0</v>
      </c>
      <c r="H693" s="86" t="b">
        <v>0</v>
      </c>
      <c r="I693" s="86" t="b">
        <v>0</v>
      </c>
      <c r="J693" s="86" t="b">
        <v>0</v>
      </c>
      <c r="K693" s="86" t="b">
        <v>0</v>
      </c>
      <c r="L693" s="86" t="b">
        <v>0</v>
      </c>
    </row>
    <row r="694" spans="1:12" ht="15">
      <c r="A694" s="86" t="s">
        <v>2817</v>
      </c>
      <c r="B694" s="86" t="s">
        <v>2818</v>
      </c>
      <c r="C694" s="86">
        <v>13</v>
      </c>
      <c r="D694" s="121">
        <v>0.00862707162257749</v>
      </c>
      <c r="E694" s="121">
        <v>1.7787076815704634</v>
      </c>
      <c r="F694" s="86" t="s">
        <v>2257</v>
      </c>
      <c r="G694" s="86" t="b">
        <v>0</v>
      </c>
      <c r="H694" s="86" t="b">
        <v>0</v>
      </c>
      <c r="I694" s="86" t="b">
        <v>0</v>
      </c>
      <c r="J694" s="86" t="b">
        <v>0</v>
      </c>
      <c r="K694" s="86" t="b">
        <v>0</v>
      </c>
      <c r="L694" s="86" t="b">
        <v>0</v>
      </c>
    </row>
    <row r="695" spans="1:12" ht="15">
      <c r="A695" s="86" t="s">
        <v>2818</v>
      </c>
      <c r="B695" s="86" t="s">
        <v>2819</v>
      </c>
      <c r="C695" s="86">
        <v>13</v>
      </c>
      <c r="D695" s="121">
        <v>0.00862707162257749</v>
      </c>
      <c r="E695" s="121">
        <v>1.7787076815704634</v>
      </c>
      <c r="F695" s="86" t="s">
        <v>2257</v>
      </c>
      <c r="G695" s="86" t="b">
        <v>0</v>
      </c>
      <c r="H695" s="86" t="b">
        <v>0</v>
      </c>
      <c r="I695" s="86" t="b">
        <v>0</v>
      </c>
      <c r="J695" s="86" t="b">
        <v>0</v>
      </c>
      <c r="K695" s="86" t="b">
        <v>0</v>
      </c>
      <c r="L695" s="86" t="b">
        <v>0</v>
      </c>
    </row>
    <row r="696" spans="1:12" ht="15">
      <c r="A696" s="86" t="s">
        <v>2819</v>
      </c>
      <c r="B696" s="86" t="s">
        <v>2820</v>
      </c>
      <c r="C696" s="86">
        <v>13</v>
      </c>
      <c r="D696" s="121">
        <v>0.00862707162257749</v>
      </c>
      <c r="E696" s="121">
        <v>1.7787076815704634</v>
      </c>
      <c r="F696" s="86" t="s">
        <v>2257</v>
      </c>
      <c r="G696" s="86" t="b">
        <v>0</v>
      </c>
      <c r="H696" s="86" t="b">
        <v>0</v>
      </c>
      <c r="I696" s="86" t="b">
        <v>0</v>
      </c>
      <c r="J696" s="86" t="b">
        <v>0</v>
      </c>
      <c r="K696" s="86" t="b">
        <v>0</v>
      </c>
      <c r="L696" s="86" t="b">
        <v>0</v>
      </c>
    </row>
    <row r="697" spans="1:12" ht="15">
      <c r="A697" s="86" t="s">
        <v>2820</v>
      </c>
      <c r="B697" s="86" t="s">
        <v>2402</v>
      </c>
      <c r="C697" s="86">
        <v>13</v>
      </c>
      <c r="D697" s="121">
        <v>0.00862707162257749</v>
      </c>
      <c r="E697" s="121">
        <v>1.7465229981990622</v>
      </c>
      <c r="F697" s="86" t="s">
        <v>2257</v>
      </c>
      <c r="G697" s="86" t="b">
        <v>0</v>
      </c>
      <c r="H697" s="86" t="b">
        <v>0</v>
      </c>
      <c r="I697" s="86" t="b">
        <v>0</v>
      </c>
      <c r="J697" s="86" t="b">
        <v>0</v>
      </c>
      <c r="K697" s="86" t="b">
        <v>0</v>
      </c>
      <c r="L697" s="86" t="b">
        <v>0</v>
      </c>
    </row>
    <row r="698" spans="1:12" ht="15">
      <c r="A698" s="86" t="s">
        <v>2402</v>
      </c>
      <c r="B698" s="86" t="s">
        <v>2389</v>
      </c>
      <c r="C698" s="86">
        <v>13</v>
      </c>
      <c r="D698" s="121">
        <v>0.00862707162257749</v>
      </c>
      <c r="E698" s="121">
        <v>1.58171274955307</v>
      </c>
      <c r="F698" s="86" t="s">
        <v>2257</v>
      </c>
      <c r="G698" s="86" t="b">
        <v>0</v>
      </c>
      <c r="H698" s="86" t="b">
        <v>0</v>
      </c>
      <c r="I698" s="86" t="b">
        <v>0</v>
      </c>
      <c r="J698" s="86" t="b">
        <v>0</v>
      </c>
      <c r="K698" s="86" t="b">
        <v>0</v>
      </c>
      <c r="L698" s="86" t="b">
        <v>0</v>
      </c>
    </row>
    <row r="699" spans="1:12" ht="15">
      <c r="A699" s="86" t="s">
        <v>2389</v>
      </c>
      <c r="B699" s="86" t="s">
        <v>2387</v>
      </c>
      <c r="C699" s="86">
        <v>13</v>
      </c>
      <c r="D699" s="121">
        <v>0.00862707162257749</v>
      </c>
      <c r="E699" s="121">
        <v>1.065082953549734</v>
      </c>
      <c r="F699" s="86" t="s">
        <v>2257</v>
      </c>
      <c r="G699" s="86" t="b">
        <v>0</v>
      </c>
      <c r="H699" s="86" t="b">
        <v>0</v>
      </c>
      <c r="I699" s="86" t="b">
        <v>0</v>
      </c>
      <c r="J699" s="86" t="b">
        <v>0</v>
      </c>
      <c r="K699" s="86" t="b">
        <v>0</v>
      </c>
      <c r="L699" s="86" t="b">
        <v>0</v>
      </c>
    </row>
    <row r="700" spans="1:12" ht="15">
      <c r="A700" s="86" t="s">
        <v>2387</v>
      </c>
      <c r="B700" s="86" t="s">
        <v>2390</v>
      </c>
      <c r="C700" s="86">
        <v>13</v>
      </c>
      <c r="D700" s="121">
        <v>0.00862707162257749</v>
      </c>
      <c r="E700" s="121">
        <v>1.4045343948561748</v>
      </c>
      <c r="F700" s="86" t="s">
        <v>2257</v>
      </c>
      <c r="G700" s="86" t="b">
        <v>0</v>
      </c>
      <c r="H700" s="86" t="b">
        <v>0</v>
      </c>
      <c r="I700" s="86" t="b">
        <v>0</v>
      </c>
      <c r="J700" s="86" t="b">
        <v>0</v>
      </c>
      <c r="K700" s="86" t="b">
        <v>0</v>
      </c>
      <c r="L700" s="86" t="b">
        <v>0</v>
      </c>
    </row>
    <row r="701" spans="1:12" ht="15">
      <c r="A701" s="86" t="s">
        <v>2798</v>
      </c>
      <c r="B701" s="86" t="s">
        <v>2796</v>
      </c>
      <c r="C701" s="86">
        <v>12</v>
      </c>
      <c r="D701" s="121">
        <v>0.00846785855817097</v>
      </c>
      <c r="E701" s="121">
        <v>1.7787076815704634</v>
      </c>
      <c r="F701" s="86" t="s">
        <v>2257</v>
      </c>
      <c r="G701" s="86" t="b">
        <v>0</v>
      </c>
      <c r="H701" s="86" t="b">
        <v>0</v>
      </c>
      <c r="I701" s="86" t="b">
        <v>0</v>
      </c>
      <c r="J701" s="86" t="b">
        <v>0</v>
      </c>
      <c r="K701" s="86" t="b">
        <v>0</v>
      </c>
      <c r="L701" s="86" t="b">
        <v>0</v>
      </c>
    </row>
    <row r="702" spans="1:12" ht="15">
      <c r="A702" s="86" t="s">
        <v>2796</v>
      </c>
      <c r="B702" s="86" t="s">
        <v>2797</v>
      </c>
      <c r="C702" s="86">
        <v>12</v>
      </c>
      <c r="D702" s="121">
        <v>0.00846785855817097</v>
      </c>
      <c r="E702" s="121">
        <v>1.7787076815704634</v>
      </c>
      <c r="F702" s="86" t="s">
        <v>2257</v>
      </c>
      <c r="G702" s="86" t="b">
        <v>0</v>
      </c>
      <c r="H702" s="86" t="b">
        <v>0</v>
      </c>
      <c r="I702" s="86" t="b">
        <v>0</v>
      </c>
      <c r="J702" s="86" t="b">
        <v>0</v>
      </c>
      <c r="K702" s="86" t="b">
        <v>0</v>
      </c>
      <c r="L702" s="86" t="b">
        <v>0</v>
      </c>
    </row>
    <row r="703" spans="1:12" ht="15">
      <c r="A703" s="86" t="s">
        <v>2797</v>
      </c>
      <c r="B703" s="86" t="s">
        <v>2799</v>
      </c>
      <c r="C703" s="86">
        <v>12</v>
      </c>
      <c r="D703" s="121">
        <v>0.00846785855817097</v>
      </c>
      <c r="E703" s="121">
        <v>1.8134697878296755</v>
      </c>
      <c r="F703" s="86" t="s">
        <v>2257</v>
      </c>
      <c r="G703" s="86" t="b">
        <v>0</v>
      </c>
      <c r="H703" s="86" t="b">
        <v>0</v>
      </c>
      <c r="I703" s="86" t="b">
        <v>0</v>
      </c>
      <c r="J703" s="86" t="b">
        <v>0</v>
      </c>
      <c r="K703" s="86" t="b">
        <v>0</v>
      </c>
      <c r="L703" s="86" t="b">
        <v>0</v>
      </c>
    </row>
    <row r="704" spans="1:12" ht="15">
      <c r="A704" s="86" t="s">
        <v>2799</v>
      </c>
      <c r="B704" s="86" t="s">
        <v>2800</v>
      </c>
      <c r="C704" s="86">
        <v>12</v>
      </c>
      <c r="D704" s="121">
        <v>0.00846785855817097</v>
      </c>
      <c r="E704" s="121">
        <v>1.8134697878296755</v>
      </c>
      <c r="F704" s="86" t="s">
        <v>2257</v>
      </c>
      <c r="G704" s="86" t="b">
        <v>0</v>
      </c>
      <c r="H704" s="86" t="b">
        <v>0</v>
      </c>
      <c r="I704" s="86" t="b">
        <v>0</v>
      </c>
      <c r="J704" s="86" t="b">
        <v>0</v>
      </c>
      <c r="K704" s="86" t="b">
        <v>0</v>
      </c>
      <c r="L704" s="86" t="b">
        <v>0</v>
      </c>
    </row>
    <row r="705" spans="1:12" ht="15">
      <c r="A705" s="86" t="s">
        <v>2800</v>
      </c>
      <c r="B705" s="86" t="s">
        <v>2801</v>
      </c>
      <c r="C705" s="86">
        <v>12</v>
      </c>
      <c r="D705" s="121">
        <v>0.00846785855817097</v>
      </c>
      <c r="E705" s="121">
        <v>1.8134697878296755</v>
      </c>
      <c r="F705" s="86" t="s">
        <v>2257</v>
      </c>
      <c r="G705" s="86" t="b">
        <v>0</v>
      </c>
      <c r="H705" s="86" t="b">
        <v>0</v>
      </c>
      <c r="I705" s="86" t="b">
        <v>0</v>
      </c>
      <c r="J705" s="86" t="b">
        <v>0</v>
      </c>
      <c r="K705" s="86" t="b">
        <v>0</v>
      </c>
      <c r="L705" s="86" t="b">
        <v>0</v>
      </c>
    </row>
    <row r="706" spans="1:12" ht="15">
      <c r="A706" s="86" t="s">
        <v>2801</v>
      </c>
      <c r="B706" s="86" t="s">
        <v>2802</v>
      </c>
      <c r="C706" s="86">
        <v>12</v>
      </c>
      <c r="D706" s="121">
        <v>0.00846785855817097</v>
      </c>
      <c r="E706" s="121">
        <v>1.8134697878296755</v>
      </c>
      <c r="F706" s="86" t="s">
        <v>2257</v>
      </c>
      <c r="G706" s="86" t="b">
        <v>0</v>
      </c>
      <c r="H706" s="86" t="b">
        <v>0</v>
      </c>
      <c r="I706" s="86" t="b">
        <v>0</v>
      </c>
      <c r="J706" s="86" t="b">
        <v>0</v>
      </c>
      <c r="K706" s="86" t="b">
        <v>0</v>
      </c>
      <c r="L706" s="86" t="b">
        <v>0</v>
      </c>
    </row>
    <row r="707" spans="1:12" ht="15">
      <c r="A707" s="86" t="s">
        <v>2802</v>
      </c>
      <c r="B707" s="86" t="s">
        <v>508</v>
      </c>
      <c r="C707" s="86">
        <v>12</v>
      </c>
      <c r="D707" s="121">
        <v>0.00846785855817097</v>
      </c>
      <c r="E707" s="121">
        <v>1.8134697878296755</v>
      </c>
      <c r="F707" s="86" t="s">
        <v>2257</v>
      </c>
      <c r="G707" s="86" t="b">
        <v>0</v>
      </c>
      <c r="H707" s="86" t="b">
        <v>0</v>
      </c>
      <c r="I707" s="86" t="b">
        <v>0</v>
      </c>
      <c r="J707" s="86" t="b">
        <v>0</v>
      </c>
      <c r="K707" s="86" t="b">
        <v>0</v>
      </c>
      <c r="L707" s="86" t="b">
        <v>0</v>
      </c>
    </row>
    <row r="708" spans="1:12" ht="15">
      <c r="A708" s="86" t="s">
        <v>508</v>
      </c>
      <c r="B708" s="86" t="s">
        <v>2803</v>
      </c>
      <c r="C708" s="86">
        <v>12</v>
      </c>
      <c r="D708" s="121">
        <v>0.00846785855817097</v>
      </c>
      <c r="E708" s="121">
        <v>1.8134697878296755</v>
      </c>
      <c r="F708" s="86" t="s">
        <v>2257</v>
      </c>
      <c r="G708" s="86" t="b">
        <v>0</v>
      </c>
      <c r="H708" s="86" t="b">
        <v>0</v>
      </c>
      <c r="I708" s="86" t="b">
        <v>0</v>
      </c>
      <c r="J708" s="86" t="b">
        <v>0</v>
      </c>
      <c r="K708" s="86" t="b">
        <v>0</v>
      </c>
      <c r="L708" s="86" t="b">
        <v>0</v>
      </c>
    </row>
    <row r="709" spans="1:12" ht="15">
      <c r="A709" s="86" t="s">
        <v>2803</v>
      </c>
      <c r="B709" s="86" t="s">
        <v>2804</v>
      </c>
      <c r="C709" s="86">
        <v>12</v>
      </c>
      <c r="D709" s="121">
        <v>0.00846785855817097</v>
      </c>
      <c r="E709" s="121">
        <v>1.8134697878296755</v>
      </c>
      <c r="F709" s="86" t="s">
        <v>2257</v>
      </c>
      <c r="G709" s="86" t="b">
        <v>0</v>
      </c>
      <c r="H709" s="86" t="b">
        <v>0</v>
      </c>
      <c r="I709" s="86" t="b">
        <v>0</v>
      </c>
      <c r="J709" s="86" t="b">
        <v>0</v>
      </c>
      <c r="K709" s="86" t="b">
        <v>0</v>
      </c>
      <c r="L709" s="86" t="b">
        <v>0</v>
      </c>
    </row>
    <row r="710" spans="1:12" ht="15">
      <c r="A710" s="86" t="s">
        <v>2804</v>
      </c>
      <c r="B710" s="86" t="s">
        <v>2805</v>
      </c>
      <c r="C710" s="86">
        <v>12</v>
      </c>
      <c r="D710" s="121">
        <v>0.00846785855817097</v>
      </c>
      <c r="E710" s="121">
        <v>1.8134697878296755</v>
      </c>
      <c r="F710" s="86" t="s">
        <v>2257</v>
      </c>
      <c r="G710" s="86" t="b">
        <v>0</v>
      </c>
      <c r="H710" s="86" t="b">
        <v>0</v>
      </c>
      <c r="I710" s="86" t="b">
        <v>0</v>
      </c>
      <c r="J710" s="86" t="b">
        <v>0</v>
      </c>
      <c r="K710" s="86" t="b">
        <v>0</v>
      </c>
      <c r="L710" s="86" t="b">
        <v>0</v>
      </c>
    </row>
    <row r="711" spans="1:12" ht="15">
      <c r="A711" s="86" t="s">
        <v>2805</v>
      </c>
      <c r="B711" s="86" t="s">
        <v>2795</v>
      </c>
      <c r="C711" s="86">
        <v>12</v>
      </c>
      <c r="D711" s="121">
        <v>0.00846785855817097</v>
      </c>
      <c r="E711" s="121">
        <v>1.8134697878296755</v>
      </c>
      <c r="F711" s="86" t="s">
        <v>2257</v>
      </c>
      <c r="G711" s="86" t="b">
        <v>0</v>
      </c>
      <c r="H711" s="86" t="b">
        <v>0</v>
      </c>
      <c r="I711" s="86" t="b">
        <v>0</v>
      </c>
      <c r="J711" s="86" t="b">
        <v>0</v>
      </c>
      <c r="K711" s="86" t="b">
        <v>0</v>
      </c>
      <c r="L711" s="86" t="b">
        <v>0</v>
      </c>
    </row>
    <row r="712" spans="1:12" ht="15">
      <c r="A712" s="86" t="s">
        <v>2795</v>
      </c>
      <c r="B712" s="86" t="s">
        <v>2806</v>
      </c>
      <c r="C712" s="86">
        <v>12</v>
      </c>
      <c r="D712" s="121">
        <v>0.00846785855817097</v>
      </c>
      <c r="E712" s="121">
        <v>1.8134697878296755</v>
      </c>
      <c r="F712" s="86" t="s">
        <v>2257</v>
      </c>
      <c r="G712" s="86" t="b">
        <v>0</v>
      </c>
      <c r="H712" s="86" t="b">
        <v>0</v>
      </c>
      <c r="I712" s="86" t="b">
        <v>0</v>
      </c>
      <c r="J712" s="86" t="b">
        <v>0</v>
      </c>
      <c r="K712" s="86" t="b">
        <v>0</v>
      </c>
      <c r="L712" s="86" t="b">
        <v>0</v>
      </c>
    </row>
    <row r="713" spans="1:12" ht="15">
      <c r="A713" s="86" t="s">
        <v>2806</v>
      </c>
      <c r="B713" s="86" t="s">
        <v>2807</v>
      </c>
      <c r="C713" s="86">
        <v>12</v>
      </c>
      <c r="D713" s="121">
        <v>0.00846785855817097</v>
      </c>
      <c r="E713" s="121">
        <v>1.8134697878296755</v>
      </c>
      <c r="F713" s="86" t="s">
        <v>2257</v>
      </c>
      <c r="G713" s="86" t="b">
        <v>0</v>
      </c>
      <c r="H713" s="86" t="b">
        <v>0</v>
      </c>
      <c r="I713" s="86" t="b">
        <v>0</v>
      </c>
      <c r="J713" s="86" t="b">
        <v>0</v>
      </c>
      <c r="K713" s="86" t="b">
        <v>0</v>
      </c>
      <c r="L713" s="86" t="b">
        <v>0</v>
      </c>
    </row>
    <row r="714" spans="1:12" ht="15">
      <c r="A714" s="86" t="s">
        <v>2807</v>
      </c>
      <c r="B714" s="86" t="s">
        <v>2808</v>
      </c>
      <c r="C714" s="86">
        <v>12</v>
      </c>
      <c r="D714" s="121">
        <v>0.00846785855817097</v>
      </c>
      <c r="E714" s="121">
        <v>1.8134697878296755</v>
      </c>
      <c r="F714" s="86" t="s">
        <v>2257</v>
      </c>
      <c r="G714" s="86" t="b">
        <v>0</v>
      </c>
      <c r="H714" s="86" t="b">
        <v>0</v>
      </c>
      <c r="I714" s="86" t="b">
        <v>0</v>
      </c>
      <c r="J714" s="86" t="b">
        <v>0</v>
      </c>
      <c r="K714" s="86" t="b">
        <v>0</v>
      </c>
      <c r="L714" s="86" t="b">
        <v>0</v>
      </c>
    </row>
    <row r="715" spans="1:12" ht="15">
      <c r="A715" s="86" t="s">
        <v>2808</v>
      </c>
      <c r="B715" s="86" t="s">
        <v>2809</v>
      </c>
      <c r="C715" s="86">
        <v>12</v>
      </c>
      <c r="D715" s="121">
        <v>0.00846785855817097</v>
      </c>
      <c r="E715" s="121">
        <v>1.8134697878296755</v>
      </c>
      <c r="F715" s="86" t="s">
        <v>2257</v>
      </c>
      <c r="G715" s="86" t="b">
        <v>0</v>
      </c>
      <c r="H715" s="86" t="b">
        <v>0</v>
      </c>
      <c r="I715" s="86" t="b">
        <v>0</v>
      </c>
      <c r="J715" s="86" t="b">
        <v>0</v>
      </c>
      <c r="K715" s="86" t="b">
        <v>0</v>
      </c>
      <c r="L715" s="86" t="b">
        <v>0</v>
      </c>
    </row>
    <row r="716" spans="1:12" ht="15">
      <c r="A716" s="86" t="s">
        <v>2809</v>
      </c>
      <c r="B716" s="86" t="s">
        <v>2810</v>
      </c>
      <c r="C716" s="86">
        <v>12</v>
      </c>
      <c r="D716" s="121">
        <v>0.00846785855817097</v>
      </c>
      <c r="E716" s="121">
        <v>1.8134697878296755</v>
      </c>
      <c r="F716" s="86" t="s">
        <v>2257</v>
      </c>
      <c r="G716" s="86" t="b">
        <v>0</v>
      </c>
      <c r="H716" s="86" t="b">
        <v>0</v>
      </c>
      <c r="I716" s="86" t="b">
        <v>0</v>
      </c>
      <c r="J716" s="86" t="b">
        <v>0</v>
      </c>
      <c r="K716" s="86" t="b">
        <v>0</v>
      </c>
      <c r="L716" s="86" t="b">
        <v>0</v>
      </c>
    </row>
    <row r="717" spans="1:12" ht="15">
      <c r="A717" s="86" t="s">
        <v>2810</v>
      </c>
      <c r="B717" s="86" t="s">
        <v>2401</v>
      </c>
      <c r="C717" s="86">
        <v>12</v>
      </c>
      <c r="D717" s="121">
        <v>0.00846785855817097</v>
      </c>
      <c r="E717" s="121">
        <v>1.716559774821619</v>
      </c>
      <c r="F717" s="86" t="s">
        <v>2257</v>
      </c>
      <c r="G717" s="86" t="b">
        <v>0</v>
      </c>
      <c r="H717" s="86" t="b">
        <v>0</v>
      </c>
      <c r="I717" s="86" t="b">
        <v>0</v>
      </c>
      <c r="J717" s="86" t="b">
        <v>0</v>
      </c>
      <c r="K717" s="86" t="b">
        <v>0</v>
      </c>
      <c r="L717" s="86" t="b">
        <v>0</v>
      </c>
    </row>
    <row r="718" spans="1:12" ht="15">
      <c r="A718" s="86" t="s">
        <v>2401</v>
      </c>
      <c r="B718" s="86" t="s">
        <v>2811</v>
      </c>
      <c r="C718" s="86">
        <v>12</v>
      </c>
      <c r="D718" s="121">
        <v>0.00846785855817097</v>
      </c>
      <c r="E718" s="121">
        <v>1.716559774821619</v>
      </c>
      <c r="F718" s="86" t="s">
        <v>2257</v>
      </c>
      <c r="G718" s="86" t="b">
        <v>0</v>
      </c>
      <c r="H718" s="86" t="b">
        <v>0</v>
      </c>
      <c r="I718" s="86" t="b">
        <v>0</v>
      </c>
      <c r="J718" s="86" t="b">
        <v>0</v>
      </c>
      <c r="K718" s="86" t="b">
        <v>0</v>
      </c>
      <c r="L718" s="86" t="b">
        <v>0</v>
      </c>
    </row>
    <row r="719" spans="1:12" ht="15">
      <c r="A719" s="86" t="s">
        <v>2811</v>
      </c>
      <c r="B719" s="86" t="s">
        <v>2391</v>
      </c>
      <c r="C719" s="86">
        <v>12</v>
      </c>
      <c r="D719" s="121">
        <v>0.00846785855817097</v>
      </c>
      <c r="E719" s="121">
        <v>1.8134697878296755</v>
      </c>
      <c r="F719" s="86" t="s">
        <v>2257</v>
      </c>
      <c r="G719" s="86" t="b">
        <v>0</v>
      </c>
      <c r="H719" s="86" t="b">
        <v>0</v>
      </c>
      <c r="I719" s="86" t="b">
        <v>0</v>
      </c>
      <c r="J719" s="86" t="b">
        <v>0</v>
      </c>
      <c r="K719" s="86" t="b">
        <v>0</v>
      </c>
      <c r="L719" s="86" t="b">
        <v>0</v>
      </c>
    </row>
    <row r="720" spans="1:12" ht="15">
      <c r="A720" s="86" t="s">
        <v>2391</v>
      </c>
      <c r="B720" s="86" t="s">
        <v>2812</v>
      </c>
      <c r="C720" s="86">
        <v>12</v>
      </c>
      <c r="D720" s="121">
        <v>0.00846785855817097</v>
      </c>
      <c r="E720" s="121">
        <v>1.8134697878296755</v>
      </c>
      <c r="F720" s="86" t="s">
        <v>2257</v>
      </c>
      <c r="G720" s="86" t="b">
        <v>0</v>
      </c>
      <c r="H720" s="86" t="b">
        <v>0</v>
      </c>
      <c r="I720" s="86" t="b">
        <v>0</v>
      </c>
      <c r="J720" s="86" t="b">
        <v>0</v>
      </c>
      <c r="K720" s="86" t="b">
        <v>0</v>
      </c>
      <c r="L720" s="86" t="b">
        <v>0</v>
      </c>
    </row>
    <row r="721" spans="1:12" ht="15">
      <c r="A721" s="86" t="s">
        <v>2812</v>
      </c>
      <c r="B721" s="86" t="s">
        <v>2388</v>
      </c>
      <c r="C721" s="86">
        <v>12</v>
      </c>
      <c r="D721" s="121">
        <v>0.00846785855817097</v>
      </c>
      <c r="E721" s="121">
        <v>1.6373785287739941</v>
      </c>
      <c r="F721" s="86" t="s">
        <v>2257</v>
      </c>
      <c r="G721" s="86" t="b">
        <v>0</v>
      </c>
      <c r="H721" s="86" t="b">
        <v>0</v>
      </c>
      <c r="I721" s="86" t="b">
        <v>0</v>
      </c>
      <c r="J721" s="86" t="b">
        <v>0</v>
      </c>
      <c r="K721" s="86" t="b">
        <v>0</v>
      </c>
      <c r="L721" s="86" t="b">
        <v>0</v>
      </c>
    </row>
    <row r="722" spans="1:12" ht="15">
      <c r="A722" s="86" t="s">
        <v>2388</v>
      </c>
      <c r="B722" s="86" t="s">
        <v>2387</v>
      </c>
      <c r="C722" s="86">
        <v>12</v>
      </c>
      <c r="D722" s="121">
        <v>0.00846785855817097</v>
      </c>
      <c r="E722" s="121">
        <v>1.1329831891876698</v>
      </c>
      <c r="F722" s="86" t="s">
        <v>2257</v>
      </c>
      <c r="G722" s="86" t="b">
        <v>0</v>
      </c>
      <c r="H722" s="86" t="b">
        <v>0</v>
      </c>
      <c r="I722" s="86" t="b">
        <v>0</v>
      </c>
      <c r="J722" s="86" t="b">
        <v>0</v>
      </c>
      <c r="K722" s="86" t="b">
        <v>0</v>
      </c>
      <c r="L722" s="86" t="b">
        <v>0</v>
      </c>
    </row>
    <row r="723" spans="1:12" ht="15">
      <c r="A723" s="86" t="s">
        <v>2390</v>
      </c>
      <c r="B723" s="86" t="s">
        <v>2387</v>
      </c>
      <c r="C723" s="86">
        <v>5</v>
      </c>
      <c r="D723" s="121">
        <v>0.005827012257228266</v>
      </c>
      <c r="E723" s="121">
        <v>1.083765166517488</v>
      </c>
      <c r="F723" s="86" t="s">
        <v>2257</v>
      </c>
      <c r="G723" s="86" t="b">
        <v>0</v>
      </c>
      <c r="H723" s="86" t="b">
        <v>0</v>
      </c>
      <c r="I723" s="86" t="b">
        <v>0</v>
      </c>
      <c r="J723" s="86" t="b">
        <v>0</v>
      </c>
      <c r="K723" s="86" t="b">
        <v>0</v>
      </c>
      <c r="L723" s="86" t="b">
        <v>0</v>
      </c>
    </row>
    <row r="724" spans="1:12" ht="15">
      <c r="A724" s="86" t="s">
        <v>2452</v>
      </c>
      <c r="B724" s="86" t="s">
        <v>2950</v>
      </c>
      <c r="C724" s="86">
        <v>4</v>
      </c>
      <c r="D724" s="121">
        <v>0.0051303402193645055</v>
      </c>
      <c r="E724" s="121">
        <v>2.0475529938630435</v>
      </c>
      <c r="F724" s="86" t="s">
        <v>2257</v>
      </c>
      <c r="G724" s="86" t="b">
        <v>0</v>
      </c>
      <c r="H724" s="86" t="b">
        <v>0</v>
      </c>
      <c r="I724" s="86" t="b">
        <v>0</v>
      </c>
      <c r="J724" s="86" t="b">
        <v>0</v>
      </c>
      <c r="K724" s="86" t="b">
        <v>0</v>
      </c>
      <c r="L724" s="86" t="b">
        <v>0</v>
      </c>
    </row>
    <row r="725" spans="1:12" ht="15">
      <c r="A725" s="86" t="s">
        <v>2950</v>
      </c>
      <c r="B725" s="86" t="s">
        <v>2951</v>
      </c>
      <c r="C725" s="86">
        <v>4</v>
      </c>
      <c r="D725" s="121">
        <v>0.0051303402193645055</v>
      </c>
      <c r="E725" s="121">
        <v>2.290591042549338</v>
      </c>
      <c r="F725" s="86" t="s">
        <v>2257</v>
      </c>
      <c r="G725" s="86" t="b">
        <v>0</v>
      </c>
      <c r="H725" s="86" t="b">
        <v>0</v>
      </c>
      <c r="I725" s="86" t="b">
        <v>0</v>
      </c>
      <c r="J725" s="86" t="b">
        <v>0</v>
      </c>
      <c r="K725" s="86" t="b">
        <v>0</v>
      </c>
      <c r="L725" s="86" t="b">
        <v>0</v>
      </c>
    </row>
    <row r="726" spans="1:12" ht="15">
      <c r="A726" s="86" t="s">
        <v>2951</v>
      </c>
      <c r="B726" s="86" t="s">
        <v>2952</v>
      </c>
      <c r="C726" s="86">
        <v>4</v>
      </c>
      <c r="D726" s="121">
        <v>0.0051303402193645055</v>
      </c>
      <c r="E726" s="121">
        <v>2.290591042549338</v>
      </c>
      <c r="F726" s="86" t="s">
        <v>2257</v>
      </c>
      <c r="G726" s="86" t="b">
        <v>0</v>
      </c>
      <c r="H726" s="86" t="b">
        <v>0</v>
      </c>
      <c r="I726" s="86" t="b">
        <v>0</v>
      </c>
      <c r="J726" s="86" t="b">
        <v>0</v>
      </c>
      <c r="K726" s="86" t="b">
        <v>0</v>
      </c>
      <c r="L726" s="86" t="b">
        <v>0</v>
      </c>
    </row>
    <row r="727" spans="1:12" ht="15">
      <c r="A727" s="86" t="s">
        <v>2952</v>
      </c>
      <c r="B727" s="86" t="s">
        <v>2828</v>
      </c>
      <c r="C727" s="86">
        <v>4</v>
      </c>
      <c r="D727" s="121">
        <v>0.0051303402193645055</v>
      </c>
      <c r="E727" s="121">
        <v>2.290591042549338</v>
      </c>
      <c r="F727" s="86" t="s">
        <v>2257</v>
      </c>
      <c r="G727" s="86" t="b">
        <v>0</v>
      </c>
      <c r="H727" s="86" t="b">
        <v>0</v>
      </c>
      <c r="I727" s="86" t="b">
        <v>0</v>
      </c>
      <c r="J727" s="86" t="b">
        <v>0</v>
      </c>
      <c r="K727" s="86" t="b">
        <v>0</v>
      </c>
      <c r="L727" s="86" t="b">
        <v>0</v>
      </c>
    </row>
    <row r="728" spans="1:12" ht="15">
      <c r="A728" s="86" t="s">
        <v>2828</v>
      </c>
      <c r="B728" s="86" t="s">
        <v>2953</v>
      </c>
      <c r="C728" s="86">
        <v>4</v>
      </c>
      <c r="D728" s="121">
        <v>0.0051303402193645055</v>
      </c>
      <c r="E728" s="121">
        <v>2.290591042549338</v>
      </c>
      <c r="F728" s="86" t="s">
        <v>2257</v>
      </c>
      <c r="G728" s="86" t="b">
        <v>0</v>
      </c>
      <c r="H728" s="86" t="b">
        <v>0</v>
      </c>
      <c r="I728" s="86" t="b">
        <v>0</v>
      </c>
      <c r="J728" s="86" t="b">
        <v>0</v>
      </c>
      <c r="K728" s="86" t="b">
        <v>0</v>
      </c>
      <c r="L728" s="86" t="b">
        <v>0</v>
      </c>
    </row>
    <row r="729" spans="1:12" ht="15">
      <c r="A729" s="86" t="s">
        <v>2953</v>
      </c>
      <c r="B729" s="86" t="s">
        <v>2954</v>
      </c>
      <c r="C729" s="86">
        <v>4</v>
      </c>
      <c r="D729" s="121">
        <v>0.0051303402193645055</v>
      </c>
      <c r="E729" s="121">
        <v>2.290591042549338</v>
      </c>
      <c r="F729" s="86" t="s">
        <v>2257</v>
      </c>
      <c r="G729" s="86" t="b">
        <v>0</v>
      </c>
      <c r="H729" s="86" t="b">
        <v>0</v>
      </c>
      <c r="I729" s="86" t="b">
        <v>0</v>
      </c>
      <c r="J729" s="86" t="b">
        <v>0</v>
      </c>
      <c r="K729" s="86" t="b">
        <v>0</v>
      </c>
      <c r="L729" s="86" t="b">
        <v>0</v>
      </c>
    </row>
    <row r="730" spans="1:12" ht="15">
      <c r="A730" s="86" t="s">
        <v>2954</v>
      </c>
      <c r="B730" s="86" t="s">
        <v>2955</v>
      </c>
      <c r="C730" s="86">
        <v>4</v>
      </c>
      <c r="D730" s="121">
        <v>0.0051303402193645055</v>
      </c>
      <c r="E730" s="121">
        <v>2.290591042549338</v>
      </c>
      <c r="F730" s="86" t="s">
        <v>2257</v>
      </c>
      <c r="G730" s="86" t="b">
        <v>0</v>
      </c>
      <c r="H730" s="86" t="b">
        <v>0</v>
      </c>
      <c r="I730" s="86" t="b">
        <v>0</v>
      </c>
      <c r="J730" s="86" t="b">
        <v>0</v>
      </c>
      <c r="K730" s="86" t="b">
        <v>0</v>
      </c>
      <c r="L730" s="86" t="b">
        <v>0</v>
      </c>
    </row>
    <row r="731" spans="1:12" ht="15">
      <c r="A731" s="86" t="s">
        <v>2955</v>
      </c>
      <c r="B731" s="86" t="s">
        <v>2956</v>
      </c>
      <c r="C731" s="86">
        <v>4</v>
      </c>
      <c r="D731" s="121">
        <v>0.0051303402193645055</v>
      </c>
      <c r="E731" s="121">
        <v>2.290591042549338</v>
      </c>
      <c r="F731" s="86" t="s">
        <v>2257</v>
      </c>
      <c r="G731" s="86" t="b">
        <v>0</v>
      </c>
      <c r="H731" s="86" t="b">
        <v>0</v>
      </c>
      <c r="I731" s="86" t="b">
        <v>0</v>
      </c>
      <c r="J731" s="86" t="b">
        <v>0</v>
      </c>
      <c r="K731" s="86" t="b">
        <v>0</v>
      </c>
      <c r="L731" s="86" t="b">
        <v>0</v>
      </c>
    </row>
    <row r="732" spans="1:12" ht="15">
      <c r="A732" s="86" t="s">
        <v>2956</v>
      </c>
      <c r="B732" s="86" t="s">
        <v>2387</v>
      </c>
      <c r="C732" s="86">
        <v>4</v>
      </c>
      <c r="D732" s="121">
        <v>0.0051303402193645055</v>
      </c>
      <c r="E732" s="121">
        <v>1.2298932021957263</v>
      </c>
      <c r="F732" s="86" t="s">
        <v>2257</v>
      </c>
      <c r="G732" s="86" t="b">
        <v>0</v>
      </c>
      <c r="H732" s="86" t="b">
        <v>0</v>
      </c>
      <c r="I732" s="86" t="b">
        <v>0</v>
      </c>
      <c r="J732" s="86" t="b">
        <v>0</v>
      </c>
      <c r="K732" s="86" t="b">
        <v>0</v>
      </c>
      <c r="L732" s="86" t="b">
        <v>0</v>
      </c>
    </row>
    <row r="733" spans="1:12" ht="15">
      <c r="A733" s="86" t="s">
        <v>2929</v>
      </c>
      <c r="B733" s="86" t="s">
        <v>2930</v>
      </c>
      <c r="C733" s="86">
        <v>3</v>
      </c>
      <c r="D733" s="121">
        <v>0.004300979118362437</v>
      </c>
      <c r="E733" s="121">
        <v>2.415529779157638</v>
      </c>
      <c r="F733" s="86" t="s">
        <v>2257</v>
      </c>
      <c r="G733" s="86" t="b">
        <v>0</v>
      </c>
      <c r="H733" s="86" t="b">
        <v>0</v>
      </c>
      <c r="I733" s="86" t="b">
        <v>0</v>
      </c>
      <c r="J733" s="86" t="b">
        <v>0</v>
      </c>
      <c r="K733" s="86" t="b">
        <v>0</v>
      </c>
      <c r="L733" s="86" t="b">
        <v>0</v>
      </c>
    </row>
    <row r="734" spans="1:12" ht="15">
      <c r="A734" s="86" t="s">
        <v>2930</v>
      </c>
      <c r="B734" s="86" t="s">
        <v>2931</v>
      </c>
      <c r="C734" s="86">
        <v>3</v>
      </c>
      <c r="D734" s="121">
        <v>0.004300979118362437</v>
      </c>
      <c r="E734" s="121">
        <v>2.415529779157638</v>
      </c>
      <c r="F734" s="86" t="s">
        <v>2257</v>
      </c>
      <c r="G734" s="86" t="b">
        <v>0</v>
      </c>
      <c r="H734" s="86" t="b">
        <v>0</v>
      </c>
      <c r="I734" s="86" t="b">
        <v>0</v>
      </c>
      <c r="J734" s="86" t="b">
        <v>0</v>
      </c>
      <c r="K734" s="86" t="b">
        <v>0</v>
      </c>
      <c r="L734" s="86" t="b">
        <v>0</v>
      </c>
    </row>
    <row r="735" spans="1:12" ht="15">
      <c r="A735" s="86" t="s">
        <v>2931</v>
      </c>
      <c r="B735" s="86" t="s">
        <v>2932</v>
      </c>
      <c r="C735" s="86">
        <v>3</v>
      </c>
      <c r="D735" s="121">
        <v>0.004300979118362437</v>
      </c>
      <c r="E735" s="121">
        <v>2.415529779157638</v>
      </c>
      <c r="F735" s="86" t="s">
        <v>2257</v>
      </c>
      <c r="G735" s="86" t="b">
        <v>0</v>
      </c>
      <c r="H735" s="86" t="b">
        <v>0</v>
      </c>
      <c r="I735" s="86" t="b">
        <v>0</v>
      </c>
      <c r="J735" s="86" t="b">
        <v>0</v>
      </c>
      <c r="K735" s="86" t="b">
        <v>0</v>
      </c>
      <c r="L735" s="86" t="b">
        <v>0</v>
      </c>
    </row>
    <row r="736" spans="1:12" ht="15">
      <c r="A736" s="86" t="s">
        <v>2932</v>
      </c>
      <c r="B736" s="86" t="s">
        <v>2423</v>
      </c>
      <c r="C736" s="86">
        <v>3</v>
      </c>
      <c r="D736" s="121">
        <v>0.004300979118362437</v>
      </c>
      <c r="E736" s="121">
        <v>2.415529779157638</v>
      </c>
      <c r="F736" s="86" t="s">
        <v>2257</v>
      </c>
      <c r="G736" s="86" t="b">
        <v>0</v>
      </c>
      <c r="H736" s="86" t="b">
        <v>0</v>
      </c>
      <c r="I736" s="86" t="b">
        <v>0</v>
      </c>
      <c r="J736" s="86" t="b">
        <v>0</v>
      </c>
      <c r="K736" s="86" t="b">
        <v>0</v>
      </c>
      <c r="L736" s="86" t="b">
        <v>0</v>
      </c>
    </row>
    <row r="737" spans="1:12" ht="15">
      <c r="A737" s="86" t="s">
        <v>2423</v>
      </c>
      <c r="B737" s="86" t="s">
        <v>2933</v>
      </c>
      <c r="C737" s="86">
        <v>3</v>
      </c>
      <c r="D737" s="121">
        <v>0.004300979118362437</v>
      </c>
      <c r="E737" s="121">
        <v>2.415529779157638</v>
      </c>
      <c r="F737" s="86" t="s">
        <v>2257</v>
      </c>
      <c r="G737" s="86" t="b">
        <v>0</v>
      </c>
      <c r="H737" s="86" t="b">
        <v>0</v>
      </c>
      <c r="I737" s="86" t="b">
        <v>0</v>
      </c>
      <c r="J737" s="86" t="b">
        <v>0</v>
      </c>
      <c r="K737" s="86" t="b">
        <v>0</v>
      </c>
      <c r="L737" s="86" t="b">
        <v>0</v>
      </c>
    </row>
    <row r="738" spans="1:12" ht="15">
      <c r="A738" s="86" t="s">
        <v>2933</v>
      </c>
      <c r="B738" s="86" t="s">
        <v>2934</v>
      </c>
      <c r="C738" s="86">
        <v>3</v>
      </c>
      <c r="D738" s="121">
        <v>0.004300979118362437</v>
      </c>
      <c r="E738" s="121">
        <v>2.415529779157638</v>
      </c>
      <c r="F738" s="86" t="s">
        <v>2257</v>
      </c>
      <c r="G738" s="86" t="b">
        <v>0</v>
      </c>
      <c r="H738" s="86" t="b">
        <v>0</v>
      </c>
      <c r="I738" s="86" t="b">
        <v>0</v>
      </c>
      <c r="J738" s="86" t="b">
        <v>0</v>
      </c>
      <c r="K738" s="86" t="b">
        <v>0</v>
      </c>
      <c r="L738" s="86" t="b">
        <v>0</v>
      </c>
    </row>
    <row r="739" spans="1:12" ht="15">
      <c r="A739" s="86" t="s">
        <v>2934</v>
      </c>
      <c r="B739" s="86" t="s">
        <v>2935</v>
      </c>
      <c r="C739" s="86">
        <v>3</v>
      </c>
      <c r="D739" s="121">
        <v>0.004300979118362437</v>
      </c>
      <c r="E739" s="121">
        <v>2.415529779157638</v>
      </c>
      <c r="F739" s="86" t="s">
        <v>2257</v>
      </c>
      <c r="G739" s="86" t="b">
        <v>0</v>
      </c>
      <c r="H739" s="86" t="b">
        <v>0</v>
      </c>
      <c r="I739" s="86" t="b">
        <v>0</v>
      </c>
      <c r="J739" s="86" t="b">
        <v>0</v>
      </c>
      <c r="K739" s="86" t="b">
        <v>0</v>
      </c>
      <c r="L739" s="86" t="b">
        <v>0</v>
      </c>
    </row>
    <row r="740" spans="1:12" ht="15">
      <c r="A740" s="86" t="s">
        <v>2935</v>
      </c>
      <c r="B740" s="86" t="s">
        <v>2936</v>
      </c>
      <c r="C740" s="86">
        <v>3</v>
      </c>
      <c r="D740" s="121">
        <v>0.004300979118362437</v>
      </c>
      <c r="E740" s="121">
        <v>2.415529779157638</v>
      </c>
      <c r="F740" s="86" t="s">
        <v>2257</v>
      </c>
      <c r="G740" s="86" t="b">
        <v>0</v>
      </c>
      <c r="H740" s="86" t="b">
        <v>0</v>
      </c>
      <c r="I740" s="86" t="b">
        <v>0</v>
      </c>
      <c r="J740" s="86" t="b">
        <v>0</v>
      </c>
      <c r="K740" s="86" t="b">
        <v>0</v>
      </c>
      <c r="L740" s="86" t="b">
        <v>0</v>
      </c>
    </row>
    <row r="741" spans="1:12" ht="15">
      <c r="A741" s="86" t="s">
        <v>2936</v>
      </c>
      <c r="B741" s="86" t="s">
        <v>2422</v>
      </c>
      <c r="C741" s="86">
        <v>3</v>
      </c>
      <c r="D741" s="121">
        <v>0.004300979118362437</v>
      </c>
      <c r="E741" s="121">
        <v>2.415529779157638</v>
      </c>
      <c r="F741" s="86" t="s">
        <v>2257</v>
      </c>
      <c r="G741" s="86" t="b">
        <v>0</v>
      </c>
      <c r="H741" s="86" t="b">
        <v>0</v>
      </c>
      <c r="I741" s="86" t="b">
        <v>0</v>
      </c>
      <c r="J741" s="86" t="b">
        <v>0</v>
      </c>
      <c r="K741" s="86" t="b">
        <v>0</v>
      </c>
      <c r="L741" s="86" t="b">
        <v>0</v>
      </c>
    </row>
    <row r="742" spans="1:12" ht="15">
      <c r="A742" s="86" t="s">
        <v>2422</v>
      </c>
      <c r="B742" s="86" t="s">
        <v>2937</v>
      </c>
      <c r="C742" s="86">
        <v>3</v>
      </c>
      <c r="D742" s="121">
        <v>0.004300979118362437</v>
      </c>
      <c r="E742" s="121">
        <v>2.415529779157638</v>
      </c>
      <c r="F742" s="86" t="s">
        <v>2257</v>
      </c>
      <c r="G742" s="86" t="b">
        <v>0</v>
      </c>
      <c r="H742" s="86" t="b">
        <v>0</v>
      </c>
      <c r="I742" s="86" t="b">
        <v>0</v>
      </c>
      <c r="J742" s="86" t="b">
        <v>0</v>
      </c>
      <c r="K742" s="86" t="b">
        <v>0</v>
      </c>
      <c r="L742" s="86" t="b">
        <v>0</v>
      </c>
    </row>
    <row r="743" spans="1:12" ht="15">
      <c r="A743" s="86" t="s">
        <v>2937</v>
      </c>
      <c r="B743" s="86" t="s">
        <v>2938</v>
      </c>
      <c r="C743" s="86">
        <v>3</v>
      </c>
      <c r="D743" s="121">
        <v>0.004300979118362437</v>
      </c>
      <c r="E743" s="121">
        <v>2.415529779157638</v>
      </c>
      <c r="F743" s="86" t="s">
        <v>2257</v>
      </c>
      <c r="G743" s="86" t="b">
        <v>0</v>
      </c>
      <c r="H743" s="86" t="b">
        <v>0</v>
      </c>
      <c r="I743" s="86" t="b">
        <v>0</v>
      </c>
      <c r="J743" s="86" t="b">
        <v>0</v>
      </c>
      <c r="K743" s="86" t="b">
        <v>0</v>
      </c>
      <c r="L743" s="86" t="b">
        <v>0</v>
      </c>
    </row>
    <row r="744" spans="1:12" ht="15">
      <c r="A744" s="86" t="s">
        <v>2938</v>
      </c>
      <c r="B744" s="86" t="s">
        <v>2939</v>
      </c>
      <c r="C744" s="86">
        <v>3</v>
      </c>
      <c r="D744" s="121">
        <v>0.004300979118362437</v>
      </c>
      <c r="E744" s="121">
        <v>2.415529779157638</v>
      </c>
      <c r="F744" s="86" t="s">
        <v>2257</v>
      </c>
      <c r="G744" s="86" t="b">
        <v>0</v>
      </c>
      <c r="H744" s="86" t="b">
        <v>0</v>
      </c>
      <c r="I744" s="86" t="b">
        <v>0</v>
      </c>
      <c r="J744" s="86" t="b">
        <v>0</v>
      </c>
      <c r="K744" s="86" t="b">
        <v>0</v>
      </c>
      <c r="L744" s="86" t="b">
        <v>0</v>
      </c>
    </row>
    <row r="745" spans="1:12" ht="15">
      <c r="A745" s="86" t="s">
        <v>2939</v>
      </c>
      <c r="B745" s="86" t="s">
        <v>2826</v>
      </c>
      <c r="C745" s="86">
        <v>3</v>
      </c>
      <c r="D745" s="121">
        <v>0.004300979118362437</v>
      </c>
      <c r="E745" s="121">
        <v>2.415529779157638</v>
      </c>
      <c r="F745" s="86" t="s">
        <v>2257</v>
      </c>
      <c r="G745" s="86" t="b">
        <v>0</v>
      </c>
      <c r="H745" s="86" t="b">
        <v>0</v>
      </c>
      <c r="I745" s="86" t="b">
        <v>0</v>
      </c>
      <c r="J745" s="86" t="b">
        <v>0</v>
      </c>
      <c r="K745" s="86" t="b">
        <v>0</v>
      </c>
      <c r="L745" s="86" t="b">
        <v>0</v>
      </c>
    </row>
    <row r="746" spans="1:12" ht="15">
      <c r="A746" s="86" t="s">
        <v>2826</v>
      </c>
      <c r="B746" s="86" t="s">
        <v>2398</v>
      </c>
      <c r="C746" s="86">
        <v>3</v>
      </c>
      <c r="D746" s="121">
        <v>0.004300979118362437</v>
      </c>
      <c r="E746" s="121">
        <v>2.415529779157638</v>
      </c>
      <c r="F746" s="86" t="s">
        <v>2257</v>
      </c>
      <c r="G746" s="86" t="b">
        <v>0</v>
      </c>
      <c r="H746" s="86" t="b">
        <v>0</v>
      </c>
      <c r="I746" s="86" t="b">
        <v>0</v>
      </c>
      <c r="J746" s="86" t="b">
        <v>0</v>
      </c>
      <c r="K746" s="86" t="b">
        <v>0</v>
      </c>
      <c r="L746" s="86" t="b">
        <v>0</v>
      </c>
    </row>
    <row r="747" spans="1:12" ht="15">
      <c r="A747" s="86" t="s">
        <v>2398</v>
      </c>
      <c r="B747" s="86" t="s">
        <v>2940</v>
      </c>
      <c r="C747" s="86">
        <v>3</v>
      </c>
      <c r="D747" s="121">
        <v>0.004300979118362437</v>
      </c>
      <c r="E747" s="121">
        <v>2.415529779157638</v>
      </c>
      <c r="F747" s="86" t="s">
        <v>2257</v>
      </c>
      <c r="G747" s="86" t="b">
        <v>0</v>
      </c>
      <c r="H747" s="86" t="b">
        <v>0</v>
      </c>
      <c r="I747" s="86" t="b">
        <v>0</v>
      </c>
      <c r="J747" s="86" t="b">
        <v>0</v>
      </c>
      <c r="K747" s="86" t="b">
        <v>0</v>
      </c>
      <c r="L747" s="86" t="b">
        <v>0</v>
      </c>
    </row>
    <row r="748" spans="1:12" ht="15">
      <c r="A748" s="86" t="s">
        <v>2940</v>
      </c>
      <c r="B748" s="86" t="s">
        <v>2941</v>
      </c>
      <c r="C748" s="86">
        <v>3</v>
      </c>
      <c r="D748" s="121">
        <v>0.004300979118362437</v>
      </c>
      <c r="E748" s="121">
        <v>2.415529779157638</v>
      </c>
      <c r="F748" s="86" t="s">
        <v>2257</v>
      </c>
      <c r="G748" s="86" t="b">
        <v>0</v>
      </c>
      <c r="H748" s="86" t="b">
        <v>0</v>
      </c>
      <c r="I748" s="86" t="b">
        <v>0</v>
      </c>
      <c r="J748" s="86" t="b">
        <v>0</v>
      </c>
      <c r="K748" s="86" t="b">
        <v>0</v>
      </c>
      <c r="L748" s="86" t="b">
        <v>0</v>
      </c>
    </row>
    <row r="749" spans="1:12" ht="15">
      <c r="A749" s="86" t="s">
        <v>2941</v>
      </c>
      <c r="B749" s="86" t="s">
        <v>2942</v>
      </c>
      <c r="C749" s="86">
        <v>3</v>
      </c>
      <c r="D749" s="121">
        <v>0.004300979118362437</v>
      </c>
      <c r="E749" s="121">
        <v>2.415529779157638</v>
      </c>
      <c r="F749" s="86" t="s">
        <v>2257</v>
      </c>
      <c r="G749" s="86" t="b">
        <v>0</v>
      </c>
      <c r="H749" s="86" t="b">
        <v>0</v>
      </c>
      <c r="I749" s="86" t="b">
        <v>0</v>
      </c>
      <c r="J749" s="86" t="b">
        <v>0</v>
      </c>
      <c r="K749" s="86" t="b">
        <v>0</v>
      </c>
      <c r="L749" s="86" t="b">
        <v>0</v>
      </c>
    </row>
    <row r="750" spans="1:12" ht="15">
      <c r="A750" s="86" t="s">
        <v>2942</v>
      </c>
      <c r="B750" s="86" t="s">
        <v>2943</v>
      </c>
      <c r="C750" s="86">
        <v>3</v>
      </c>
      <c r="D750" s="121">
        <v>0.004300979118362437</v>
      </c>
      <c r="E750" s="121">
        <v>2.415529779157638</v>
      </c>
      <c r="F750" s="86" t="s">
        <v>2257</v>
      </c>
      <c r="G750" s="86" t="b">
        <v>0</v>
      </c>
      <c r="H750" s="86" t="b">
        <v>0</v>
      </c>
      <c r="I750" s="86" t="b">
        <v>0</v>
      </c>
      <c r="J750" s="86" t="b">
        <v>0</v>
      </c>
      <c r="K750" s="86" t="b">
        <v>0</v>
      </c>
      <c r="L750" s="86" t="b">
        <v>0</v>
      </c>
    </row>
    <row r="751" spans="1:12" ht="15">
      <c r="A751" s="86" t="s">
        <v>2943</v>
      </c>
      <c r="B751" s="86" t="s">
        <v>2944</v>
      </c>
      <c r="C751" s="86">
        <v>3</v>
      </c>
      <c r="D751" s="121">
        <v>0.004300979118362437</v>
      </c>
      <c r="E751" s="121">
        <v>2.415529779157638</v>
      </c>
      <c r="F751" s="86" t="s">
        <v>2257</v>
      </c>
      <c r="G751" s="86" t="b">
        <v>0</v>
      </c>
      <c r="H751" s="86" t="b">
        <v>0</v>
      </c>
      <c r="I751" s="86" t="b">
        <v>0</v>
      </c>
      <c r="J751" s="86" t="b">
        <v>0</v>
      </c>
      <c r="K751" s="86" t="b">
        <v>0</v>
      </c>
      <c r="L751" s="86" t="b">
        <v>0</v>
      </c>
    </row>
    <row r="752" spans="1:12" ht="15">
      <c r="A752" s="86" t="s">
        <v>2944</v>
      </c>
      <c r="B752" s="86" t="s">
        <v>2861</v>
      </c>
      <c r="C752" s="86">
        <v>3</v>
      </c>
      <c r="D752" s="121">
        <v>0.004300979118362437</v>
      </c>
      <c r="E752" s="121">
        <v>2.415529779157638</v>
      </c>
      <c r="F752" s="86" t="s">
        <v>2257</v>
      </c>
      <c r="G752" s="86" t="b">
        <v>0</v>
      </c>
      <c r="H752" s="86" t="b">
        <v>0</v>
      </c>
      <c r="I752" s="86" t="b">
        <v>0</v>
      </c>
      <c r="J752" s="86" t="b">
        <v>0</v>
      </c>
      <c r="K752" s="86" t="b">
        <v>0</v>
      </c>
      <c r="L752" s="86" t="b">
        <v>0</v>
      </c>
    </row>
    <row r="753" spans="1:12" ht="15">
      <c r="A753" s="86" t="s">
        <v>2861</v>
      </c>
      <c r="B753" s="86" t="s">
        <v>2945</v>
      </c>
      <c r="C753" s="86">
        <v>3</v>
      </c>
      <c r="D753" s="121">
        <v>0.004300979118362437</v>
      </c>
      <c r="E753" s="121">
        <v>2.415529779157638</v>
      </c>
      <c r="F753" s="86" t="s">
        <v>2257</v>
      </c>
      <c r="G753" s="86" t="b">
        <v>0</v>
      </c>
      <c r="H753" s="86" t="b">
        <v>0</v>
      </c>
      <c r="I753" s="86" t="b">
        <v>0</v>
      </c>
      <c r="J753" s="86" t="b">
        <v>0</v>
      </c>
      <c r="K753" s="86" t="b">
        <v>0</v>
      </c>
      <c r="L753" s="86" t="b">
        <v>0</v>
      </c>
    </row>
    <row r="754" spans="1:12" ht="15">
      <c r="A754" s="86" t="s">
        <v>2945</v>
      </c>
      <c r="B754" s="86" t="s">
        <v>2946</v>
      </c>
      <c r="C754" s="86">
        <v>3</v>
      </c>
      <c r="D754" s="121">
        <v>0.004300979118362437</v>
      </c>
      <c r="E754" s="121">
        <v>2.415529779157638</v>
      </c>
      <c r="F754" s="86" t="s">
        <v>2257</v>
      </c>
      <c r="G754" s="86" t="b">
        <v>0</v>
      </c>
      <c r="H754" s="86" t="b">
        <v>0</v>
      </c>
      <c r="I754" s="86" t="b">
        <v>0</v>
      </c>
      <c r="J754" s="86" t="b">
        <v>0</v>
      </c>
      <c r="K754" s="86" t="b">
        <v>0</v>
      </c>
      <c r="L754" s="86" t="b">
        <v>0</v>
      </c>
    </row>
    <row r="755" spans="1:12" ht="15">
      <c r="A755" s="86" t="s">
        <v>2946</v>
      </c>
      <c r="B755" s="86" t="s">
        <v>2947</v>
      </c>
      <c r="C755" s="86">
        <v>3</v>
      </c>
      <c r="D755" s="121">
        <v>0.004300979118362437</v>
      </c>
      <c r="E755" s="121">
        <v>2.415529779157638</v>
      </c>
      <c r="F755" s="86" t="s">
        <v>2257</v>
      </c>
      <c r="G755" s="86" t="b">
        <v>0</v>
      </c>
      <c r="H755" s="86" t="b">
        <v>0</v>
      </c>
      <c r="I755" s="86" t="b">
        <v>0</v>
      </c>
      <c r="J755" s="86" t="b">
        <v>0</v>
      </c>
      <c r="K755" s="86" t="b">
        <v>0</v>
      </c>
      <c r="L755" s="86" t="b">
        <v>0</v>
      </c>
    </row>
    <row r="756" spans="1:12" ht="15">
      <c r="A756" s="86" t="s">
        <v>2947</v>
      </c>
      <c r="B756" s="86" t="s">
        <v>2389</v>
      </c>
      <c r="C756" s="86">
        <v>3</v>
      </c>
      <c r="D756" s="121">
        <v>0.004300979118362437</v>
      </c>
      <c r="E756" s="121">
        <v>1.6138974329244713</v>
      </c>
      <c r="F756" s="86" t="s">
        <v>2257</v>
      </c>
      <c r="G756" s="86" t="b">
        <v>0</v>
      </c>
      <c r="H756" s="86" t="b">
        <v>0</v>
      </c>
      <c r="I756" s="86" t="b">
        <v>0</v>
      </c>
      <c r="J756" s="86" t="b">
        <v>0</v>
      </c>
      <c r="K756" s="86" t="b">
        <v>0</v>
      </c>
      <c r="L756" s="86" t="b">
        <v>0</v>
      </c>
    </row>
    <row r="757" spans="1:12" ht="15">
      <c r="A757" s="86" t="s">
        <v>2389</v>
      </c>
      <c r="B757" s="86" t="s">
        <v>2948</v>
      </c>
      <c r="C757" s="86">
        <v>3</v>
      </c>
      <c r="D757" s="121">
        <v>0.004300979118362437</v>
      </c>
      <c r="E757" s="121">
        <v>1.6138974329244713</v>
      </c>
      <c r="F757" s="86" t="s">
        <v>2257</v>
      </c>
      <c r="G757" s="86" t="b">
        <v>0</v>
      </c>
      <c r="H757" s="86" t="b">
        <v>0</v>
      </c>
      <c r="I757" s="86" t="b">
        <v>0</v>
      </c>
      <c r="J757" s="86" t="b">
        <v>0</v>
      </c>
      <c r="K757" s="86" t="b">
        <v>0</v>
      </c>
      <c r="L757" s="86" t="b">
        <v>0</v>
      </c>
    </row>
    <row r="758" spans="1:12" ht="15">
      <c r="A758" s="86" t="s">
        <v>2948</v>
      </c>
      <c r="B758" s="86" t="s">
        <v>2949</v>
      </c>
      <c r="C758" s="86">
        <v>3</v>
      </c>
      <c r="D758" s="121">
        <v>0.004300979118362437</v>
      </c>
      <c r="E758" s="121">
        <v>2.415529779157638</v>
      </c>
      <c r="F758" s="86" t="s">
        <v>2257</v>
      </c>
      <c r="G758" s="86" t="b">
        <v>0</v>
      </c>
      <c r="H758" s="86" t="b">
        <v>0</v>
      </c>
      <c r="I758" s="86" t="b">
        <v>0</v>
      </c>
      <c r="J758" s="86" t="b">
        <v>0</v>
      </c>
      <c r="K758" s="86" t="b">
        <v>0</v>
      </c>
      <c r="L758" s="86" t="b">
        <v>0</v>
      </c>
    </row>
    <row r="759" spans="1:12" ht="15">
      <c r="A759" s="86" t="s">
        <v>2949</v>
      </c>
      <c r="B759" s="86" t="s">
        <v>2387</v>
      </c>
      <c r="C759" s="86">
        <v>3</v>
      </c>
      <c r="D759" s="121">
        <v>0.004300979118362437</v>
      </c>
      <c r="E759" s="121">
        <v>1.2298932021957263</v>
      </c>
      <c r="F759" s="86" t="s">
        <v>2257</v>
      </c>
      <c r="G759" s="86" t="b">
        <v>0</v>
      </c>
      <c r="H759" s="86" t="b">
        <v>0</v>
      </c>
      <c r="I759" s="86" t="b">
        <v>0</v>
      </c>
      <c r="J759" s="86" t="b">
        <v>0</v>
      </c>
      <c r="K759" s="86" t="b">
        <v>0</v>
      </c>
      <c r="L759" s="86" t="b">
        <v>0</v>
      </c>
    </row>
    <row r="760" spans="1:12" ht="15">
      <c r="A760" s="86" t="s">
        <v>2387</v>
      </c>
      <c r="B760" s="86" t="s">
        <v>315</v>
      </c>
      <c r="C760" s="86">
        <v>3</v>
      </c>
      <c r="D760" s="121">
        <v>0.004300979118362437</v>
      </c>
      <c r="E760" s="121">
        <v>1.5916210382133191</v>
      </c>
      <c r="F760" s="86" t="s">
        <v>2257</v>
      </c>
      <c r="G760" s="86" t="b">
        <v>0</v>
      </c>
      <c r="H760" s="86" t="b">
        <v>0</v>
      </c>
      <c r="I760" s="86" t="b">
        <v>0</v>
      </c>
      <c r="J760" s="86" t="b">
        <v>0</v>
      </c>
      <c r="K760" s="86" t="b">
        <v>0</v>
      </c>
      <c r="L760" s="86" t="b">
        <v>0</v>
      </c>
    </row>
    <row r="761" spans="1:12" ht="15">
      <c r="A761" s="86" t="s">
        <v>3032</v>
      </c>
      <c r="B761" s="86" t="s">
        <v>2928</v>
      </c>
      <c r="C761" s="86">
        <v>3</v>
      </c>
      <c r="D761" s="121">
        <v>0.004300979118362437</v>
      </c>
      <c r="E761" s="121">
        <v>2.415529779157638</v>
      </c>
      <c r="F761" s="86" t="s">
        <v>2257</v>
      </c>
      <c r="G761" s="86" t="b">
        <v>0</v>
      </c>
      <c r="H761" s="86" t="b">
        <v>0</v>
      </c>
      <c r="I761" s="86" t="b">
        <v>0</v>
      </c>
      <c r="J761" s="86" t="b">
        <v>0</v>
      </c>
      <c r="K761" s="86" t="b">
        <v>0</v>
      </c>
      <c r="L761" s="86" t="b">
        <v>0</v>
      </c>
    </row>
    <row r="762" spans="1:12" ht="15">
      <c r="A762" s="86" t="s">
        <v>2928</v>
      </c>
      <c r="B762" s="86" t="s">
        <v>3033</v>
      </c>
      <c r="C762" s="86">
        <v>3</v>
      </c>
      <c r="D762" s="121">
        <v>0.004300979118362437</v>
      </c>
      <c r="E762" s="121">
        <v>2.415529779157638</v>
      </c>
      <c r="F762" s="86" t="s">
        <v>2257</v>
      </c>
      <c r="G762" s="86" t="b">
        <v>0</v>
      </c>
      <c r="H762" s="86" t="b">
        <v>0</v>
      </c>
      <c r="I762" s="86" t="b">
        <v>0</v>
      </c>
      <c r="J762" s="86" t="b">
        <v>0</v>
      </c>
      <c r="K762" s="86" t="b">
        <v>0</v>
      </c>
      <c r="L762" s="86" t="b">
        <v>0</v>
      </c>
    </row>
    <row r="763" spans="1:12" ht="15">
      <c r="A763" s="86" t="s">
        <v>3033</v>
      </c>
      <c r="B763" s="86" t="s">
        <v>2878</v>
      </c>
      <c r="C763" s="86">
        <v>3</v>
      </c>
      <c r="D763" s="121">
        <v>0.004300979118362437</v>
      </c>
      <c r="E763" s="121">
        <v>2.1936810295412816</v>
      </c>
      <c r="F763" s="86" t="s">
        <v>2257</v>
      </c>
      <c r="G763" s="86" t="b">
        <v>0</v>
      </c>
      <c r="H763" s="86" t="b">
        <v>0</v>
      </c>
      <c r="I763" s="86" t="b">
        <v>0</v>
      </c>
      <c r="J763" s="86" t="b">
        <v>0</v>
      </c>
      <c r="K763" s="86" t="b">
        <v>0</v>
      </c>
      <c r="L763" s="86" t="b">
        <v>0</v>
      </c>
    </row>
    <row r="764" spans="1:12" ht="15">
      <c r="A764" s="86" t="s">
        <v>2878</v>
      </c>
      <c r="B764" s="86" t="s">
        <v>3034</v>
      </c>
      <c r="C764" s="86">
        <v>3</v>
      </c>
      <c r="D764" s="121">
        <v>0.004300979118362437</v>
      </c>
      <c r="E764" s="121">
        <v>2.1936810295412816</v>
      </c>
      <c r="F764" s="86" t="s">
        <v>2257</v>
      </c>
      <c r="G764" s="86" t="b">
        <v>0</v>
      </c>
      <c r="H764" s="86" t="b">
        <v>0</v>
      </c>
      <c r="I764" s="86" t="b">
        <v>0</v>
      </c>
      <c r="J764" s="86" t="b">
        <v>0</v>
      </c>
      <c r="K764" s="86" t="b">
        <v>0</v>
      </c>
      <c r="L764" s="86" t="b">
        <v>0</v>
      </c>
    </row>
    <row r="765" spans="1:12" ht="15">
      <c r="A765" s="86" t="s">
        <v>3034</v>
      </c>
      <c r="B765" s="86" t="s">
        <v>3035</v>
      </c>
      <c r="C765" s="86">
        <v>3</v>
      </c>
      <c r="D765" s="121">
        <v>0.004300979118362437</v>
      </c>
      <c r="E765" s="121">
        <v>2.415529779157638</v>
      </c>
      <c r="F765" s="86" t="s">
        <v>2257</v>
      </c>
      <c r="G765" s="86" t="b">
        <v>0</v>
      </c>
      <c r="H765" s="86" t="b">
        <v>0</v>
      </c>
      <c r="I765" s="86" t="b">
        <v>0</v>
      </c>
      <c r="J765" s="86" t="b">
        <v>0</v>
      </c>
      <c r="K765" s="86" t="b">
        <v>0</v>
      </c>
      <c r="L765" s="86" t="b">
        <v>0</v>
      </c>
    </row>
    <row r="766" spans="1:12" ht="15">
      <c r="A766" s="86" t="s">
        <v>3035</v>
      </c>
      <c r="B766" s="86" t="s">
        <v>3036</v>
      </c>
      <c r="C766" s="86">
        <v>3</v>
      </c>
      <c r="D766" s="121">
        <v>0.004300979118362437</v>
      </c>
      <c r="E766" s="121">
        <v>2.415529779157638</v>
      </c>
      <c r="F766" s="86" t="s">
        <v>2257</v>
      </c>
      <c r="G766" s="86" t="b">
        <v>0</v>
      </c>
      <c r="H766" s="86" t="b">
        <v>0</v>
      </c>
      <c r="I766" s="86" t="b">
        <v>0</v>
      </c>
      <c r="J766" s="86" t="b">
        <v>0</v>
      </c>
      <c r="K766" s="86" t="b">
        <v>0</v>
      </c>
      <c r="L766" s="86" t="b">
        <v>0</v>
      </c>
    </row>
    <row r="767" spans="1:12" ht="15">
      <c r="A767" s="86" t="s">
        <v>3036</v>
      </c>
      <c r="B767" s="86" t="s">
        <v>3037</v>
      </c>
      <c r="C767" s="86">
        <v>3</v>
      </c>
      <c r="D767" s="121">
        <v>0.004300979118362437</v>
      </c>
      <c r="E767" s="121">
        <v>2.415529779157638</v>
      </c>
      <c r="F767" s="86" t="s">
        <v>2257</v>
      </c>
      <c r="G767" s="86" t="b">
        <v>0</v>
      </c>
      <c r="H767" s="86" t="b">
        <v>0</v>
      </c>
      <c r="I767" s="86" t="b">
        <v>0</v>
      </c>
      <c r="J767" s="86" t="b">
        <v>0</v>
      </c>
      <c r="K767" s="86" t="b">
        <v>0</v>
      </c>
      <c r="L767" s="86" t="b">
        <v>0</v>
      </c>
    </row>
    <row r="768" spans="1:12" ht="15">
      <c r="A768" s="86" t="s">
        <v>3037</v>
      </c>
      <c r="B768" s="86" t="s">
        <v>2447</v>
      </c>
      <c r="C768" s="86">
        <v>3</v>
      </c>
      <c r="D768" s="121">
        <v>0.004300979118362437</v>
      </c>
      <c r="E768" s="121">
        <v>2.415529779157638</v>
      </c>
      <c r="F768" s="86" t="s">
        <v>2257</v>
      </c>
      <c r="G768" s="86" t="b">
        <v>0</v>
      </c>
      <c r="H768" s="86" t="b">
        <v>0</v>
      </c>
      <c r="I768" s="86" t="b">
        <v>0</v>
      </c>
      <c r="J768" s="86" t="b">
        <v>0</v>
      </c>
      <c r="K768" s="86" t="b">
        <v>0</v>
      </c>
      <c r="L768" s="86" t="b">
        <v>0</v>
      </c>
    </row>
    <row r="769" spans="1:12" ht="15">
      <c r="A769" s="86" t="s">
        <v>2447</v>
      </c>
      <c r="B769" s="86" t="s">
        <v>2401</v>
      </c>
      <c r="C769" s="86">
        <v>3</v>
      </c>
      <c r="D769" s="121">
        <v>0.004300979118362437</v>
      </c>
      <c r="E769" s="121">
        <v>1.716559774821619</v>
      </c>
      <c r="F769" s="86" t="s">
        <v>2257</v>
      </c>
      <c r="G769" s="86" t="b">
        <v>0</v>
      </c>
      <c r="H769" s="86" t="b">
        <v>0</v>
      </c>
      <c r="I769" s="86" t="b">
        <v>0</v>
      </c>
      <c r="J769" s="86" t="b">
        <v>0</v>
      </c>
      <c r="K769" s="86" t="b">
        <v>0</v>
      </c>
      <c r="L769" s="86" t="b">
        <v>0</v>
      </c>
    </row>
    <row r="770" spans="1:12" ht="15">
      <c r="A770" s="86" t="s">
        <v>2401</v>
      </c>
      <c r="B770" s="86" t="s">
        <v>2822</v>
      </c>
      <c r="C770" s="86">
        <v>3</v>
      </c>
      <c r="D770" s="121">
        <v>0.004300979118362437</v>
      </c>
      <c r="E770" s="121">
        <v>1.5916210382133191</v>
      </c>
      <c r="F770" s="86" t="s">
        <v>2257</v>
      </c>
      <c r="G770" s="86" t="b">
        <v>0</v>
      </c>
      <c r="H770" s="86" t="b">
        <v>0</v>
      </c>
      <c r="I770" s="86" t="b">
        <v>0</v>
      </c>
      <c r="J770" s="86" t="b">
        <v>0</v>
      </c>
      <c r="K770" s="86" t="b">
        <v>0</v>
      </c>
      <c r="L770" s="86" t="b">
        <v>0</v>
      </c>
    </row>
    <row r="771" spans="1:12" ht="15">
      <c r="A771" s="86" t="s">
        <v>2822</v>
      </c>
      <c r="B771" s="86" t="s">
        <v>3038</v>
      </c>
      <c r="C771" s="86">
        <v>3</v>
      </c>
      <c r="D771" s="121">
        <v>0.004300979118362437</v>
      </c>
      <c r="E771" s="121">
        <v>2.290591042549338</v>
      </c>
      <c r="F771" s="86" t="s">
        <v>2257</v>
      </c>
      <c r="G771" s="86" t="b">
        <v>0</v>
      </c>
      <c r="H771" s="86" t="b">
        <v>0</v>
      </c>
      <c r="I771" s="86" t="b">
        <v>0</v>
      </c>
      <c r="J771" s="86" t="b">
        <v>0</v>
      </c>
      <c r="K771" s="86" t="b">
        <v>0</v>
      </c>
      <c r="L771" s="86" t="b">
        <v>0</v>
      </c>
    </row>
    <row r="772" spans="1:12" ht="15">
      <c r="A772" s="86" t="s">
        <v>3038</v>
      </c>
      <c r="B772" s="86" t="s">
        <v>3039</v>
      </c>
      <c r="C772" s="86">
        <v>3</v>
      </c>
      <c r="D772" s="121">
        <v>0.004300979118362437</v>
      </c>
      <c r="E772" s="121">
        <v>2.415529779157638</v>
      </c>
      <c r="F772" s="86" t="s">
        <v>2257</v>
      </c>
      <c r="G772" s="86" t="b">
        <v>0</v>
      </c>
      <c r="H772" s="86" t="b">
        <v>0</v>
      </c>
      <c r="I772" s="86" t="b">
        <v>0</v>
      </c>
      <c r="J772" s="86" t="b">
        <v>0</v>
      </c>
      <c r="K772" s="86" t="b">
        <v>0</v>
      </c>
      <c r="L772" s="86" t="b">
        <v>0</v>
      </c>
    </row>
    <row r="773" spans="1:12" ht="15">
      <c r="A773" s="86" t="s">
        <v>3039</v>
      </c>
      <c r="B773" s="86" t="s">
        <v>3040</v>
      </c>
      <c r="C773" s="86">
        <v>3</v>
      </c>
      <c r="D773" s="121">
        <v>0.004300979118362437</v>
      </c>
      <c r="E773" s="121">
        <v>2.415529779157638</v>
      </c>
      <c r="F773" s="86" t="s">
        <v>2257</v>
      </c>
      <c r="G773" s="86" t="b">
        <v>0</v>
      </c>
      <c r="H773" s="86" t="b">
        <v>0</v>
      </c>
      <c r="I773" s="86" t="b">
        <v>0</v>
      </c>
      <c r="J773" s="86" t="b">
        <v>0</v>
      </c>
      <c r="K773" s="86" t="b">
        <v>0</v>
      </c>
      <c r="L773" s="86" t="b">
        <v>0</v>
      </c>
    </row>
    <row r="774" spans="1:12" ht="15">
      <c r="A774" s="86" t="s">
        <v>3040</v>
      </c>
      <c r="B774" s="86" t="s">
        <v>2860</v>
      </c>
      <c r="C774" s="86">
        <v>3</v>
      </c>
      <c r="D774" s="121">
        <v>0.004300979118362437</v>
      </c>
      <c r="E774" s="121">
        <v>2.415529779157638</v>
      </c>
      <c r="F774" s="86" t="s">
        <v>2257</v>
      </c>
      <c r="G774" s="86" t="b">
        <v>0</v>
      </c>
      <c r="H774" s="86" t="b">
        <v>0</v>
      </c>
      <c r="I774" s="86" t="b">
        <v>0</v>
      </c>
      <c r="J774" s="86" t="b">
        <v>0</v>
      </c>
      <c r="K774" s="86" t="b">
        <v>0</v>
      </c>
      <c r="L774" s="86" t="b">
        <v>0</v>
      </c>
    </row>
    <row r="775" spans="1:12" ht="15">
      <c r="A775" s="86" t="s">
        <v>2860</v>
      </c>
      <c r="B775" s="86" t="s">
        <v>3041</v>
      </c>
      <c r="C775" s="86">
        <v>3</v>
      </c>
      <c r="D775" s="121">
        <v>0.004300979118362437</v>
      </c>
      <c r="E775" s="121">
        <v>2.415529779157638</v>
      </c>
      <c r="F775" s="86" t="s">
        <v>2257</v>
      </c>
      <c r="G775" s="86" t="b">
        <v>0</v>
      </c>
      <c r="H775" s="86" t="b">
        <v>0</v>
      </c>
      <c r="I775" s="86" t="b">
        <v>0</v>
      </c>
      <c r="J775" s="86" t="b">
        <v>0</v>
      </c>
      <c r="K775" s="86" t="b">
        <v>0</v>
      </c>
      <c r="L775" s="86" t="b">
        <v>0</v>
      </c>
    </row>
    <row r="776" spans="1:12" ht="15">
      <c r="A776" s="86" t="s">
        <v>3041</v>
      </c>
      <c r="B776" s="86" t="s">
        <v>3042</v>
      </c>
      <c r="C776" s="86">
        <v>3</v>
      </c>
      <c r="D776" s="121">
        <v>0.004300979118362437</v>
      </c>
      <c r="E776" s="121">
        <v>2.415529779157638</v>
      </c>
      <c r="F776" s="86" t="s">
        <v>2257</v>
      </c>
      <c r="G776" s="86" t="b">
        <v>0</v>
      </c>
      <c r="H776" s="86" t="b">
        <v>0</v>
      </c>
      <c r="I776" s="86" t="b">
        <v>0</v>
      </c>
      <c r="J776" s="86" t="b">
        <v>0</v>
      </c>
      <c r="K776" s="86" t="b">
        <v>0</v>
      </c>
      <c r="L776" s="86" t="b">
        <v>0</v>
      </c>
    </row>
    <row r="777" spans="1:12" ht="15">
      <c r="A777" s="86" t="s">
        <v>3042</v>
      </c>
      <c r="B777" s="86" t="s">
        <v>3043</v>
      </c>
      <c r="C777" s="86">
        <v>3</v>
      </c>
      <c r="D777" s="121">
        <v>0.004300979118362437</v>
      </c>
      <c r="E777" s="121">
        <v>2.415529779157638</v>
      </c>
      <c r="F777" s="86" t="s">
        <v>2257</v>
      </c>
      <c r="G777" s="86" t="b">
        <v>0</v>
      </c>
      <c r="H777" s="86" t="b">
        <v>0</v>
      </c>
      <c r="I777" s="86" t="b">
        <v>0</v>
      </c>
      <c r="J777" s="86" t="b">
        <v>0</v>
      </c>
      <c r="K777" s="86" t="b">
        <v>0</v>
      </c>
      <c r="L777" s="86" t="b">
        <v>0</v>
      </c>
    </row>
    <row r="778" spans="1:12" ht="15">
      <c r="A778" s="86" t="s">
        <v>3043</v>
      </c>
      <c r="B778" s="86" t="s">
        <v>2893</v>
      </c>
      <c r="C778" s="86">
        <v>3</v>
      </c>
      <c r="D778" s="121">
        <v>0.004300979118362437</v>
      </c>
      <c r="E778" s="121">
        <v>2.415529779157638</v>
      </c>
      <c r="F778" s="86" t="s">
        <v>2257</v>
      </c>
      <c r="G778" s="86" t="b">
        <v>0</v>
      </c>
      <c r="H778" s="86" t="b">
        <v>0</v>
      </c>
      <c r="I778" s="86" t="b">
        <v>0</v>
      </c>
      <c r="J778" s="86" t="b">
        <v>0</v>
      </c>
      <c r="K778" s="86" t="b">
        <v>0</v>
      </c>
      <c r="L778" s="86" t="b">
        <v>0</v>
      </c>
    </row>
    <row r="779" spans="1:12" ht="15">
      <c r="A779" s="86" t="s">
        <v>2893</v>
      </c>
      <c r="B779" s="86" t="s">
        <v>3044</v>
      </c>
      <c r="C779" s="86">
        <v>3</v>
      </c>
      <c r="D779" s="121">
        <v>0.004300979118362437</v>
      </c>
      <c r="E779" s="121">
        <v>2.415529779157638</v>
      </c>
      <c r="F779" s="86" t="s">
        <v>2257</v>
      </c>
      <c r="G779" s="86" t="b">
        <v>0</v>
      </c>
      <c r="H779" s="86" t="b">
        <v>0</v>
      </c>
      <c r="I779" s="86" t="b">
        <v>0</v>
      </c>
      <c r="J779" s="86" t="b">
        <v>0</v>
      </c>
      <c r="K779" s="86" t="b">
        <v>0</v>
      </c>
      <c r="L779" s="86" t="b">
        <v>0</v>
      </c>
    </row>
    <row r="780" spans="1:12" ht="15">
      <c r="A780" s="86" t="s">
        <v>3044</v>
      </c>
      <c r="B780" s="86" t="s">
        <v>3045</v>
      </c>
      <c r="C780" s="86">
        <v>3</v>
      </c>
      <c r="D780" s="121">
        <v>0.004300979118362437</v>
      </c>
      <c r="E780" s="121">
        <v>2.415529779157638</v>
      </c>
      <c r="F780" s="86" t="s">
        <v>2257</v>
      </c>
      <c r="G780" s="86" t="b">
        <v>0</v>
      </c>
      <c r="H780" s="86" t="b">
        <v>0</v>
      </c>
      <c r="I780" s="86" t="b">
        <v>0</v>
      </c>
      <c r="J780" s="86" t="b">
        <v>0</v>
      </c>
      <c r="K780" s="86" t="b">
        <v>0</v>
      </c>
      <c r="L780" s="86" t="b">
        <v>0</v>
      </c>
    </row>
    <row r="781" spans="1:12" ht="15">
      <c r="A781" s="86" t="s">
        <v>3045</v>
      </c>
      <c r="B781" s="86" t="s">
        <v>3046</v>
      </c>
      <c r="C781" s="86">
        <v>3</v>
      </c>
      <c r="D781" s="121">
        <v>0.004300979118362437</v>
      </c>
      <c r="E781" s="121">
        <v>2.415529779157638</v>
      </c>
      <c r="F781" s="86" t="s">
        <v>2257</v>
      </c>
      <c r="G781" s="86" t="b">
        <v>0</v>
      </c>
      <c r="H781" s="86" t="b">
        <v>0</v>
      </c>
      <c r="I781" s="86" t="b">
        <v>0</v>
      </c>
      <c r="J781" s="86" t="b">
        <v>0</v>
      </c>
      <c r="K781" s="86" t="b">
        <v>0</v>
      </c>
      <c r="L781" s="86" t="b">
        <v>0</v>
      </c>
    </row>
    <row r="782" spans="1:12" ht="15">
      <c r="A782" s="86" t="s">
        <v>3046</v>
      </c>
      <c r="B782" s="86" t="s">
        <v>3047</v>
      </c>
      <c r="C782" s="86">
        <v>3</v>
      </c>
      <c r="D782" s="121">
        <v>0.004300979118362437</v>
      </c>
      <c r="E782" s="121">
        <v>2.415529779157638</v>
      </c>
      <c r="F782" s="86" t="s">
        <v>2257</v>
      </c>
      <c r="G782" s="86" t="b">
        <v>0</v>
      </c>
      <c r="H782" s="86" t="b">
        <v>0</v>
      </c>
      <c r="I782" s="86" t="b">
        <v>0</v>
      </c>
      <c r="J782" s="86" t="b">
        <v>0</v>
      </c>
      <c r="K782" s="86" t="b">
        <v>0</v>
      </c>
      <c r="L782" s="86" t="b">
        <v>0</v>
      </c>
    </row>
    <row r="783" spans="1:12" ht="15">
      <c r="A783" s="86" t="s">
        <v>3047</v>
      </c>
      <c r="B783" s="86" t="s">
        <v>2387</v>
      </c>
      <c r="C783" s="86">
        <v>3</v>
      </c>
      <c r="D783" s="121">
        <v>0.004300979118362437</v>
      </c>
      <c r="E783" s="121">
        <v>1.2298932021957263</v>
      </c>
      <c r="F783" s="86" t="s">
        <v>2257</v>
      </c>
      <c r="G783" s="86" t="b">
        <v>0</v>
      </c>
      <c r="H783" s="86" t="b">
        <v>0</v>
      </c>
      <c r="I783" s="86" t="b">
        <v>0</v>
      </c>
      <c r="J783" s="86" t="b">
        <v>0</v>
      </c>
      <c r="K783" s="86" t="b">
        <v>0</v>
      </c>
      <c r="L783" s="86" t="b">
        <v>0</v>
      </c>
    </row>
    <row r="784" spans="1:12" ht="15">
      <c r="A784" s="86" t="s">
        <v>2389</v>
      </c>
      <c r="B784" s="86" t="s">
        <v>2388</v>
      </c>
      <c r="C784" s="86">
        <v>3</v>
      </c>
      <c r="D784" s="121">
        <v>0.004300979118362437</v>
      </c>
      <c r="E784" s="121">
        <v>0.8357461825408277</v>
      </c>
      <c r="F784" s="86" t="s">
        <v>2257</v>
      </c>
      <c r="G784" s="86" t="b">
        <v>0</v>
      </c>
      <c r="H784" s="86" t="b">
        <v>0</v>
      </c>
      <c r="I784" s="86" t="b">
        <v>0</v>
      </c>
      <c r="J784" s="86" t="b">
        <v>0</v>
      </c>
      <c r="K784" s="86" t="b">
        <v>0</v>
      </c>
      <c r="L784" s="86" t="b">
        <v>0</v>
      </c>
    </row>
    <row r="785" spans="1:12" ht="15">
      <c r="A785" s="86" t="s">
        <v>2846</v>
      </c>
      <c r="B785" s="86" t="s">
        <v>3060</v>
      </c>
      <c r="C785" s="86">
        <v>2</v>
      </c>
      <c r="D785" s="121">
        <v>0.0032931749359554844</v>
      </c>
      <c r="E785" s="121">
        <v>2.591621038213319</v>
      </c>
      <c r="F785" s="86" t="s">
        <v>2257</v>
      </c>
      <c r="G785" s="86" t="b">
        <v>0</v>
      </c>
      <c r="H785" s="86" t="b">
        <v>0</v>
      </c>
      <c r="I785" s="86" t="b">
        <v>0</v>
      </c>
      <c r="J785" s="86" t="b">
        <v>0</v>
      </c>
      <c r="K785" s="86" t="b">
        <v>0</v>
      </c>
      <c r="L785" s="86" t="b">
        <v>0</v>
      </c>
    </row>
    <row r="786" spans="1:12" ht="15">
      <c r="A786" s="86" t="s">
        <v>3060</v>
      </c>
      <c r="B786" s="86" t="s">
        <v>2878</v>
      </c>
      <c r="C786" s="86">
        <v>2</v>
      </c>
      <c r="D786" s="121">
        <v>0.0032931749359554844</v>
      </c>
      <c r="E786" s="121">
        <v>2.1936810295412816</v>
      </c>
      <c r="F786" s="86" t="s">
        <v>2257</v>
      </c>
      <c r="G786" s="86" t="b">
        <v>0</v>
      </c>
      <c r="H786" s="86" t="b">
        <v>0</v>
      </c>
      <c r="I786" s="86" t="b">
        <v>0</v>
      </c>
      <c r="J786" s="86" t="b">
        <v>0</v>
      </c>
      <c r="K786" s="86" t="b">
        <v>0</v>
      </c>
      <c r="L786" s="86" t="b">
        <v>0</v>
      </c>
    </row>
    <row r="787" spans="1:12" ht="15">
      <c r="A787" s="86" t="s">
        <v>2878</v>
      </c>
      <c r="B787" s="86" t="s">
        <v>2877</v>
      </c>
      <c r="C787" s="86">
        <v>2</v>
      </c>
      <c r="D787" s="121">
        <v>0.0032931749359554844</v>
      </c>
      <c r="E787" s="121">
        <v>2.0175897704856003</v>
      </c>
      <c r="F787" s="86" t="s">
        <v>2257</v>
      </c>
      <c r="G787" s="86" t="b">
        <v>0</v>
      </c>
      <c r="H787" s="86" t="b">
        <v>0</v>
      </c>
      <c r="I787" s="86" t="b">
        <v>0</v>
      </c>
      <c r="J787" s="86" t="b">
        <v>0</v>
      </c>
      <c r="K787" s="86" t="b">
        <v>0</v>
      </c>
      <c r="L787" s="86" t="b">
        <v>0</v>
      </c>
    </row>
    <row r="788" spans="1:12" ht="15">
      <c r="A788" s="86" t="s">
        <v>2877</v>
      </c>
      <c r="B788" s="86" t="s">
        <v>3061</v>
      </c>
      <c r="C788" s="86">
        <v>2</v>
      </c>
      <c r="D788" s="121">
        <v>0.0032931749359554844</v>
      </c>
      <c r="E788" s="121">
        <v>2.415529779157638</v>
      </c>
      <c r="F788" s="86" t="s">
        <v>2257</v>
      </c>
      <c r="G788" s="86" t="b">
        <v>0</v>
      </c>
      <c r="H788" s="86" t="b">
        <v>0</v>
      </c>
      <c r="I788" s="86" t="b">
        <v>0</v>
      </c>
      <c r="J788" s="86" t="b">
        <v>0</v>
      </c>
      <c r="K788" s="86" t="b">
        <v>0</v>
      </c>
      <c r="L788" s="86" t="b">
        <v>0</v>
      </c>
    </row>
    <row r="789" spans="1:12" ht="15">
      <c r="A789" s="86" t="s">
        <v>3061</v>
      </c>
      <c r="B789" s="86" t="s">
        <v>2923</v>
      </c>
      <c r="C789" s="86">
        <v>2</v>
      </c>
      <c r="D789" s="121">
        <v>0.0032931749359554844</v>
      </c>
      <c r="E789" s="121">
        <v>2.591621038213319</v>
      </c>
      <c r="F789" s="86" t="s">
        <v>2257</v>
      </c>
      <c r="G789" s="86" t="b">
        <v>0</v>
      </c>
      <c r="H789" s="86" t="b">
        <v>0</v>
      </c>
      <c r="I789" s="86" t="b">
        <v>0</v>
      </c>
      <c r="J789" s="86" t="b">
        <v>0</v>
      </c>
      <c r="K789" s="86" t="b">
        <v>0</v>
      </c>
      <c r="L789" s="86" t="b">
        <v>0</v>
      </c>
    </row>
    <row r="790" spans="1:12" ht="15">
      <c r="A790" s="86" t="s">
        <v>2923</v>
      </c>
      <c r="B790" s="86" t="s">
        <v>3062</v>
      </c>
      <c r="C790" s="86">
        <v>2</v>
      </c>
      <c r="D790" s="121">
        <v>0.0032931749359554844</v>
      </c>
      <c r="E790" s="121">
        <v>2.591621038213319</v>
      </c>
      <c r="F790" s="86" t="s">
        <v>2257</v>
      </c>
      <c r="G790" s="86" t="b">
        <v>0</v>
      </c>
      <c r="H790" s="86" t="b">
        <v>0</v>
      </c>
      <c r="I790" s="86" t="b">
        <v>0</v>
      </c>
      <c r="J790" s="86" t="b">
        <v>0</v>
      </c>
      <c r="K790" s="86" t="b">
        <v>0</v>
      </c>
      <c r="L790" s="86" t="b">
        <v>0</v>
      </c>
    </row>
    <row r="791" spans="1:12" ht="15">
      <c r="A791" s="86" t="s">
        <v>3062</v>
      </c>
      <c r="B791" s="86" t="s">
        <v>3063</v>
      </c>
      <c r="C791" s="86">
        <v>2</v>
      </c>
      <c r="D791" s="121">
        <v>0.0032931749359554844</v>
      </c>
      <c r="E791" s="121">
        <v>2.591621038213319</v>
      </c>
      <c r="F791" s="86" t="s">
        <v>2257</v>
      </c>
      <c r="G791" s="86" t="b">
        <v>0</v>
      </c>
      <c r="H791" s="86" t="b">
        <v>0</v>
      </c>
      <c r="I791" s="86" t="b">
        <v>0</v>
      </c>
      <c r="J791" s="86" t="b">
        <v>0</v>
      </c>
      <c r="K791" s="86" t="b">
        <v>0</v>
      </c>
      <c r="L791" s="86" t="b">
        <v>0</v>
      </c>
    </row>
    <row r="792" spans="1:12" ht="15">
      <c r="A792" s="86" t="s">
        <v>3063</v>
      </c>
      <c r="B792" s="86" t="s">
        <v>3064</v>
      </c>
      <c r="C792" s="86">
        <v>2</v>
      </c>
      <c r="D792" s="121">
        <v>0.0032931749359554844</v>
      </c>
      <c r="E792" s="121">
        <v>2.591621038213319</v>
      </c>
      <c r="F792" s="86" t="s">
        <v>2257</v>
      </c>
      <c r="G792" s="86" t="b">
        <v>0</v>
      </c>
      <c r="H792" s="86" t="b">
        <v>0</v>
      </c>
      <c r="I792" s="86" t="b">
        <v>0</v>
      </c>
      <c r="J792" s="86" t="b">
        <v>0</v>
      </c>
      <c r="K792" s="86" t="b">
        <v>0</v>
      </c>
      <c r="L792" s="86" t="b">
        <v>0</v>
      </c>
    </row>
    <row r="793" spans="1:12" ht="15">
      <c r="A793" s="86" t="s">
        <v>3064</v>
      </c>
      <c r="B793" s="86" t="s">
        <v>3065</v>
      </c>
      <c r="C793" s="86">
        <v>2</v>
      </c>
      <c r="D793" s="121">
        <v>0.0032931749359554844</v>
      </c>
      <c r="E793" s="121">
        <v>2.591621038213319</v>
      </c>
      <c r="F793" s="86" t="s">
        <v>2257</v>
      </c>
      <c r="G793" s="86" t="b">
        <v>0</v>
      </c>
      <c r="H793" s="86" t="b">
        <v>0</v>
      </c>
      <c r="I793" s="86" t="b">
        <v>0</v>
      </c>
      <c r="J793" s="86" t="b">
        <v>0</v>
      </c>
      <c r="K793" s="86" t="b">
        <v>0</v>
      </c>
      <c r="L793" s="86" t="b">
        <v>0</v>
      </c>
    </row>
    <row r="794" spans="1:12" ht="15">
      <c r="A794" s="86" t="s">
        <v>3065</v>
      </c>
      <c r="B794" s="86" t="s">
        <v>2400</v>
      </c>
      <c r="C794" s="86">
        <v>2</v>
      </c>
      <c r="D794" s="121">
        <v>0.0032931749359554844</v>
      </c>
      <c r="E794" s="121">
        <v>1.6885310512213756</v>
      </c>
      <c r="F794" s="86" t="s">
        <v>2257</v>
      </c>
      <c r="G794" s="86" t="b">
        <v>0</v>
      </c>
      <c r="H794" s="86" t="b">
        <v>0</v>
      </c>
      <c r="I794" s="86" t="b">
        <v>0</v>
      </c>
      <c r="J794" s="86" t="b">
        <v>0</v>
      </c>
      <c r="K794" s="86" t="b">
        <v>0</v>
      </c>
      <c r="L794" s="86" t="b">
        <v>0</v>
      </c>
    </row>
    <row r="795" spans="1:12" ht="15">
      <c r="A795" s="86" t="s">
        <v>2400</v>
      </c>
      <c r="B795" s="86" t="s">
        <v>2390</v>
      </c>
      <c r="C795" s="86">
        <v>2</v>
      </c>
      <c r="D795" s="121">
        <v>0.0032931749359554844</v>
      </c>
      <c r="E795" s="121">
        <v>0.6885310512213755</v>
      </c>
      <c r="F795" s="86" t="s">
        <v>2257</v>
      </c>
      <c r="G795" s="86" t="b">
        <v>0</v>
      </c>
      <c r="H795" s="86" t="b">
        <v>0</v>
      </c>
      <c r="I795" s="86" t="b">
        <v>0</v>
      </c>
      <c r="J795" s="86" t="b">
        <v>0</v>
      </c>
      <c r="K795" s="86" t="b">
        <v>0</v>
      </c>
      <c r="L795" s="86" t="b">
        <v>0</v>
      </c>
    </row>
    <row r="796" spans="1:12" ht="15">
      <c r="A796" s="86" t="s">
        <v>2387</v>
      </c>
      <c r="B796" s="86" t="s">
        <v>2389</v>
      </c>
      <c r="C796" s="86">
        <v>2</v>
      </c>
      <c r="D796" s="121">
        <v>0.0032931749359554844</v>
      </c>
      <c r="E796" s="121">
        <v>0.6138974329244713</v>
      </c>
      <c r="F796" s="86" t="s">
        <v>2257</v>
      </c>
      <c r="G796" s="86" t="b">
        <v>0</v>
      </c>
      <c r="H796" s="86" t="b">
        <v>0</v>
      </c>
      <c r="I796" s="86" t="b">
        <v>0</v>
      </c>
      <c r="J796" s="86" t="b">
        <v>0</v>
      </c>
      <c r="K796" s="86" t="b">
        <v>0</v>
      </c>
      <c r="L796" s="86" t="b">
        <v>0</v>
      </c>
    </row>
    <row r="797" spans="1:12" ht="15">
      <c r="A797" s="86" t="s">
        <v>3121</v>
      </c>
      <c r="B797" s="86" t="s">
        <v>2452</v>
      </c>
      <c r="C797" s="86">
        <v>2</v>
      </c>
      <c r="D797" s="121">
        <v>0.0032931749359554844</v>
      </c>
      <c r="E797" s="121">
        <v>2.415529779157638</v>
      </c>
      <c r="F797" s="86" t="s">
        <v>2257</v>
      </c>
      <c r="G797" s="86" t="b">
        <v>0</v>
      </c>
      <c r="H797" s="86" t="b">
        <v>0</v>
      </c>
      <c r="I797" s="86" t="b">
        <v>0</v>
      </c>
      <c r="J797" s="86" t="b">
        <v>0</v>
      </c>
      <c r="K797" s="86" t="b">
        <v>0</v>
      </c>
      <c r="L797" s="86" t="b">
        <v>0</v>
      </c>
    </row>
    <row r="798" spans="1:12" ht="15">
      <c r="A798" s="86" t="s">
        <v>2452</v>
      </c>
      <c r="B798" s="86" t="s">
        <v>3122</v>
      </c>
      <c r="C798" s="86">
        <v>2</v>
      </c>
      <c r="D798" s="121">
        <v>0.0032931749359554844</v>
      </c>
      <c r="E798" s="121">
        <v>2.0475529938630435</v>
      </c>
      <c r="F798" s="86" t="s">
        <v>2257</v>
      </c>
      <c r="G798" s="86" t="b">
        <v>0</v>
      </c>
      <c r="H798" s="86" t="b">
        <v>0</v>
      </c>
      <c r="I798" s="86" t="b">
        <v>0</v>
      </c>
      <c r="J798" s="86" t="b">
        <v>0</v>
      </c>
      <c r="K798" s="86" t="b">
        <v>0</v>
      </c>
      <c r="L798" s="86" t="b">
        <v>0</v>
      </c>
    </row>
    <row r="799" spans="1:12" ht="15">
      <c r="A799" s="86" t="s">
        <v>3122</v>
      </c>
      <c r="B799" s="86" t="s">
        <v>3123</v>
      </c>
      <c r="C799" s="86">
        <v>2</v>
      </c>
      <c r="D799" s="121">
        <v>0.0032931749359554844</v>
      </c>
      <c r="E799" s="121">
        <v>2.591621038213319</v>
      </c>
      <c r="F799" s="86" t="s">
        <v>2257</v>
      </c>
      <c r="G799" s="86" t="b">
        <v>0</v>
      </c>
      <c r="H799" s="86" t="b">
        <v>0</v>
      </c>
      <c r="I799" s="86" t="b">
        <v>0</v>
      </c>
      <c r="J799" s="86" t="b">
        <v>0</v>
      </c>
      <c r="K799" s="86" t="b">
        <v>0</v>
      </c>
      <c r="L799" s="86" t="b">
        <v>0</v>
      </c>
    </row>
    <row r="800" spans="1:12" ht="15">
      <c r="A800" s="86" t="s">
        <v>3123</v>
      </c>
      <c r="B800" s="86" t="s">
        <v>2387</v>
      </c>
      <c r="C800" s="86">
        <v>2</v>
      </c>
      <c r="D800" s="121">
        <v>0.0032931749359554844</v>
      </c>
      <c r="E800" s="121">
        <v>1.2298932021957263</v>
      </c>
      <c r="F800" s="86" t="s">
        <v>2257</v>
      </c>
      <c r="G800" s="86" t="b">
        <v>0</v>
      </c>
      <c r="H800" s="86" t="b">
        <v>0</v>
      </c>
      <c r="I800" s="86" t="b">
        <v>0</v>
      </c>
      <c r="J800" s="86" t="b">
        <v>0</v>
      </c>
      <c r="K800" s="86" t="b">
        <v>0</v>
      </c>
      <c r="L800" s="86" t="b">
        <v>0</v>
      </c>
    </row>
    <row r="801" spans="1:12" ht="15">
      <c r="A801" s="86" t="s">
        <v>2396</v>
      </c>
      <c r="B801" s="86" t="s">
        <v>3095</v>
      </c>
      <c r="C801" s="86">
        <v>2</v>
      </c>
      <c r="D801" s="121">
        <v>0.0032931749359554844</v>
      </c>
      <c r="E801" s="121">
        <v>2.591621038213319</v>
      </c>
      <c r="F801" s="86" t="s">
        <v>2257</v>
      </c>
      <c r="G801" s="86" t="b">
        <v>0</v>
      </c>
      <c r="H801" s="86" t="b">
        <v>0</v>
      </c>
      <c r="I801" s="86" t="b">
        <v>0</v>
      </c>
      <c r="J801" s="86" t="b">
        <v>0</v>
      </c>
      <c r="K801" s="86" t="b">
        <v>0</v>
      </c>
      <c r="L801" s="86" t="b">
        <v>0</v>
      </c>
    </row>
    <row r="802" spans="1:12" ht="15">
      <c r="A802" s="86" t="s">
        <v>3095</v>
      </c>
      <c r="B802" s="86" t="s">
        <v>3096</v>
      </c>
      <c r="C802" s="86">
        <v>2</v>
      </c>
      <c r="D802" s="121">
        <v>0.0032931749359554844</v>
      </c>
      <c r="E802" s="121">
        <v>2.591621038213319</v>
      </c>
      <c r="F802" s="86" t="s">
        <v>2257</v>
      </c>
      <c r="G802" s="86" t="b">
        <v>0</v>
      </c>
      <c r="H802" s="86" t="b">
        <v>0</v>
      </c>
      <c r="I802" s="86" t="b">
        <v>0</v>
      </c>
      <c r="J802" s="86" t="b">
        <v>0</v>
      </c>
      <c r="K802" s="86" t="b">
        <v>0</v>
      </c>
      <c r="L802" s="86" t="b">
        <v>0</v>
      </c>
    </row>
    <row r="803" spans="1:12" ht="15">
      <c r="A803" s="86" t="s">
        <v>3096</v>
      </c>
      <c r="B803" s="86" t="s">
        <v>2390</v>
      </c>
      <c r="C803" s="86">
        <v>2</v>
      </c>
      <c r="D803" s="121">
        <v>0.0032931749359554844</v>
      </c>
      <c r="E803" s="121">
        <v>1.5916210382133191</v>
      </c>
      <c r="F803" s="86" t="s">
        <v>2257</v>
      </c>
      <c r="G803" s="86" t="b">
        <v>0</v>
      </c>
      <c r="H803" s="86" t="b">
        <v>0</v>
      </c>
      <c r="I803" s="86" t="b">
        <v>0</v>
      </c>
      <c r="J803" s="86" t="b">
        <v>0</v>
      </c>
      <c r="K803" s="86" t="b">
        <v>0</v>
      </c>
      <c r="L803" s="86" t="b">
        <v>0</v>
      </c>
    </row>
    <row r="804" spans="1:12" ht="15">
      <c r="A804" s="86" t="s">
        <v>2390</v>
      </c>
      <c r="B804" s="86" t="s">
        <v>3097</v>
      </c>
      <c r="C804" s="86">
        <v>2</v>
      </c>
      <c r="D804" s="121">
        <v>0.0032931749359554844</v>
      </c>
      <c r="E804" s="121">
        <v>2.0475529938630435</v>
      </c>
      <c r="F804" s="86" t="s">
        <v>2257</v>
      </c>
      <c r="G804" s="86" t="b">
        <v>0</v>
      </c>
      <c r="H804" s="86" t="b">
        <v>0</v>
      </c>
      <c r="I804" s="86" t="b">
        <v>0</v>
      </c>
      <c r="J804" s="86" t="b">
        <v>0</v>
      </c>
      <c r="K804" s="86" t="b">
        <v>0</v>
      </c>
      <c r="L804" s="86" t="b">
        <v>0</v>
      </c>
    </row>
    <row r="805" spans="1:12" ht="15">
      <c r="A805" s="86" t="s">
        <v>3097</v>
      </c>
      <c r="B805" s="86" t="s">
        <v>2387</v>
      </c>
      <c r="C805" s="86">
        <v>2</v>
      </c>
      <c r="D805" s="121">
        <v>0.0032931749359554844</v>
      </c>
      <c r="E805" s="121">
        <v>1.2298932021957263</v>
      </c>
      <c r="F805" s="86" t="s">
        <v>2257</v>
      </c>
      <c r="G805" s="86" t="b">
        <v>0</v>
      </c>
      <c r="H805" s="86" t="b">
        <v>0</v>
      </c>
      <c r="I805" s="86" t="b">
        <v>0</v>
      </c>
      <c r="J805" s="86" t="b">
        <v>0</v>
      </c>
      <c r="K805" s="86" t="b">
        <v>0</v>
      </c>
      <c r="L805" s="86" t="b">
        <v>0</v>
      </c>
    </row>
    <row r="806" spans="1:12" ht="15">
      <c r="A806" s="86" t="s">
        <v>2866</v>
      </c>
      <c r="B806" s="86" t="s">
        <v>2388</v>
      </c>
      <c r="C806" s="86">
        <v>2</v>
      </c>
      <c r="D806" s="121">
        <v>0.0032931749359554844</v>
      </c>
      <c r="E806" s="121">
        <v>1.6373785287739941</v>
      </c>
      <c r="F806" s="86" t="s">
        <v>2257</v>
      </c>
      <c r="G806" s="86" t="b">
        <v>0</v>
      </c>
      <c r="H806" s="86" t="b">
        <v>0</v>
      </c>
      <c r="I806" s="86" t="b">
        <v>0</v>
      </c>
      <c r="J806" s="86" t="b">
        <v>0</v>
      </c>
      <c r="K806" s="86" t="b">
        <v>0</v>
      </c>
      <c r="L806" s="86" t="b">
        <v>0</v>
      </c>
    </row>
    <row r="807" spans="1:12" ht="15">
      <c r="A807" s="86" t="s">
        <v>2388</v>
      </c>
      <c r="B807" s="86" t="s">
        <v>2390</v>
      </c>
      <c r="C807" s="86">
        <v>2</v>
      </c>
      <c r="D807" s="121">
        <v>0.0032931749359554844</v>
      </c>
      <c r="E807" s="121">
        <v>0.7165597748216191</v>
      </c>
      <c r="F807" s="86" t="s">
        <v>2257</v>
      </c>
      <c r="G807" s="86" t="b">
        <v>0</v>
      </c>
      <c r="H807" s="86" t="b">
        <v>0</v>
      </c>
      <c r="I807" s="86" t="b">
        <v>0</v>
      </c>
      <c r="J807" s="86" t="b">
        <v>0</v>
      </c>
      <c r="K807" s="86" t="b">
        <v>0</v>
      </c>
      <c r="L807" s="86" t="b">
        <v>0</v>
      </c>
    </row>
    <row r="808" spans="1:12" ht="15">
      <c r="A808" s="86" t="s">
        <v>2387</v>
      </c>
      <c r="B808" s="86" t="s">
        <v>2388</v>
      </c>
      <c r="C808" s="86">
        <v>18</v>
      </c>
      <c r="D808" s="121">
        <v>0.00663391521813982</v>
      </c>
      <c r="E808" s="121">
        <v>1.4210664336305516</v>
      </c>
      <c r="F808" s="86" t="s">
        <v>2258</v>
      </c>
      <c r="G808" s="86" t="b">
        <v>0</v>
      </c>
      <c r="H808" s="86" t="b">
        <v>0</v>
      </c>
      <c r="I808" s="86" t="b">
        <v>0</v>
      </c>
      <c r="J808" s="86" t="b">
        <v>0</v>
      </c>
      <c r="K808" s="86" t="b">
        <v>0</v>
      </c>
      <c r="L808" s="86" t="b">
        <v>0</v>
      </c>
    </row>
    <row r="809" spans="1:12" ht="15">
      <c r="A809" s="86" t="s">
        <v>2389</v>
      </c>
      <c r="B809" s="86" t="s">
        <v>2387</v>
      </c>
      <c r="C809" s="86">
        <v>17</v>
      </c>
      <c r="D809" s="121">
        <v>0.0068877846135807445</v>
      </c>
      <c r="E809" s="121">
        <v>1.248289749875104</v>
      </c>
      <c r="F809" s="86" t="s">
        <v>2258</v>
      </c>
      <c r="G809" s="86" t="b">
        <v>0</v>
      </c>
      <c r="H809" s="86" t="b">
        <v>0</v>
      </c>
      <c r="I809" s="86" t="b">
        <v>0</v>
      </c>
      <c r="J809" s="86" t="b">
        <v>0</v>
      </c>
      <c r="K809" s="86" t="b">
        <v>0</v>
      </c>
      <c r="L809" s="86" t="b">
        <v>0</v>
      </c>
    </row>
    <row r="810" spans="1:12" ht="15">
      <c r="A810" s="86" t="s">
        <v>2388</v>
      </c>
      <c r="B810" s="86" t="s">
        <v>2406</v>
      </c>
      <c r="C810" s="86">
        <v>14</v>
      </c>
      <c r="D810" s="121">
        <v>0.007413432443928246</v>
      </c>
      <c r="E810" s="121">
        <v>1.430021276283478</v>
      </c>
      <c r="F810" s="86" t="s">
        <v>2258</v>
      </c>
      <c r="G810" s="86" t="b">
        <v>0</v>
      </c>
      <c r="H810" s="86" t="b">
        <v>0</v>
      </c>
      <c r="I810" s="86" t="b">
        <v>0</v>
      </c>
      <c r="J810" s="86" t="b">
        <v>0</v>
      </c>
      <c r="K810" s="86" t="b">
        <v>0</v>
      </c>
      <c r="L810" s="86" t="b">
        <v>0</v>
      </c>
    </row>
    <row r="811" spans="1:12" ht="15">
      <c r="A811" s="86" t="s">
        <v>2867</v>
      </c>
      <c r="B811" s="86" t="s">
        <v>2868</v>
      </c>
      <c r="C811" s="86">
        <v>7</v>
      </c>
      <c r="D811" s="121">
        <v>0.006814695528229416</v>
      </c>
      <c r="E811" s="121">
        <v>1.9071425310031405</v>
      </c>
      <c r="F811" s="86" t="s">
        <v>2258</v>
      </c>
      <c r="G811" s="86" t="b">
        <v>0</v>
      </c>
      <c r="H811" s="86" t="b">
        <v>0</v>
      </c>
      <c r="I811" s="86" t="b">
        <v>0</v>
      </c>
      <c r="J811" s="86" t="b">
        <v>0</v>
      </c>
      <c r="K811" s="86" t="b">
        <v>0</v>
      </c>
      <c r="L811" s="86" t="b">
        <v>0</v>
      </c>
    </row>
    <row r="812" spans="1:12" ht="15">
      <c r="A812" s="86" t="s">
        <v>2406</v>
      </c>
      <c r="B812" s="86" t="s">
        <v>2407</v>
      </c>
      <c r="C812" s="86">
        <v>6</v>
      </c>
      <c r="D812" s="121">
        <v>0.006433617061382852</v>
      </c>
      <c r="E812" s="121">
        <v>1.3842637857228028</v>
      </c>
      <c r="F812" s="86" t="s">
        <v>2258</v>
      </c>
      <c r="G812" s="86" t="b">
        <v>0</v>
      </c>
      <c r="H812" s="86" t="b">
        <v>0</v>
      </c>
      <c r="I812" s="86" t="b">
        <v>0</v>
      </c>
      <c r="J812" s="86" t="b">
        <v>0</v>
      </c>
      <c r="K812" s="86" t="b">
        <v>0</v>
      </c>
      <c r="L812" s="86" t="b">
        <v>0</v>
      </c>
    </row>
    <row r="813" spans="1:12" ht="15">
      <c r="A813" s="86" t="s">
        <v>2391</v>
      </c>
      <c r="B813" s="86" t="s">
        <v>2862</v>
      </c>
      <c r="C813" s="86">
        <v>4</v>
      </c>
      <c r="D813" s="121">
        <v>0.005327964525026215</v>
      </c>
      <c r="E813" s="121">
        <v>1.664104482316846</v>
      </c>
      <c r="F813" s="86" t="s">
        <v>2258</v>
      </c>
      <c r="G813" s="86" t="b">
        <v>0</v>
      </c>
      <c r="H813" s="86" t="b">
        <v>0</v>
      </c>
      <c r="I813" s="86" t="b">
        <v>0</v>
      </c>
      <c r="J813" s="86" t="b">
        <v>0</v>
      </c>
      <c r="K813" s="86" t="b">
        <v>0</v>
      </c>
      <c r="L813" s="86" t="b">
        <v>0</v>
      </c>
    </row>
    <row r="814" spans="1:12" ht="15">
      <c r="A814" s="86" t="s">
        <v>2862</v>
      </c>
      <c r="B814" s="86" t="s">
        <v>2982</v>
      </c>
      <c r="C814" s="86">
        <v>4</v>
      </c>
      <c r="D814" s="121">
        <v>0.005327964525026215</v>
      </c>
      <c r="E814" s="121">
        <v>2.2081725266671217</v>
      </c>
      <c r="F814" s="86" t="s">
        <v>2258</v>
      </c>
      <c r="G814" s="86" t="b">
        <v>0</v>
      </c>
      <c r="H814" s="86" t="b">
        <v>0</v>
      </c>
      <c r="I814" s="86" t="b">
        <v>0</v>
      </c>
      <c r="J814" s="86" t="b">
        <v>0</v>
      </c>
      <c r="K814" s="86" t="b">
        <v>0</v>
      </c>
      <c r="L814" s="86" t="b">
        <v>0</v>
      </c>
    </row>
    <row r="815" spans="1:12" ht="15">
      <c r="A815" s="86" t="s">
        <v>2982</v>
      </c>
      <c r="B815" s="86" t="s">
        <v>2983</v>
      </c>
      <c r="C815" s="86">
        <v>4</v>
      </c>
      <c r="D815" s="121">
        <v>0.005327964525026215</v>
      </c>
      <c r="E815" s="121">
        <v>2.2081725266671217</v>
      </c>
      <c r="F815" s="86" t="s">
        <v>2258</v>
      </c>
      <c r="G815" s="86" t="b">
        <v>0</v>
      </c>
      <c r="H815" s="86" t="b">
        <v>0</v>
      </c>
      <c r="I815" s="86" t="b">
        <v>0</v>
      </c>
      <c r="J815" s="86" t="b">
        <v>0</v>
      </c>
      <c r="K815" s="86" t="b">
        <v>0</v>
      </c>
      <c r="L815" s="86" t="b">
        <v>0</v>
      </c>
    </row>
    <row r="816" spans="1:12" ht="15">
      <c r="A816" s="86" t="s">
        <v>2983</v>
      </c>
      <c r="B816" s="86" t="s">
        <v>2408</v>
      </c>
      <c r="C816" s="86">
        <v>4</v>
      </c>
      <c r="D816" s="121">
        <v>0.005327964525026215</v>
      </c>
      <c r="E816" s="121">
        <v>1.9071425310031405</v>
      </c>
      <c r="F816" s="86" t="s">
        <v>2258</v>
      </c>
      <c r="G816" s="86" t="b">
        <v>0</v>
      </c>
      <c r="H816" s="86" t="b">
        <v>0</v>
      </c>
      <c r="I816" s="86" t="b">
        <v>0</v>
      </c>
      <c r="J816" s="86" t="b">
        <v>0</v>
      </c>
      <c r="K816" s="86" t="b">
        <v>0</v>
      </c>
      <c r="L816" s="86" t="b">
        <v>0</v>
      </c>
    </row>
    <row r="817" spans="1:12" ht="15">
      <c r="A817" s="86" t="s">
        <v>2408</v>
      </c>
      <c r="B817" s="86" t="s">
        <v>2984</v>
      </c>
      <c r="C817" s="86">
        <v>4</v>
      </c>
      <c r="D817" s="121">
        <v>0.005327964525026215</v>
      </c>
      <c r="E817" s="121">
        <v>1.9071425310031405</v>
      </c>
      <c r="F817" s="86" t="s">
        <v>2258</v>
      </c>
      <c r="G817" s="86" t="b">
        <v>0</v>
      </c>
      <c r="H817" s="86" t="b">
        <v>0</v>
      </c>
      <c r="I817" s="86" t="b">
        <v>0</v>
      </c>
      <c r="J817" s="86" t="b">
        <v>0</v>
      </c>
      <c r="K817" s="86" t="b">
        <v>0</v>
      </c>
      <c r="L817" s="86" t="b">
        <v>0</v>
      </c>
    </row>
    <row r="818" spans="1:12" ht="15">
      <c r="A818" s="86" t="s">
        <v>2984</v>
      </c>
      <c r="B818" s="86" t="s">
        <v>2409</v>
      </c>
      <c r="C818" s="86">
        <v>4</v>
      </c>
      <c r="D818" s="121">
        <v>0.005327964525026215</v>
      </c>
      <c r="E818" s="121">
        <v>1.9071425310031405</v>
      </c>
      <c r="F818" s="86" t="s">
        <v>2258</v>
      </c>
      <c r="G818" s="86" t="b">
        <v>0</v>
      </c>
      <c r="H818" s="86" t="b">
        <v>0</v>
      </c>
      <c r="I818" s="86" t="b">
        <v>0</v>
      </c>
      <c r="J818" s="86" t="b">
        <v>0</v>
      </c>
      <c r="K818" s="86" t="b">
        <v>0</v>
      </c>
      <c r="L818" s="86" t="b">
        <v>0</v>
      </c>
    </row>
    <row r="819" spans="1:12" ht="15">
      <c r="A819" s="86" t="s">
        <v>2409</v>
      </c>
      <c r="B819" s="86" t="s">
        <v>2985</v>
      </c>
      <c r="C819" s="86">
        <v>4</v>
      </c>
      <c r="D819" s="121">
        <v>0.005327964525026215</v>
      </c>
      <c r="E819" s="121">
        <v>1.9071425310031405</v>
      </c>
      <c r="F819" s="86" t="s">
        <v>2258</v>
      </c>
      <c r="G819" s="86" t="b">
        <v>0</v>
      </c>
      <c r="H819" s="86" t="b">
        <v>0</v>
      </c>
      <c r="I819" s="86" t="b">
        <v>0</v>
      </c>
      <c r="J819" s="86" t="b">
        <v>0</v>
      </c>
      <c r="K819" s="86" t="b">
        <v>0</v>
      </c>
      <c r="L819" s="86" t="b">
        <v>0</v>
      </c>
    </row>
    <row r="820" spans="1:12" ht="15">
      <c r="A820" s="86" t="s">
        <v>2985</v>
      </c>
      <c r="B820" s="86" t="s">
        <v>324</v>
      </c>
      <c r="C820" s="86">
        <v>4</v>
      </c>
      <c r="D820" s="121">
        <v>0.005327964525026215</v>
      </c>
      <c r="E820" s="121">
        <v>2.2081725266671217</v>
      </c>
      <c r="F820" s="86" t="s">
        <v>2258</v>
      </c>
      <c r="G820" s="86" t="b">
        <v>0</v>
      </c>
      <c r="H820" s="86" t="b">
        <v>0</v>
      </c>
      <c r="I820" s="86" t="b">
        <v>0</v>
      </c>
      <c r="J820" s="86" t="b">
        <v>0</v>
      </c>
      <c r="K820" s="86" t="b">
        <v>0</v>
      </c>
      <c r="L820" s="86" t="b">
        <v>0</v>
      </c>
    </row>
    <row r="821" spans="1:12" ht="15">
      <c r="A821" s="86" t="s">
        <v>324</v>
      </c>
      <c r="B821" s="86" t="s">
        <v>2986</v>
      </c>
      <c r="C821" s="86">
        <v>4</v>
      </c>
      <c r="D821" s="121">
        <v>0.005327964525026215</v>
      </c>
      <c r="E821" s="121">
        <v>2.2081725266671217</v>
      </c>
      <c r="F821" s="86" t="s">
        <v>2258</v>
      </c>
      <c r="G821" s="86" t="b">
        <v>0</v>
      </c>
      <c r="H821" s="86" t="b">
        <v>0</v>
      </c>
      <c r="I821" s="86" t="b">
        <v>0</v>
      </c>
      <c r="J821" s="86" t="b">
        <v>0</v>
      </c>
      <c r="K821" s="86" t="b">
        <v>0</v>
      </c>
      <c r="L821" s="86" t="b">
        <v>0</v>
      </c>
    </row>
    <row r="822" spans="1:12" ht="15">
      <c r="A822" s="86" t="s">
        <v>2986</v>
      </c>
      <c r="B822" s="86" t="s">
        <v>2987</v>
      </c>
      <c r="C822" s="86">
        <v>4</v>
      </c>
      <c r="D822" s="121">
        <v>0.005327964525026215</v>
      </c>
      <c r="E822" s="121">
        <v>2.2081725266671217</v>
      </c>
      <c r="F822" s="86" t="s">
        <v>2258</v>
      </c>
      <c r="G822" s="86" t="b">
        <v>0</v>
      </c>
      <c r="H822" s="86" t="b">
        <v>0</v>
      </c>
      <c r="I822" s="86" t="b">
        <v>0</v>
      </c>
      <c r="J822" s="86" t="b">
        <v>0</v>
      </c>
      <c r="K822" s="86" t="b">
        <v>0</v>
      </c>
      <c r="L822" s="86" t="b">
        <v>0</v>
      </c>
    </row>
    <row r="823" spans="1:12" ht="15">
      <c r="A823" s="86" t="s">
        <v>2987</v>
      </c>
      <c r="B823" s="86" t="s">
        <v>2879</v>
      </c>
      <c r="C823" s="86">
        <v>4</v>
      </c>
      <c r="D823" s="121">
        <v>0.005327964525026215</v>
      </c>
      <c r="E823" s="121">
        <v>2.0320812676114404</v>
      </c>
      <c r="F823" s="86" t="s">
        <v>2258</v>
      </c>
      <c r="G823" s="86" t="b">
        <v>0</v>
      </c>
      <c r="H823" s="86" t="b">
        <v>0</v>
      </c>
      <c r="I823" s="86" t="b">
        <v>0</v>
      </c>
      <c r="J823" s="86" t="b">
        <v>0</v>
      </c>
      <c r="K823" s="86" t="b">
        <v>0</v>
      </c>
      <c r="L823" s="86" t="b">
        <v>0</v>
      </c>
    </row>
    <row r="824" spans="1:12" ht="15">
      <c r="A824" s="86" t="s">
        <v>2879</v>
      </c>
      <c r="B824" s="86" t="s">
        <v>2988</v>
      </c>
      <c r="C824" s="86">
        <v>4</v>
      </c>
      <c r="D824" s="121">
        <v>0.005327964525026215</v>
      </c>
      <c r="E824" s="121">
        <v>2.0320812676114404</v>
      </c>
      <c r="F824" s="86" t="s">
        <v>2258</v>
      </c>
      <c r="G824" s="86" t="b">
        <v>0</v>
      </c>
      <c r="H824" s="86" t="b">
        <v>0</v>
      </c>
      <c r="I824" s="86" t="b">
        <v>0</v>
      </c>
      <c r="J824" s="86" t="b">
        <v>0</v>
      </c>
      <c r="K824" s="86" t="b">
        <v>0</v>
      </c>
      <c r="L824" s="86" t="b">
        <v>0</v>
      </c>
    </row>
    <row r="825" spans="1:12" ht="15">
      <c r="A825" s="86" t="s">
        <v>2988</v>
      </c>
      <c r="B825" s="86" t="s">
        <v>2861</v>
      </c>
      <c r="C825" s="86">
        <v>4</v>
      </c>
      <c r="D825" s="121">
        <v>0.005327964525026215</v>
      </c>
      <c r="E825" s="121">
        <v>2.2081725266671217</v>
      </c>
      <c r="F825" s="86" t="s">
        <v>2258</v>
      </c>
      <c r="G825" s="86" t="b">
        <v>0</v>
      </c>
      <c r="H825" s="86" t="b">
        <v>0</v>
      </c>
      <c r="I825" s="86" t="b">
        <v>0</v>
      </c>
      <c r="J825" s="86" t="b">
        <v>0</v>
      </c>
      <c r="K825" s="86" t="b">
        <v>0</v>
      </c>
      <c r="L825" s="86" t="b">
        <v>0</v>
      </c>
    </row>
    <row r="826" spans="1:12" ht="15">
      <c r="A826" s="86" t="s">
        <v>2861</v>
      </c>
      <c r="B826" s="86" t="s">
        <v>2989</v>
      </c>
      <c r="C826" s="86">
        <v>4</v>
      </c>
      <c r="D826" s="121">
        <v>0.005327964525026215</v>
      </c>
      <c r="E826" s="121">
        <v>2.2081725266671217</v>
      </c>
      <c r="F826" s="86" t="s">
        <v>2258</v>
      </c>
      <c r="G826" s="86" t="b">
        <v>0</v>
      </c>
      <c r="H826" s="86" t="b">
        <v>0</v>
      </c>
      <c r="I826" s="86" t="b">
        <v>0</v>
      </c>
      <c r="J826" s="86" t="b">
        <v>0</v>
      </c>
      <c r="K826" s="86" t="b">
        <v>0</v>
      </c>
      <c r="L826" s="86" t="b">
        <v>0</v>
      </c>
    </row>
    <row r="827" spans="1:12" ht="15">
      <c r="A827" s="86" t="s">
        <v>2989</v>
      </c>
      <c r="B827" s="86" t="s">
        <v>2990</v>
      </c>
      <c r="C827" s="86">
        <v>4</v>
      </c>
      <c r="D827" s="121">
        <v>0.005327964525026215</v>
      </c>
      <c r="E827" s="121">
        <v>2.2081725266671217</v>
      </c>
      <c r="F827" s="86" t="s">
        <v>2258</v>
      </c>
      <c r="G827" s="86" t="b">
        <v>0</v>
      </c>
      <c r="H827" s="86" t="b">
        <v>0</v>
      </c>
      <c r="I827" s="86" t="b">
        <v>0</v>
      </c>
      <c r="J827" s="86" t="b">
        <v>0</v>
      </c>
      <c r="K827" s="86" t="b">
        <v>0</v>
      </c>
      <c r="L827" s="86" t="b">
        <v>0</v>
      </c>
    </row>
    <row r="828" spans="1:12" ht="15">
      <c r="A828" s="86" t="s">
        <v>2990</v>
      </c>
      <c r="B828" s="86" t="s">
        <v>2895</v>
      </c>
      <c r="C828" s="86">
        <v>4</v>
      </c>
      <c r="D828" s="121">
        <v>0.005327964525026215</v>
      </c>
      <c r="E828" s="121">
        <v>2.2081725266671217</v>
      </c>
      <c r="F828" s="86" t="s">
        <v>2258</v>
      </c>
      <c r="G828" s="86" t="b">
        <v>0</v>
      </c>
      <c r="H828" s="86" t="b">
        <v>0</v>
      </c>
      <c r="I828" s="86" t="b">
        <v>0</v>
      </c>
      <c r="J828" s="86" t="b">
        <v>0</v>
      </c>
      <c r="K828" s="86" t="b">
        <v>0</v>
      </c>
      <c r="L828" s="86" t="b">
        <v>0</v>
      </c>
    </row>
    <row r="829" spans="1:12" ht="15">
      <c r="A829" s="86" t="s">
        <v>2895</v>
      </c>
      <c r="B829" s="86" t="s">
        <v>2872</v>
      </c>
      <c r="C829" s="86">
        <v>4</v>
      </c>
      <c r="D829" s="121">
        <v>0.005327964525026215</v>
      </c>
      <c r="E829" s="121">
        <v>1.9651344779808273</v>
      </c>
      <c r="F829" s="86" t="s">
        <v>2258</v>
      </c>
      <c r="G829" s="86" t="b">
        <v>0</v>
      </c>
      <c r="H829" s="86" t="b">
        <v>0</v>
      </c>
      <c r="I829" s="86" t="b">
        <v>0</v>
      </c>
      <c r="J829" s="86" t="b">
        <v>0</v>
      </c>
      <c r="K829" s="86" t="b">
        <v>0</v>
      </c>
      <c r="L829" s="86" t="b">
        <v>0</v>
      </c>
    </row>
    <row r="830" spans="1:12" ht="15">
      <c r="A830" s="86" t="s">
        <v>2872</v>
      </c>
      <c r="B830" s="86" t="s">
        <v>2991</v>
      </c>
      <c r="C830" s="86">
        <v>4</v>
      </c>
      <c r="D830" s="121">
        <v>0.005327964525026215</v>
      </c>
      <c r="E830" s="121">
        <v>1.9651344779808273</v>
      </c>
      <c r="F830" s="86" t="s">
        <v>2258</v>
      </c>
      <c r="G830" s="86" t="b">
        <v>0</v>
      </c>
      <c r="H830" s="86" t="b">
        <v>0</v>
      </c>
      <c r="I830" s="86" t="b">
        <v>0</v>
      </c>
      <c r="J830" s="86" t="b">
        <v>0</v>
      </c>
      <c r="K830" s="86" t="b">
        <v>0</v>
      </c>
      <c r="L830" s="86" t="b">
        <v>0</v>
      </c>
    </row>
    <row r="831" spans="1:12" ht="15">
      <c r="A831" s="86" t="s">
        <v>2991</v>
      </c>
      <c r="B831" s="86" t="s">
        <v>2452</v>
      </c>
      <c r="C831" s="86">
        <v>4</v>
      </c>
      <c r="D831" s="121">
        <v>0.005327964525026215</v>
      </c>
      <c r="E831" s="121">
        <v>2.1112625136590655</v>
      </c>
      <c r="F831" s="86" t="s">
        <v>2258</v>
      </c>
      <c r="G831" s="86" t="b">
        <v>0</v>
      </c>
      <c r="H831" s="86" t="b">
        <v>0</v>
      </c>
      <c r="I831" s="86" t="b">
        <v>0</v>
      </c>
      <c r="J831" s="86" t="b">
        <v>0</v>
      </c>
      <c r="K831" s="86" t="b">
        <v>0</v>
      </c>
      <c r="L831" s="86" t="b">
        <v>0</v>
      </c>
    </row>
    <row r="832" spans="1:12" ht="15">
      <c r="A832" s="86" t="s">
        <v>2452</v>
      </c>
      <c r="B832" s="86" t="s">
        <v>2408</v>
      </c>
      <c r="C832" s="86">
        <v>4</v>
      </c>
      <c r="D832" s="121">
        <v>0.005327964525026215</v>
      </c>
      <c r="E832" s="121">
        <v>1.8102325179950842</v>
      </c>
      <c r="F832" s="86" t="s">
        <v>2258</v>
      </c>
      <c r="G832" s="86" t="b">
        <v>0</v>
      </c>
      <c r="H832" s="86" t="b">
        <v>0</v>
      </c>
      <c r="I832" s="86" t="b">
        <v>0</v>
      </c>
      <c r="J832" s="86" t="b">
        <v>0</v>
      </c>
      <c r="K832" s="86" t="b">
        <v>0</v>
      </c>
      <c r="L832" s="86" t="b">
        <v>0</v>
      </c>
    </row>
    <row r="833" spans="1:12" ht="15">
      <c r="A833" s="86" t="s">
        <v>2408</v>
      </c>
      <c r="B833" s="86" t="s">
        <v>320</v>
      </c>
      <c r="C833" s="86">
        <v>4</v>
      </c>
      <c r="D833" s="121">
        <v>0.005327964525026215</v>
      </c>
      <c r="E833" s="121">
        <v>1.395259170024266</v>
      </c>
      <c r="F833" s="86" t="s">
        <v>2258</v>
      </c>
      <c r="G833" s="86" t="b">
        <v>0</v>
      </c>
      <c r="H833" s="86" t="b">
        <v>0</v>
      </c>
      <c r="I833" s="86" t="b">
        <v>0</v>
      </c>
      <c r="J833" s="86" t="b">
        <v>0</v>
      </c>
      <c r="K833" s="86" t="b">
        <v>0</v>
      </c>
      <c r="L833" s="86" t="b">
        <v>0</v>
      </c>
    </row>
    <row r="834" spans="1:12" ht="15">
      <c r="A834" s="86" t="s">
        <v>320</v>
      </c>
      <c r="B834" s="86" t="s">
        <v>2873</v>
      </c>
      <c r="C834" s="86">
        <v>4</v>
      </c>
      <c r="D834" s="121">
        <v>0.005327964525026215</v>
      </c>
      <c r="E834" s="121">
        <v>1.6129519598694648</v>
      </c>
      <c r="F834" s="86" t="s">
        <v>2258</v>
      </c>
      <c r="G834" s="86" t="b">
        <v>0</v>
      </c>
      <c r="H834" s="86" t="b">
        <v>0</v>
      </c>
      <c r="I834" s="86" t="b">
        <v>0</v>
      </c>
      <c r="J834" s="86" t="b">
        <v>0</v>
      </c>
      <c r="K834" s="86" t="b">
        <v>0</v>
      </c>
      <c r="L834" s="86" t="b">
        <v>0</v>
      </c>
    </row>
    <row r="835" spans="1:12" ht="15">
      <c r="A835" s="86" t="s">
        <v>2873</v>
      </c>
      <c r="B835" s="86" t="s">
        <v>2992</v>
      </c>
      <c r="C835" s="86">
        <v>4</v>
      </c>
      <c r="D835" s="121">
        <v>0.005327964525026215</v>
      </c>
      <c r="E835" s="121">
        <v>1.9651344779808273</v>
      </c>
      <c r="F835" s="86" t="s">
        <v>2258</v>
      </c>
      <c r="G835" s="86" t="b">
        <v>0</v>
      </c>
      <c r="H835" s="86" t="b">
        <v>0</v>
      </c>
      <c r="I835" s="86" t="b">
        <v>0</v>
      </c>
      <c r="J835" s="86" t="b">
        <v>0</v>
      </c>
      <c r="K835" s="86" t="b">
        <v>0</v>
      </c>
      <c r="L835" s="86" t="b">
        <v>0</v>
      </c>
    </row>
    <row r="836" spans="1:12" ht="15">
      <c r="A836" s="86" t="s">
        <v>2992</v>
      </c>
      <c r="B836" s="86" t="s">
        <v>2993</v>
      </c>
      <c r="C836" s="86">
        <v>4</v>
      </c>
      <c r="D836" s="121">
        <v>0.005327964525026215</v>
      </c>
      <c r="E836" s="121">
        <v>2.2081725266671217</v>
      </c>
      <c r="F836" s="86" t="s">
        <v>2258</v>
      </c>
      <c r="G836" s="86" t="b">
        <v>0</v>
      </c>
      <c r="H836" s="86" t="b">
        <v>0</v>
      </c>
      <c r="I836" s="86" t="b">
        <v>0</v>
      </c>
      <c r="J836" s="86" t="b">
        <v>0</v>
      </c>
      <c r="K836" s="86" t="b">
        <v>0</v>
      </c>
      <c r="L836" s="86" t="b">
        <v>0</v>
      </c>
    </row>
    <row r="837" spans="1:12" ht="15">
      <c r="A837" s="86" t="s">
        <v>2993</v>
      </c>
      <c r="B837" s="86" t="s">
        <v>2387</v>
      </c>
      <c r="C837" s="86">
        <v>4</v>
      </c>
      <c r="D837" s="121">
        <v>0.005327964525026215</v>
      </c>
      <c r="E837" s="121">
        <v>1.3188708241608114</v>
      </c>
      <c r="F837" s="86" t="s">
        <v>2258</v>
      </c>
      <c r="G837" s="86" t="b">
        <v>0</v>
      </c>
      <c r="H837" s="86" t="b">
        <v>0</v>
      </c>
      <c r="I837" s="86" t="b">
        <v>0</v>
      </c>
      <c r="J837" s="86" t="b">
        <v>0</v>
      </c>
      <c r="K837" s="86" t="b">
        <v>0</v>
      </c>
      <c r="L837" s="86" t="b">
        <v>0</v>
      </c>
    </row>
    <row r="838" spans="1:12" ht="15">
      <c r="A838" s="86" t="s">
        <v>2407</v>
      </c>
      <c r="B838" s="86" t="s">
        <v>2410</v>
      </c>
      <c r="C838" s="86">
        <v>4</v>
      </c>
      <c r="D838" s="121">
        <v>0.005327964525026215</v>
      </c>
      <c r="E838" s="121">
        <v>1.509202522331103</v>
      </c>
      <c r="F838" s="86" t="s">
        <v>2258</v>
      </c>
      <c r="G838" s="86" t="b">
        <v>0</v>
      </c>
      <c r="H838" s="86" t="b">
        <v>0</v>
      </c>
      <c r="I838" s="86" t="b">
        <v>0</v>
      </c>
      <c r="J838" s="86" t="b">
        <v>0</v>
      </c>
      <c r="K838" s="86" t="b">
        <v>0</v>
      </c>
      <c r="L838" s="86" t="b">
        <v>0</v>
      </c>
    </row>
    <row r="839" spans="1:12" ht="15">
      <c r="A839" s="86" t="s">
        <v>2846</v>
      </c>
      <c r="B839" s="86" t="s">
        <v>2974</v>
      </c>
      <c r="C839" s="86">
        <v>4</v>
      </c>
      <c r="D839" s="121">
        <v>0.005327964525026215</v>
      </c>
      <c r="E839" s="121">
        <v>1.9651344779808273</v>
      </c>
      <c r="F839" s="86" t="s">
        <v>2258</v>
      </c>
      <c r="G839" s="86" t="b">
        <v>0</v>
      </c>
      <c r="H839" s="86" t="b">
        <v>0</v>
      </c>
      <c r="I839" s="86" t="b">
        <v>0</v>
      </c>
      <c r="J839" s="86" t="b">
        <v>0</v>
      </c>
      <c r="K839" s="86" t="b">
        <v>0</v>
      </c>
      <c r="L839" s="86" t="b">
        <v>0</v>
      </c>
    </row>
    <row r="840" spans="1:12" ht="15">
      <c r="A840" s="86" t="s">
        <v>2974</v>
      </c>
      <c r="B840" s="86" t="s">
        <v>2975</v>
      </c>
      <c r="C840" s="86">
        <v>4</v>
      </c>
      <c r="D840" s="121">
        <v>0.005327964525026215</v>
      </c>
      <c r="E840" s="121">
        <v>2.2081725266671217</v>
      </c>
      <c r="F840" s="86" t="s">
        <v>2258</v>
      </c>
      <c r="G840" s="86" t="b">
        <v>0</v>
      </c>
      <c r="H840" s="86" t="b">
        <v>0</v>
      </c>
      <c r="I840" s="86" t="b">
        <v>0</v>
      </c>
      <c r="J840" s="86" t="b">
        <v>0</v>
      </c>
      <c r="K840" s="86" t="b">
        <v>0</v>
      </c>
      <c r="L840" s="86" t="b">
        <v>0</v>
      </c>
    </row>
    <row r="841" spans="1:12" ht="15">
      <c r="A841" s="86" t="s">
        <v>2975</v>
      </c>
      <c r="B841" s="86" t="s">
        <v>2871</v>
      </c>
      <c r="C841" s="86">
        <v>4</v>
      </c>
      <c r="D841" s="121">
        <v>0.005327964525026215</v>
      </c>
      <c r="E841" s="121">
        <v>1.9651344779808273</v>
      </c>
      <c r="F841" s="86" t="s">
        <v>2258</v>
      </c>
      <c r="G841" s="86" t="b">
        <v>0</v>
      </c>
      <c r="H841" s="86" t="b">
        <v>0</v>
      </c>
      <c r="I841" s="86" t="b">
        <v>0</v>
      </c>
      <c r="J841" s="86" t="b">
        <v>0</v>
      </c>
      <c r="K841" s="86" t="b">
        <v>0</v>
      </c>
      <c r="L841" s="86" t="b">
        <v>0</v>
      </c>
    </row>
    <row r="842" spans="1:12" ht="15">
      <c r="A842" s="86" t="s">
        <v>2871</v>
      </c>
      <c r="B842" s="86" t="s">
        <v>2976</v>
      </c>
      <c r="C842" s="86">
        <v>4</v>
      </c>
      <c r="D842" s="121">
        <v>0.005327964525026215</v>
      </c>
      <c r="E842" s="121">
        <v>1.9651344779808273</v>
      </c>
      <c r="F842" s="86" t="s">
        <v>2258</v>
      </c>
      <c r="G842" s="86" t="b">
        <v>0</v>
      </c>
      <c r="H842" s="86" t="b">
        <v>0</v>
      </c>
      <c r="I842" s="86" t="b">
        <v>0</v>
      </c>
      <c r="J842" s="86" t="b">
        <v>0</v>
      </c>
      <c r="K842" s="86" t="b">
        <v>0</v>
      </c>
      <c r="L842" s="86" t="b">
        <v>0</v>
      </c>
    </row>
    <row r="843" spans="1:12" ht="15">
      <c r="A843" s="86" t="s">
        <v>2976</v>
      </c>
      <c r="B843" s="86" t="s">
        <v>2409</v>
      </c>
      <c r="C843" s="86">
        <v>4</v>
      </c>
      <c r="D843" s="121">
        <v>0.005327964525026215</v>
      </c>
      <c r="E843" s="121">
        <v>1.9071425310031405</v>
      </c>
      <c r="F843" s="86" t="s">
        <v>2258</v>
      </c>
      <c r="G843" s="86" t="b">
        <v>0</v>
      </c>
      <c r="H843" s="86" t="b">
        <v>0</v>
      </c>
      <c r="I843" s="86" t="b">
        <v>0</v>
      </c>
      <c r="J843" s="86" t="b">
        <v>0</v>
      </c>
      <c r="K843" s="86" t="b">
        <v>0</v>
      </c>
      <c r="L843" s="86" t="b">
        <v>0</v>
      </c>
    </row>
    <row r="844" spans="1:12" ht="15">
      <c r="A844" s="86" t="s">
        <v>2409</v>
      </c>
      <c r="B844" s="86" t="s">
        <v>2977</v>
      </c>
      <c r="C844" s="86">
        <v>4</v>
      </c>
      <c r="D844" s="121">
        <v>0.005327964525026215</v>
      </c>
      <c r="E844" s="121">
        <v>1.9071425310031405</v>
      </c>
      <c r="F844" s="86" t="s">
        <v>2258</v>
      </c>
      <c r="G844" s="86" t="b">
        <v>0</v>
      </c>
      <c r="H844" s="86" t="b">
        <v>0</v>
      </c>
      <c r="I844" s="86" t="b">
        <v>0</v>
      </c>
      <c r="J844" s="86" t="b">
        <v>0</v>
      </c>
      <c r="K844" s="86" t="b">
        <v>0</v>
      </c>
      <c r="L844" s="86" t="b">
        <v>0</v>
      </c>
    </row>
    <row r="845" spans="1:12" ht="15">
      <c r="A845" s="86" t="s">
        <v>2977</v>
      </c>
      <c r="B845" s="86" t="s">
        <v>2867</v>
      </c>
      <c r="C845" s="86">
        <v>4</v>
      </c>
      <c r="D845" s="121">
        <v>0.005327964525026215</v>
      </c>
      <c r="E845" s="121">
        <v>1.9071425310031405</v>
      </c>
      <c r="F845" s="86" t="s">
        <v>2258</v>
      </c>
      <c r="G845" s="86" t="b">
        <v>0</v>
      </c>
      <c r="H845" s="86" t="b">
        <v>0</v>
      </c>
      <c r="I845" s="86" t="b">
        <v>0</v>
      </c>
      <c r="J845" s="86" t="b">
        <v>0</v>
      </c>
      <c r="K845" s="86" t="b">
        <v>0</v>
      </c>
      <c r="L845" s="86" t="b">
        <v>0</v>
      </c>
    </row>
    <row r="846" spans="1:12" ht="15">
      <c r="A846" s="86" t="s">
        <v>2868</v>
      </c>
      <c r="B846" s="86" t="s">
        <v>2978</v>
      </c>
      <c r="C846" s="86">
        <v>4</v>
      </c>
      <c r="D846" s="121">
        <v>0.005327964525026215</v>
      </c>
      <c r="E846" s="121">
        <v>1.9651344779808273</v>
      </c>
      <c r="F846" s="86" t="s">
        <v>2258</v>
      </c>
      <c r="G846" s="86" t="b">
        <v>0</v>
      </c>
      <c r="H846" s="86" t="b">
        <v>0</v>
      </c>
      <c r="I846" s="86" t="b">
        <v>0</v>
      </c>
      <c r="J846" s="86" t="b">
        <v>0</v>
      </c>
      <c r="K846" s="86" t="b">
        <v>0</v>
      </c>
      <c r="L846" s="86" t="b">
        <v>0</v>
      </c>
    </row>
    <row r="847" spans="1:12" ht="15">
      <c r="A847" s="86" t="s">
        <v>2978</v>
      </c>
      <c r="B847" s="86" t="s">
        <v>2979</v>
      </c>
      <c r="C847" s="86">
        <v>4</v>
      </c>
      <c r="D847" s="121">
        <v>0.005327964525026215</v>
      </c>
      <c r="E847" s="121">
        <v>2.2081725266671217</v>
      </c>
      <c r="F847" s="86" t="s">
        <v>2258</v>
      </c>
      <c r="G847" s="86" t="b">
        <v>0</v>
      </c>
      <c r="H847" s="86" t="b">
        <v>0</v>
      </c>
      <c r="I847" s="86" t="b">
        <v>0</v>
      </c>
      <c r="J847" s="86" t="b">
        <v>0</v>
      </c>
      <c r="K847" s="86" t="b">
        <v>0</v>
      </c>
      <c r="L847" s="86" t="b">
        <v>0</v>
      </c>
    </row>
    <row r="848" spans="1:12" ht="15">
      <c r="A848" s="86" t="s">
        <v>2979</v>
      </c>
      <c r="B848" s="86" t="s">
        <v>2980</v>
      </c>
      <c r="C848" s="86">
        <v>4</v>
      </c>
      <c r="D848" s="121">
        <v>0.005327964525026215</v>
      </c>
      <c r="E848" s="121">
        <v>2.2081725266671217</v>
      </c>
      <c r="F848" s="86" t="s">
        <v>2258</v>
      </c>
      <c r="G848" s="86" t="b">
        <v>0</v>
      </c>
      <c r="H848" s="86" t="b">
        <v>0</v>
      </c>
      <c r="I848" s="86" t="b">
        <v>0</v>
      </c>
      <c r="J848" s="86" t="b">
        <v>0</v>
      </c>
      <c r="K848" s="86" t="b">
        <v>0</v>
      </c>
      <c r="L848" s="86" t="b">
        <v>0</v>
      </c>
    </row>
    <row r="849" spans="1:12" ht="15">
      <c r="A849" s="86" t="s">
        <v>2980</v>
      </c>
      <c r="B849" s="86" t="s">
        <v>2981</v>
      </c>
      <c r="C849" s="86">
        <v>4</v>
      </c>
      <c r="D849" s="121">
        <v>0.005327964525026215</v>
      </c>
      <c r="E849" s="121">
        <v>2.2081725266671217</v>
      </c>
      <c r="F849" s="86" t="s">
        <v>2258</v>
      </c>
      <c r="G849" s="86" t="b">
        <v>0</v>
      </c>
      <c r="H849" s="86" t="b">
        <v>0</v>
      </c>
      <c r="I849" s="86" t="b">
        <v>0</v>
      </c>
      <c r="J849" s="86" t="b">
        <v>0</v>
      </c>
      <c r="K849" s="86" t="b">
        <v>0</v>
      </c>
      <c r="L849" s="86" t="b">
        <v>0</v>
      </c>
    </row>
    <row r="850" spans="1:12" ht="15">
      <c r="A850" s="86" t="s">
        <v>2981</v>
      </c>
      <c r="B850" s="86" t="s">
        <v>2389</v>
      </c>
      <c r="C850" s="86">
        <v>4</v>
      </c>
      <c r="D850" s="121">
        <v>0.005327964525026215</v>
      </c>
      <c r="E850" s="121">
        <v>1.509202522331103</v>
      </c>
      <c r="F850" s="86" t="s">
        <v>2258</v>
      </c>
      <c r="G850" s="86" t="b">
        <v>0</v>
      </c>
      <c r="H850" s="86" t="b">
        <v>0</v>
      </c>
      <c r="I850" s="86" t="b">
        <v>0</v>
      </c>
      <c r="J850" s="86" t="b">
        <v>0</v>
      </c>
      <c r="K850" s="86" t="b">
        <v>0</v>
      </c>
      <c r="L850" s="86" t="b">
        <v>0</v>
      </c>
    </row>
    <row r="851" spans="1:12" ht="15">
      <c r="A851" s="86" t="s">
        <v>2406</v>
      </c>
      <c r="B851" s="86" t="s">
        <v>2410</v>
      </c>
      <c r="C851" s="86">
        <v>4</v>
      </c>
      <c r="D851" s="121">
        <v>0.005327964525026215</v>
      </c>
      <c r="E851" s="121">
        <v>1.3050825396751782</v>
      </c>
      <c r="F851" s="86" t="s">
        <v>2258</v>
      </c>
      <c r="G851" s="86" t="b">
        <v>0</v>
      </c>
      <c r="H851" s="86" t="b">
        <v>0</v>
      </c>
      <c r="I851" s="86" t="b">
        <v>0</v>
      </c>
      <c r="J851" s="86" t="b">
        <v>0</v>
      </c>
      <c r="K851" s="86" t="b">
        <v>0</v>
      </c>
      <c r="L851" s="86" t="b">
        <v>0</v>
      </c>
    </row>
    <row r="852" spans="1:12" ht="15">
      <c r="A852" s="86" t="s">
        <v>2410</v>
      </c>
      <c r="B852" s="86" t="s">
        <v>2407</v>
      </c>
      <c r="C852" s="86">
        <v>4</v>
      </c>
      <c r="D852" s="121">
        <v>0.005327964525026215</v>
      </c>
      <c r="E852" s="121">
        <v>1.8102325179950842</v>
      </c>
      <c r="F852" s="86" t="s">
        <v>2258</v>
      </c>
      <c r="G852" s="86" t="b">
        <v>0</v>
      </c>
      <c r="H852" s="86" t="b">
        <v>0</v>
      </c>
      <c r="I852" s="86" t="b">
        <v>0</v>
      </c>
      <c r="J852" s="86" t="b">
        <v>0</v>
      </c>
      <c r="K852" s="86" t="b">
        <v>0</v>
      </c>
      <c r="L852" s="86" t="b">
        <v>0</v>
      </c>
    </row>
    <row r="853" spans="1:12" ht="15">
      <c r="A853" s="86" t="s">
        <v>2407</v>
      </c>
      <c r="B853" s="86" t="s">
        <v>315</v>
      </c>
      <c r="C853" s="86">
        <v>4</v>
      </c>
      <c r="D853" s="121">
        <v>0.005327964525026215</v>
      </c>
      <c r="E853" s="121">
        <v>1.5671944693087896</v>
      </c>
      <c r="F853" s="86" t="s">
        <v>2258</v>
      </c>
      <c r="G853" s="86" t="b">
        <v>0</v>
      </c>
      <c r="H853" s="86" t="b">
        <v>0</v>
      </c>
      <c r="I853" s="86" t="b">
        <v>0</v>
      </c>
      <c r="J853" s="86" t="b">
        <v>0</v>
      </c>
      <c r="K853" s="86" t="b">
        <v>0</v>
      </c>
      <c r="L853" s="86" t="b">
        <v>0</v>
      </c>
    </row>
    <row r="854" spans="1:12" ht="15">
      <c r="A854" s="86" t="s">
        <v>315</v>
      </c>
      <c r="B854" s="86" t="s">
        <v>323</v>
      </c>
      <c r="C854" s="86">
        <v>4</v>
      </c>
      <c r="D854" s="121">
        <v>0.005327964525026215</v>
      </c>
      <c r="E854" s="121">
        <v>1.7890432189251462</v>
      </c>
      <c r="F854" s="86" t="s">
        <v>2258</v>
      </c>
      <c r="G854" s="86" t="b">
        <v>0</v>
      </c>
      <c r="H854" s="86" t="b">
        <v>0</v>
      </c>
      <c r="I854" s="86" t="b">
        <v>0</v>
      </c>
      <c r="J854" s="86" t="b">
        <v>0</v>
      </c>
      <c r="K854" s="86" t="b">
        <v>0</v>
      </c>
      <c r="L854" s="86" t="b">
        <v>0</v>
      </c>
    </row>
    <row r="855" spans="1:12" ht="15">
      <c r="A855" s="86" t="s">
        <v>323</v>
      </c>
      <c r="B855" s="86" t="s">
        <v>320</v>
      </c>
      <c r="C855" s="86">
        <v>4</v>
      </c>
      <c r="D855" s="121">
        <v>0.005327964525026215</v>
      </c>
      <c r="E855" s="121">
        <v>1.5993791526801908</v>
      </c>
      <c r="F855" s="86" t="s">
        <v>2258</v>
      </c>
      <c r="G855" s="86" t="b">
        <v>0</v>
      </c>
      <c r="H855" s="86" t="b">
        <v>0</v>
      </c>
      <c r="I855" s="86" t="b">
        <v>0</v>
      </c>
      <c r="J855" s="86" t="b">
        <v>0</v>
      </c>
      <c r="K855" s="86" t="b">
        <v>0</v>
      </c>
      <c r="L855" s="86" t="b">
        <v>0</v>
      </c>
    </row>
    <row r="856" spans="1:12" ht="15">
      <c r="A856" s="86" t="s">
        <v>280</v>
      </c>
      <c r="B856" s="86" t="s">
        <v>248</v>
      </c>
      <c r="C856" s="86">
        <v>3</v>
      </c>
      <c r="D856" s="121">
        <v>0.00454879966194798</v>
      </c>
      <c r="E856" s="121">
        <v>2.2081725266671217</v>
      </c>
      <c r="F856" s="86" t="s">
        <v>2258</v>
      </c>
      <c r="G856" s="86" t="b">
        <v>0</v>
      </c>
      <c r="H856" s="86" t="b">
        <v>0</v>
      </c>
      <c r="I856" s="86" t="b">
        <v>0</v>
      </c>
      <c r="J856" s="86" t="b">
        <v>0</v>
      </c>
      <c r="K856" s="86" t="b">
        <v>0</v>
      </c>
      <c r="L856" s="86" t="b">
        <v>0</v>
      </c>
    </row>
    <row r="857" spans="1:12" ht="15">
      <c r="A857" s="86" t="s">
        <v>248</v>
      </c>
      <c r="B857" s="86" t="s">
        <v>316</v>
      </c>
      <c r="C857" s="86">
        <v>3</v>
      </c>
      <c r="D857" s="121">
        <v>0.00454879966194798</v>
      </c>
      <c r="E857" s="121">
        <v>2.3331112632754216</v>
      </c>
      <c r="F857" s="86" t="s">
        <v>2258</v>
      </c>
      <c r="G857" s="86" t="b">
        <v>0</v>
      </c>
      <c r="H857" s="86" t="b">
        <v>0</v>
      </c>
      <c r="I857" s="86" t="b">
        <v>0</v>
      </c>
      <c r="J857" s="86" t="b">
        <v>0</v>
      </c>
      <c r="K857" s="86" t="b">
        <v>0</v>
      </c>
      <c r="L857" s="86" t="b">
        <v>0</v>
      </c>
    </row>
    <row r="858" spans="1:12" ht="15">
      <c r="A858" s="86" t="s">
        <v>316</v>
      </c>
      <c r="B858" s="86" t="s">
        <v>3066</v>
      </c>
      <c r="C858" s="86">
        <v>3</v>
      </c>
      <c r="D858" s="121">
        <v>0.00454879966194798</v>
      </c>
      <c r="E858" s="121">
        <v>2.3331112632754216</v>
      </c>
      <c r="F858" s="86" t="s">
        <v>2258</v>
      </c>
      <c r="G858" s="86" t="b">
        <v>0</v>
      </c>
      <c r="H858" s="86" t="b">
        <v>0</v>
      </c>
      <c r="I858" s="86" t="b">
        <v>0</v>
      </c>
      <c r="J858" s="86" t="b">
        <v>0</v>
      </c>
      <c r="K858" s="86" t="b">
        <v>0</v>
      </c>
      <c r="L858" s="86" t="b">
        <v>0</v>
      </c>
    </row>
    <row r="859" spans="1:12" ht="15">
      <c r="A859" s="86" t="s">
        <v>3066</v>
      </c>
      <c r="B859" s="86" t="s">
        <v>3067</v>
      </c>
      <c r="C859" s="86">
        <v>3</v>
      </c>
      <c r="D859" s="121">
        <v>0.00454879966194798</v>
      </c>
      <c r="E859" s="121">
        <v>2.3331112632754216</v>
      </c>
      <c r="F859" s="86" t="s">
        <v>2258</v>
      </c>
      <c r="G859" s="86" t="b">
        <v>0</v>
      </c>
      <c r="H859" s="86" t="b">
        <v>0</v>
      </c>
      <c r="I859" s="86" t="b">
        <v>0</v>
      </c>
      <c r="J859" s="86" t="b">
        <v>0</v>
      </c>
      <c r="K859" s="86" t="b">
        <v>0</v>
      </c>
      <c r="L859" s="86" t="b">
        <v>0</v>
      </c>
    </row>
    <row r="860" spans="1:12" ht="15">
      <c r="A860" s="86" t="s">
        <v>3067</v>
      </c>
      <c r="B860" s="86" t="s">
        <v>3068</v>
      </c>
      <c r="C860" s="86">
        <v>3</v>
      </c>
      <c r="D860" s="121">
        <v>0.00454879966194798</v>
      </c>
      <c r="E860" s="121">
        <v>2.3331112632754216</v>
      </c>
      <c r="F860" s="86" t="s">
        <v>2258</v>
      </c>
      <c r="G860" s="86" t="b">
        <v>0</v>
      </c>
      <c r="H860" s="86" t="b">
        <v>0</v>
      </c>
      <c r="I860" s="86" t="b">
        <v>0</v>
      </c>
      <c r="J860" s="86" t="b">
        <v>0</v>
      </c>
      <c r="K860" s="86" t="b">
        <v>0</v>
      </c>
      <c r="L860" s="86" t="b">
        <v>0</v>
      </c>
    </row>
    <row r="861" spans="1:12" ht="15">
      <c r="A861" s="86" t="s">
        <v>3068</v>
      </c>
      <c r="B861" s="86" t="s">
        <v>3069</v>
      </c>
      <c r="C861" s="86">
        <v>3</v>
      </c>
      <c r="D861" s="121">
        <v>0.00454879966194798</v>
      </c>
      <c r="E861" s="121">
        <v>2.3331112632754216</v>
      </c>
      <c r="F861" s="86" t="s">
        <v>2258</v>
      </c>
      <c r="G861" s="86" t="b">
        <v>0</v>
      </c>
      <c r="H861" s="86" t="b">
        <v>0</v>
      </c>
      <c r="I861" s="86" t="b">
        <v>0</v>
      </c>
      <c r="J861" s="86" t="b">
        <v>0</v>
      </c>
      <c r="K861" s="86" t="b">
        <v>0</v>
      </c>
      <c r="L861" s="86" t="b">
        <v>0</v>
      </c>
    </row>
    <row r="862" spans="1:12" ht="15">
      <c r="A862" s="86" t="s">
        <v>3069</v>
      </c>
      <c r="B862" s="86" t="s">
        <v>2867</v>
      </c>
      <c r="C862" s="86">
        <v>3</v>
      </c>
      <c r="D862" s="121">
        <v>0.00454879966194798</v>
      </c>
      <c r="E862" s="121">
        <v>1.9071425310031405</v>
      </c>
      <c r="F862" s="86" t="s">
        <v>2258</v>
      </c>
      <c r="G862" s="86" t="b">
        <v>0</v>
      </c>
      <c r="H862" s="86" t="b">
        <v>0</v>
      </c>
      <c r="I862" s="86" t="b">
        <v>0</v>
      </c>
      <c r="J862" s="86" t="b">
        <v>0</v>
      </c>
      <c r="K862" s="86" t="b">
        <v>0</v>
      </c>
      <c r="L862" s="86" t="b">
        <v>0</v>
      </c>
    </row>
    <row r="863" spans="1:12" ht="15">
      <c r="A863" s="86" t="s">
        <v>2868</v>
      </c>
      <c r="B863" s="86" t="s">
        <v>2924</v>
      </c>
      <c r="C863" s="86">
        <v>3</v>
      </c>
      <c r="D863" s="121">
        <v>0.00454879966194798</v>
      </c>
      <c r="E863" s="121">
        <v>1.743285728364471</v>
      </c>
      <c r="F863" s="86" t="s">
        <v>2258</v>
      </c>
      <c r="G863" s="86" t="b">
        <v>0</v>
      </c>
      <c r="H863" s="86" t="b">
        <v>0</v>
      </c>
      <c r="I863" s="86" t="b">
        <v>0</v>
      </c>
      <c r="J863" s="86" t="b">
        <v>0</v>
      </c>
      <c r="K863" s="86" t="b">
        <v>0</v>
      </c>
      <c r="L863" s="86" t="b">
        <v>0</v>
      </c>
    </row>
    <row r="864" spans="1:12" ht="15">
      <c r="A864" s="86" t="s">
        <v>2924</v>
      </c>
      <c r="B864" s="86" t="s">
        <v>3070</v>
      </c>
      <c r="C864" s="86">
        <v>3</v>
      </c>
      <c r="D864" s="121">
        <v>0.00454879966194798</v>
      </c>
      <c r="E864" s="121">
        <v>2.111262513659065</v>
      </c>
      <c r="F864" s="86" t="s">
        <v>2258</v>
      </c>
      <c r="G864" s="86" t="b">
        <v>0</v>
      </c>
      <c r="H864" s="86" t="b">
        <v>0</v>
      </c>
      <c r="I864" s="86" t="b">
        <v>0</v>
      </c>
      <c r="J864" s="86" t="b">
        <v>0</v>
      </c>
      <c r="K864" s="86" t="b">
        <v>0</v>
      </c>
      <c r="L864" s="86" t="b">
        <v>0</v>
      </c>
    </row>
    <row r="865" spans="1:12" ht="15">
      <c r="A865" s="86" t="s">
        <v>3070</v>
      </c>
      <c r="B865" s="86" t="s">
        <v>3071</v>
      </c>
      <c r="C865" s="86">
        <v>3</v>
      </c>
      <c r="D865" s="121">
        <v>0.00454879966194798</v>
      </c>
      <c r="E865" s="121">
        <v>2.3331112632754216</v>
      </c>
      <c r="F865" s="86" t="s">
        <v>2258</v>
      </c>
      <c r="G865" s="86" t="b">
        <v>0</v>
      </c>
      <c r="H865" s="86" t="b">
        <v>0</v>
      </c>
      <c r="I865" s="86" t="b">
        <v>0</v>
      </c>
      <c r="J865" s="86" t="b">
        <v>0</v>
      </c>
      <c r="K865" s="86" t="b">
        <v>0</v>
      </c>
      <c r="L865" s="86" t="b">
        <v>0</v>
      </c>
    </row>
    <row r="866" spans="1:12" ht="15">
      <c r="A866" s="86" t="s">
        <v>3071</v>
      </c>
      <c r="B866" s="86" t="s">
        <v>3072</v>
      </c>
      <c r="C866" s="86">
        <v>3</v>
      </c>
      <c r="D866" s="121">
        <v>0.00454879966194798</v>
      </c>
      <c r="E866" s="121">
        <v>2.3331112632754216</v>
      </c>
      <c r="F866" s="86" t="s">
        <v>2258</v>
      </c>
      <c r="G866" s="86" t="b">
        <v>0</v>
      </c>
      <c r="H866" s="86" t="b">
        <v>0</v>
      </c>
      <c r="I866" s="86" t="b">
        <v>0</v>
      </c>
      <c r="J866" s="86" t="b">
        <v>0</v>
      </c>
      <c r="K866" s="86" t="b">
        <v>0</v>
      </c>
      <c r="L866" s="86" t="b">
        <v>0</v>
      </c>
    </row>
    <row r="867" spans="1:12" ht="15">
      <c r="A867" s="86" t="s">
        <v>3072</v>
      </c>
      <c r="B867" s="86" t="s">
        <v>3073</v>
      </c>
      <c r="C867" s="86">
        <v>3</v>
      </c>
      <c r="D867" s="121">
        <v>0.00454879966194798</v>
      </c>
      <c r="E867" s="121">
        <v>2.3331112632754216</v>
      </c>
      <c r="F867" s="86" t="s">
        <v>2258</v>
      </c>
      <c r="G867" s="86" t="b">
        <v>0</v>
      </c>
      <c r="H867" s="86" t="b">
        <v>0</v>
      </c>
      <c r="I867" s="86" t="b">
        <v>0</v>
      </c>
      <c r="J867" s="86" t="b">
        <v>0</v>
      </c>
      <c r="K867" s="86" t="b">
        <v>0</v>
      </c>
      <c r="L867" s="86" t="b">
        <v>0</v>
      </c>
    </row>
    <row r="868" spans="1:12" ht="15">
      <c r="A868" s="86" t="s">
        <v>3073</v>
      </c>
      <c r="B868" s="86" t="s">
        <v>2996</v>
      </c>
      <c r="C868" s="86">
        <v>3</v>
      </c>
      <c r="D868" s="121">
        <v>0.00454879966194798</v>
      </c>
      <c r="E868" s="121">
        <v>2.3331112632754216</v>
      </c>
      <c r="F868" s="86" t="s">
        <v>2258</v>
      </c>
      <c r="G868" s="86" t="b">
        <v>0</v>
      </c>
      <c r="H868" s="86" t="b">
        <v>0</v>
      </c>
      <c r="I868" s="86" t="b">
        <v>0</v>
      </c>
      <c r="J868" s="86" t="b">
        <v>0</v>
      </c>
      <c r="K868" s="86" t="b">
        <v>0</v>
      </c>
      <c r="L868" s="86" t="b">
        <v>0</v>
      </c>
    </row>
    <row r="869" spans="1:12" ht="15">
      <c r="A869" s="86" t="s">
        <v>2996</v>
      </c>
      <c r="B869" s="86" t="s">
        <v>2860</v>
      </c>
      <c r="C869" s="86">
        <v>3</v>
      </c>
      <c r="D869" s="121">
        <v>0.00454879966194798</v>
      </c>
      <c r="E869" s="121">
        <v>2.2081725266671217</v>
      </c>
      <c r="F869" s="86" t="s">
        <v>2258</v>
      </c>
      <c r="G869" s="86" t="b">
        <v>0</v>
      </c>
      <c r="H869" s="86" t="b">
        <v>0</v>
      </c>
      <c r="I869" s="86" t="b">
        <v>0</v>
      </c>
      <c r="J869" s="86" t="b">
        <v>0</v>
      </c>
      <c r="K869" s="86" t="b">
        <v>0</v>
      </c>
      <c r="L869" s="86" t="b">
        <v>0</v>
      </c>
    </row>
    <row r="870" spans="1:12" ht="15">
      <c r="A870" s="86" t="s">
        <v>2860</v>
      </c>
      <c r="B870" s="86" t="s">
        <v>315</v>
      </c>
      <c r="C870" s="86">
        <v>3</v>
      </c>
      <c r="D870" s="121">
        <v>0.00454879966194798</v>
      </c>
      <c r="E870" s="121">
        <v>1.8401957413725272</v>
      </c>
      <c r="F870" s="86" t="s">
        <v>2258</v>
      </c>
      <c r="G870" s="86" t="b">
        <v>0</v>
      </c>
      <c r="H870" s="86" t="b">
        <v>0</v>
      </c>
      <c r="I870" s="86" t="b">
        <v>0</v>
      </c>
      <c r="J870" s="86" t="b">
        <v>0</v>
      </c>
      <c r="K870" s="86" t="b">
        <v>0</v>
      </c>
      <c r="L870" s="86" t="b">
        <v>0</v>
      </c>
    </row>
    <row r="871" spans="1:12" ht="15">
      <c r="A871" s="86" t="s">
        <v>315</v>
      </c>
      <c r="B871" s="86" t="s">
        <v>2846</v>
      </c>
      <c r="C871" s="86">
        <v>3</v>
      </c>
      <c r="D871" s="121">
        <v>0.00454879966194798</v>
      </c>
      <c r="E871" s="121">
        <v>1.9651344779808273</v>
      </c>
      <c r="F871" s="86" t="s">
        <v>2258</v>
      </c>
      <c r="G871" s="86" t="b">
        <v>0</v>
      </c>
      <c r="H871" s="86" t="b">
        <v>0</v>
      </c>
      <c r="I871" s="86" t="b">
        <v>0</v>
      </c>
      <c r="J871" s="86" t="b">
        <v>0</v>
      </c>
      <c r="K871" s="86" t="b">
        <v>0</v>
      </c>
      <c r="L871" s="86" t="b">
        <v>0</v>
      </c>
    </row>
    <row r="872" spans="1:12" ht="15">
      <c r="A872" s="86" t="s">
        <v>2846</v>
      </c>
      <c r="B872" s="86" t="s">
        <v>2972</v>
      </c>
      <c r="C872" s="86">
        <v>3</v>
      </c>
      <c r="D872" s="121">
        <v>0.00454879966194798</v>
      </c>
      <c r="E872" s="121">
        <v>1.9651344779808273</v>
      </c>
      <c r="F872" s="86" t="s">
        <v>2258</v>
      </c>
      <c r="G872" s="86" t="b">
        <v>0</v>
      </c>
      <c r="H872" s="86" t="b">
        <v>0</v>
      </c>
      <c r="I872" s="86" t="b">
        <v>0</v>
      </c>
      <c r="J872" s="86" t="b">
        <v>0</v>
      </c>
      <c r="K872" s="86" t="b">
        <v>0</v>
      </c>
      <c r="L872" s="86" t="b">
        <v>0</v>
      </c>
    </row>
    <row r="873" spans="1:12" ht="15">
      <c r="A873" s="86" t="s">
        <v>2972</v>
      </c>
      <c r="B873" s="86" t="s">
        <v>2421</v>
      </c>
      <c r="C873" s="86">
        <v>3</v>
      </c>
      <c r="D873" s="121">
        <v>0.00454879966194798</v>
      </c>
      <c r="E873" s="121">
        <v>2.2081725266671217</v>
      </c>
      <c r="F873" s="86" t="s">
        <v>2258</v>
      </c>
      <c r="G873" s="86" t="b">
        <v>0</v>
      </c>
      <c r="H873" s="86" t="b">
        <v>0</v>
      </c>
      <c r="I873" s="86" t="b">
        <v>0</v>
      </c>
      <c r="J873" s="86" t="b">
        <v>0</v>
      </c>
      <c r="K873" s="86" t="b">
        <v>0</v>
      </c>
      <c r="L873" s="86" t="b">
        <v>0</v>
      </c>
    </row>
    <row r="874" spans="1:12" ht="15">
      <c r="A874" s="86" t="s">
        <v>2421</v>
      </c>
      <c r="B874" s="86" t="s">
        <v>2871</v>
      </c>
      <c r="C874" s="86">
        <v>3</v>
      </c>
      <c r="D874" s="121">
        <v>0.00454879966194798</v>
      </c>
      <c r="E874" s="121">
        <v>1.743285728364471</v>
      </c>
      <c r="F874" s="86" t="s">
        <v>2258</v>
      </c>
      <c r="G874" s="86" t="b">
        <v>0</v>
      </c>
      <c r="H874" s="86" t="b">
        <v>0</v>
      </c>
      <c r="I874" s="86" t="b">
        <v>0</v>
      </c>
      <c r="J874" s="86" t="b">
        <v>0</v>
      </c>
      <c r="K874" s="86" t="b">
        <v>0</v>
      </c>
      <c r="L874" s="86" t="b">
        <v>0</v>
      </c>
    </row>
    <row r="875" spans="1:12" ht="15">
      <c r="A875" s="86" t="s">
        <v>2871</v>
      </c>
      <c r="B875" s="86" t="s">
        <v>3074</v>
      </c>
      <c r="C875" s="86">
        <v>3</v>
      </c>
      <c r="D875" s="121">
        <v>0.00454879966194798</v>
      </c>
      <c r="E875" s="121">
        <v>1.9651344779808273</v>
      </c>
      <c r="F875" s="86" t="s">
        <v>2258</v>
      </c>
      <c r="G875" s="86" t="b">
        <v>0</v>
      </c>
      <c r="H875" s="86" t="b">
        <v>0</v>
      </c>
      <c r="I875" s="86" t="b">
        <v>0</v>
      </c>
      <c r="J875" s="86" t="b">
        <v>0</v>
      </c>
      <c r="K875" s="86" t="b">
        <v>0</v>
      </c>
      <c r="L875" s="86" t="b">
        <v>0</v>
      </c>
    </row>
    <row r="876" spans="1:12" ht="15">
      <c r="A876" s="86" t="s">
        <v>3074</v>
      </c>
      <c r="B876" s="86" t="s">
        <v>2994</v>
      </c>
      <c r="C876" s="86">
        <v>3</v>
      </c>
      <c r="D876" s="121">
        <v>0.00454879966194798</v>
      </c>
      <c r="E876" s="121">
        <v>2.2081725266671217</v>
      </c>
      <c r="F876" s="86" t="s">
        <v>2258</v>
      </c>
      <c r="G876" s="86" t="b">
        <v>0</v>
      </c>
      <c r="H876" s="86" t="b">
        <v>0</v>
      </c>
      <c r="I876" s="86" t="b">
        <v>0</v>
      </c>
      <c r="J876" s="86" t="b">
        <v>0</v>
      </c>
      <c r="K876" s="86" t="b">
        <v>0</v>
      </c>
      <c r="L876" s="86" t="b">
        <v>0</v>
      </c>
    </row>
    <row r="877" spans="1:12" ht="15">
      <c r="A877" s="86" t="s">
        <v>2994</v>
      </c>
      <c r="B877" s="86" t="s">
        <v>2873</v>
      </c>
      <c r="C877" s="86">
        <v>3</v>
      </c>
      <c r="D877" s="121">
        <v>0.00454879966194798</v>
      </c>
      <c r="E877" s="121">
        <v>1.8401957413725272</v>
      </c>
      <c r="F877" s="86" t="s">
        <v>2258</v>
      </c>
      <c r="G877" s="86" t="b">
        <v>0</v>
      </c>
      <c r="H877" s="86" t="b">
        <v>0</v>
      </c>
      <c r="I877" s="86" t="b">
        <v>0</v>
      </c>
      <c r="J877" s="86" t="b">
        <v>0</v>
      </c>
      <c r="K877" s="86" t="b">
        <v>0</v>
      </c>
      <c r="L877" s="86" t="b">
        <v>0</v>
      </c>
    </row>
    <row r="878" spans="1:12" ht="15">
      <c r="A878" s="86" t="s">
        <v>2873</v>
      </c>
      <c r="B878" s="86" t="s">
        <v>2391</v>
      </c>
      <c r="C878" s="86">
        <v>3</v>
      </c>
      <c r="D878" s="121">
        <v>0.00454879966194798</v>
      </c>
      <c r="E878" s="121">
        <v>1.4422557327004897</v>
      </c>
      <c r="F878" s="86" t="s">
        <v>2258</v>
      </c>
      <c r="G878" s="86" t="b">
        <v>0</v>
      </c>
      <c r="H878" s="86" t="b">
        <v>0</v>
      </c>
      <c r="I878" s="86" t="b">
        <v>0</v>
      </c>
      <c r="J878" s="86" t="b">
        <v>0</v>
      </c>
      <c r="K878" s="86" t="b">
        <v>0</v>
      </c>
      <c r="L878" s="86" t="b">
        <v>0</v>
      </c>
    </row>
    <row r="879" spans="1:12" ht="15">
      <c r="A879" s="86" t="s">
        <v>2391</v>
      </c>
      <c r="B879" s="86" t="s">
        <v>3075</v>
      </c>
      <c r="C879" s="86">
        <v>3</v>
      </c>
      <c r="D879" s="121">
        <v>0.00454879966194798</v>
      </c>
      <c r="E879" s="121">
        <v>1.664104482316846</v>
      </c>
      <c r="F879" s="86" t="s">
        <v>2258</v>
      </c>
      <c r="G879" s="86" t="b">
        <v>0</v>
      </c>
      <c r="H879" s="86" t="b">
        <v>0</v>
      </c>
      <c r="I879" s="86" t="b">
        <v>0</v>
      </c>
      <c r="J879" s="86" t="b">
        <v>0</v>
      </c>
      <c r="K879" s="86" t="b">
        <v>0</v>
      </c>
      <c r="L879" s="86" t="b">
        <v>0</v>
      </c>
    </row>
    <row r="880" spans="1:12" ht="15">
      <c r="A880" s="86" t="s">
        <v>3075</v>
      </c>
      <c r="B880" s="86" t="s">
        <v>3076</v>
      </c>
      <c r="C880" s="86">
        <v>3</v>
      </c>
      <c r="D880" s="121">
        <v>0.00454879966194798</v>
      </c>
      <c r="E880" s="121">
        <v>2.3331112632754216</v>
      </c>
      <c r="F880" s="86" t="s">
        <v>2258</v>
      </c>
      <c r="G880" s="86" t="b">
        <v>0</v>
      </c>
      <c r="H880" s="86" t="b">
        <v>0</v>
      </c>
      <c r="I880" s="86" t="b">
        <v>0</v>
      </c>
      <c r="J880" s="86" t="b">
        <v>0</v>
      </c>
      <c r="K880" s="86" t="b">
        <v>0</v>
      </c>
      <c r="L880" s="86" t="b">
        <v>0</v>
      </c>
    </row>
    <row r="881" spans="1:12" ht="15">
      <c r="A881" s="86" t="s">
        <v>3076</v>
      </c>
      <c r="B881" s="86" t="s">
        <v>2389</v>
      </c>
      <c r="C881" s="86">
        <v>3</v>
      </c>
      <c r="D881" s="121">
        <v>0.00454879966194798</v>
      </c>
      <c r="E881" s="121">
        <v>1.5092025223311027</v>
      </c>
      <c r="F881" s="86" t="s">
        <v>2258</v>
      </c>
      <c r="G881" s="86" t="b">
        <v>0</v>
      </c>
      <c r="H881" s="86" t="b">
        <v>0</v>
      </c>
      <c r="I881" s="86" t="b">
        <v>0</v>
      </c>
      <c r="J881" s="86" t="b">
        <v>0</v>
      </c>
      <c r="K881" s="86" t="b">
        <v>0</v>
      </c>
      <c r="L881" s="86" t="b">
        <v>0</v>
      </c>
    </row>
    <row r="882" spans="1:12" ht="15">
      <c r="A882" s="86" t="s">
        <v>2406</v>
      </c>
      <c r="B882" s="86" t="s">
        <v>3077</v>
      </c>
      <c r="C882" s="86">
        <v>3</v>
      </c>
      <c r="D882" s="121">
        <v>0.00454879966194798</v>
      </c>
      <c r="E882" s="121">
        <v>1.6061125353391592</v>
      </c>
      <c r="F882" s="86" t="s">
        <v>2258</v>
      </c>
      <c r="G882" s="86" t="b">
        <v>0</v>
      </c>
      <c r="H882" s="86" t="b">
        <v>0</v>
      </c>
      <c r="I882" s="86" t="b">
        <v>0</v>
      </c>
      <c r="J882" s="86" t="b">
        <v>0</v>
      </c>
      <c r="K882" s="86" t="b">
        <v>0</v>
      </c>
      <c r="L882" s="86" t="b">
        <v>0</v>
      </c>
    </row>
    <row r="883" spans="1:12" ht="15">
      <c r="A883" s="86" t="s">
        <v>3077</v>
      </c>
      <c r="B883" s="86" t="s">
        <v>3078</v>
      </c>
      <c r="C883" s="86">
        <v>3</v>
      </c>
      <c r="D883" s="121">
        <v>0.00454879966194798</v>
      </c>
      <c r="E883" s="121">
        <v>2.3331112632754216</v>
      </c>
      <c r="F883" s="86" t="s">
        <v>2258</v>
      </c>
      <c r="G883" s="86" t="b">
        <v>0</v>
      </c>
      <c r="H883" s="86" t="b">
        <v>0</v>
      </c>
      <c r="I883" s="86" t="b">
        <v>0</v>
      </c>
      <c r="J883" s="86" t="b">
        <v>0</v>
      </c>
      <c r="K883" s="86" t="b">
        <v>0</v>
      </c>
      <c r="L883" s="86" t="b">
        <v>0</v>
      </c>
    </row>
    <row r="884" spans="1:12" ht="15">
      <c r="A884" s="86" t="s">
        <v>2869</v>
      </c>
      <c r="B884" s="86" t="s">
        <v>3053</v>
      </c>
      <c r="C884" s="86">
        <v>3</v>
      </c>
      <c r="D884" s="121">
        <v>0.00454879966194798</v>
      </c>
      <c r="E884" s="121">
        <v>2.3331112632754216</v>
      </c>
      <c r="F884" s="86" t="s">
        <v>2258</v>
      </c>
      <c r="G884" s="86" t="b">
        <v>0</v>
      </c>
      <c r="H884" s="86" t="b">
        <v>0</v>
      </c>
      <c r="I884" s="86" t="b">
        <v>0</v>
      </c>
      <c r="J884" s="86" t="b">
        <v>0</v>
      </c>
      <c r="K884" s="86" t="b">
        <v>0</v>
      </c>
      <c r="L884" s="86" t="b">
        <v>0</v>
      </c>
    </row>
    <row r="885" spans="1:12" ht="15">
      <c r="A885" s="86" t="s">
        <v>3053</v>
      </c>
      <c r="B885" s="86" t="s">
        <v>2396</v>
      </c>
      <c r="C885" s="86">
        <v>3</v>
      </c>
      <c r="D885" s="121">
        <v>0.00454879966194798</v>
      </c>
      <c r="E885" s="121">
        <v>2.111262513659065</v>
      </c>
      <c r="F885" s="86" t="s">
        <v>2258</v>
      </c>
      <c r="G885" s="86" t="b">
        <v>0</v>
      </c>
      <c r="H885" s="86" t="b">
        <v>0</v>
      </c>
      <c r="I885" s="86" t="b">
        <v>0</v>
      </c>
      <c r="J885" s="86" t="b">
        <v>0</v>
      </c>
      <c r="K885" s="86" t="b">
        <v>0</v>
      </c>
      <c r="L885" s="86" t="b">
        <v>0</v>
      </c>
    </row>
    <row r="886" spans="1:12" ht="15">
      <c r="A886" s="86" t="s">
        <v>2798</v>
      </c>
      <c r="B886" s="86" t="s">
        <v>2796</v>
      </c>
      <c r="C886" s="86">
        <v>2</v>
      </c>
      <c r="D886" s="121">
        <v>0.0035519763500174773</v>
      </c>
      <c r="E886" s="121">
        <v>2.2081725266671217</v>
      </c>
      <c r="F886" s="86" t="s">
        <v>2258</v>
      </c>
      <c r="G886" s="86" t="b">
        <v>0</v>
      </c>
      <c r="H886" s="86" t="b">
        <v>0</v>
      </c>
      <c r="I886" s="86" t="b">
        <v>0</v>
      </c>
      <c r="J886" s="86" t="b">
        <v>0</v>
      </c>
      <c r="K886" s="86" t="b">
        <v>0</v>
      </c>
      <c r="L886" s="86" t="b">
        <v>0</v>
      </c>
    </row>
    <row r="887" spans="1:12" ht="15">
      <c r="A887" s="86" t="s">
        <v>2796</v>
      </c>
      <c r="B887" s="86" t="s">
        <v>2797</v>
      </c>
      <c r="C887" s="86">
        <v>2</v>
      </c>
      <c r="D887" s="121">
        <v>0.0035519763500174773</v>
      </c>
      <c r="E887" s="121">
        <v>2.0320812676114404</v>
      </c>
      <c r="F887" s="86" t="s">
        <v>2258</v>
      </c>
      <c r="G887" s="86" t="b">
        <v>0</v>
      </c>
      <c r="H887" s="86" t="b">
        <v>0</v>
      </c>
      <c r="I887" s="86" t="b">
        <v>0</v>
      </c>
      <c r="J887" s="86" t="b">
        <v>0</v>
      </c>
      <c r="K887" s="86" t="b">
        <v>0</v>
      </c>
      <c r="L887" s="86" t="b">
        <v>0</v>
      </c>
    </row>
    <row r="888" spans="1:12" ht="15">
      <c r="A888" s="86" t="s">
        <v>2797</v>
      </c>
      <c r="B888" s="86" t="s">
        <v>2799</v>
      </c>
      <c r="C888" s="86">
        <v>2</v>
      </c>
      <c r="D888" s="121">
        <v>0.0035519763500174773</v>
      </c>
      <c r="E888" s="121">
        <v>2.3331112632754216</v>
      </c>
      <c r="F888" s="86" t="s">
        <v>2258</v>
      </c>
      <c r="G888" s="86" t="b">
        <v>0</v>
      </c>
      <c r="H888" s="86" t="b">
        <v>0</v>
      </c>
      <c r="I888" s="86" t="b">
        <v>0</v>
      </c>
      <c r="J888" s="86" t="b">
        <v>0</v>
      </c>
      <c r="K888" s="86" t="b">
        <v>0</v>
      </c>
      <c r="L888" s="86" t="b">
        <v>0</v>
      </c>
    </row>
    <row r="889" spans="1:12" ht="15">
      <c r="A889" s="86" t="s">
        <v>2799</v>
      </c>
      <c r="B889" s="86" t="s">
        <v>2800</v>
      </c>
      <c r="C889" s="86">
        <v>2</v>
      </c>
      <c r="D889" s="121">
        <v>0.0035519763500174773</v>
      </c>
      <c r="E889" s="121">
        <v>2.509202522331103</v>
      </c>
      <c r="F889" s="86" t="s">
        <v>2258</v>
      </c>
      <c r="G889" s="86" t="b">
        <v>0</v>
      </c>
      <c r="H889" s="86" t="b">
        <v>0</v>
      </c>
      <c r="I889" s="86" t="b">
        <v>0</v>
      </c>
      <c r="J889" s="86" t="b">
        <v>0</v>
      </c>
      <c r="K889" s="86" t="b">
        <v>0</v>
      </c>
      <c r="L889" s="86" t="b">
        <v>0</v>
      </c>
    </row>
    <row r="890" spans="1:12" ht="15">
      <c r="A890" s="86" t="s">
        <v>2800</v>
      </c>
      <c r="B890" s="86" t="s">
        <v>2801</v>
      </c>
      <c r="C890" s="86">
        <v>2</v>
      </c>
      <c r="D890" s="121">
        <v>0.0035519763500174773</v>
      </c>
      <c r="E890" s="121">
        <v>2.509202522331103</v>
      </c>
      <c r="F890" s="86" t="s">
        <v>2258</v>
      </c>
      <c r="G890" s="86" t="b">
        <v>0</v>
      </c>
      <c r="H890" s="86" t="b">
        <v>0</v>
      </c>
      <c r="I890" s="86" t="b">
        <v>0</v>
      </c>
      <c r="J890" s="86" t="b">
        <v>0</v>
      </c>
      <c r="K890" s="86" t="b">
        <v>0</v>
      </c>
      <c r="L890" s="86" t="b">
        <v>0</v>
      </c>
    </row>
    <row r="891" spans="1:12" ht="15">
      <c r="A891" s="86" t="s">
        <v>2801</v>
      </c>
      <c r="B891" s="86" t="s">
        <v>2802</v>
      </c>
      <c r="C891" s="86">
        <v>2</v>
      </c>
      <c r="D891" s="121">
        <v>0.0035519763500174773</v>
      </c>
      <c r="E891" s="121">
        <v>2.509202522331103</v>
      </c>
      <c r="F891" s="86" t="s">
        <v>2258</v>
      </c>
      <c r="G891" s="86" t="b">
        <v>0</v>
      </c>
      <c r="H891" s="86" t="b">
        <v>0</v>
      </c>
      <c r="I891" s="86" t="b">
        <v>0</v>
      </c>
      <c r="J891" s="86" t="b">
        <v>0</v>
      </c>
      <c r="K891" s="86" t="b">
        <v>0</v>
      </c>
      <c r="L891" s="86" t="b">
        <v>0</v>
      </c>
    </row>
    <row r="892" spans="1:12" ht="15">
      <c r="A892" s="86" t="s">
        <v>2802</v>
      </c>
      <c r="B892" s="86" t="s">
        <v>508</v>
      </c>
      <c r="C892" s="86">
        <v>2</v>
      </c>
      <c r="D892" s="121">
        <v>0.0035519763500174773</v>
      </c>
      <c r="E892" s="121">
        <v>2.3331112632754216</v>
      </c>
      <c r="F892" s="86" t="s">
        <v>2258</v>
      </c>
      <c r="G892" s="86" t="b">
        <v>0</v>
      </c>
      <c r="H892" s="86" t="b">
        <v>0</v>
      </c>
      <c r="I892" s="86" t="b">
        <v>0</v>
      </c>
      <c r="J892" s="86" t="b">
        <v>0</v>
      </c>
      <c r="K892" s="86" t="b">
        <v>0</v>
      </c>
      <c r="L892" s="86" t="b">
        <v>0</v>
      </c>
    </row>
    <row r="893" spans="1:12" ht="15">
      <c r="A893" s="86" t="s">
        <v>508</v>
      </c>
      <c r="B893" s="86" t="s">
        <v>2803</v>
      </c>
      <c r="C893" s="86">
        <v>2</v>
      </c>
      <c r="D893" s="121">
        <v>0.0035519763500174773</v>
      </c>
      <c r="E893" s="121">
        <v>2.3331112632754216</v>
      </c>
      <c r="F893" s="86" t="s">
        <v>2258</v>
      </c>
      <c r="G893" s="86" t="b">
        <v>0</v>
      </c>
      <c r="H893" s="86" t="b">
        <v>0</v>
      </c>
      <c r="I893" s="86" t="b">
        <v>0</v>
      </c>
      <c r="J893" s="86" t="b">
        <v>0</v>
      </c>
      <c r="K893" s="86" t="b">
        <v>0</v>
      </c>
      <c r="L893" s="86" t="b">
        <v>0</v>
      </c>
    </row>
    <row r="894" spans="1:12" ht="15">
      <c r="A894" s="86" t="s">
        <v>2803</v>
      </c>
      <c r="B894" s="86" t="s">
        <v>2804</v>
      </c>
      <c r="C894" s="86">
        <v>2</v>
      </c>
      <c r="D894" s="121">
        <v>0.0035519763500174773</v>
      </c>
      <c r="E894" s="121">
        <v>2.509202522331103</v>
      </c>
      <c r="F894" s="86" t="s">
        <v>2258</v>
      </c>
      <c r="G894" s="86" t="b">
        <v>0</v>
      </c>
      <c r="H894" s="86" t="b">
        <v>0</v>
      </c>
      <c r="I894" s="86" t="b">
        <v>0</v>
      </c>
      <c r="J894" s="86" t="b">
        <v>0</v>
      </c>
      <c r="K894" s="86" t="b">
        <v>0</v>
      </c>
      <c r="L894" s="86" t="b">
        <v>0</v>
      </c>
    </row>
    <row r="895" spans="1:12" ht="15">
      <c r="A895" s="86" t="s">
        <v>2804</v>
      </c>
      <c r="B895" s="86" t="s">
        <v>2805</v>
      </c>
      <c r="C895" s="86">
        <v>2</v>
      </c>
      <c r="D895" s="121">
        <v>0.0035519763500174773</v>
      </c>
      <c r="E895" s="121">
        <v>2.509202522331103</v>
      </c>
      <c r="F895" s="86" t="s">
        <v>2258</v>
      </c>
      <c r="G895" s="86" t="b">
        <v>0</v>
      </c>
      <c r="H895" s="86" t="b">
        <v>0</v>
      </c>
      <c r="I895" s="86" t="b">
        <v>0</v>
      </c>
      <c r="J895" s="86" t="b">
        <v>0</v>
      </c>
      <c r="K895" s="86" t="b">
        <v>0</v>
      </c>
      <c r="L895" s="86" t="b">
        <v>0</v>
      </c>
    </row>
    <row r="896" spans="1:12" ht="15">
      <c r="A896" s="86" t="s">
        <v>2805</v>
      </c>
      <c r="B896" s="86" t="s">
        <v>2795</v>
      </c>
      <c r="C896" s="86">
        <v>2</v>
      </c>
      <c r="D896" s="121">
        <v>0.0035519763500174773</v>
      </c>
      <c r="E896" s="121">
        <v>2.2081725266671217</v>
      </c>
      <c r="F896" s="86" t="s">
        <v>2258</v>
      </c>
      <c r="G896" s="86" t="b">
        <v>0</v>
      </c>
      <c r="H896" s="86" t="b">
        <v>0</v>
      </c>
      <c r="I896" s="86" t="b">
        <v>0</v>
      </c>
      <c r="J896" s="86" t="b">
        <v>0</v>
      </c>
      <c r="K896" s="86" t="b">
        <v>0</v>
      </c>
      <c r="L896" s="86" t="b">
        <v>0</v>
      </c>
    </row>
    <row r="897" spans="1:12" ht="15">
      <c r="A897" s="86" t="s">
        <v>2795</v>
      </c>
      <c r="B897" s="86" t="s">
        <v>2806</v>
      </c>
      <c r="C897" s="86">
        <v>2</v>
      </c>
      <c r="D897" s="121">
        <v>0.0035519763500174773</v>
      </c>
      <c r="E897" s="121">
        <v>2.2081725266671217</v>
      </c>
      <c r="F897" s="86" t="s">
        <v>2258</v>
      </c>
      <c r="G897" s="86" t="b">
        <v>0</v>
      </c>
      <c r="H897" s="86" t="b">
        <v>0</v>
      </c>
      <c r="I897" s="86" t="b">
        <v>0</v>
      </c>
      <c r="J897" s="86" t="b">
        <v>0</v>
      </c>
      <c r="K897" s="86" t="b">
        <v>0</v>
      </c>
      <c r="L897" s="86" t="b">
        <v>0</v>
      </c>
    </row>
    <row r="898" spans="1:12" ht="15">
      <c r="A898" s="86" t="s">
        <v>2806</v>
      </c>
      <c r="B898" s="86" t="s">
        <v>2807</v>
      </c>
      <c r="C898" s="86">
        <v>2</v>
      </c>
      <c r="D898" s="121">
        <v>0.0035519763500174773</v>
      </c>
      <c r="E898" s="121">
        <v>2.509202522331103</v>
      </c>
      <c r="F898" s="86" t="s">
        <v>2258</v>
      </c>
      <c r="G898" s="86" t="b">
        <v>0</v>
      </c>
      <c r="H898" s="86" t="b">
        <v>0</v>
      </c>
      <c r="I898" s="86" t="b">
        <v>0</v>
      </c>
      <c r="J898" s="86" t="b">
        <v>0</v>
      </c>
      <c r="K898" s="86" t="b">
        <v>0</v>
      </c>
      <c r="L898" s="86" t="b">
        <v>0</v>
      </c>
    </row>
    <row r="899" spans="1:12" ht="15">
      <c r="A899" s="86" t="s">
        <v>2807</v>
      </c>
      <c r="B899" s="86" t="s">
        <v>2808</v>
      </c>
      <c r="C899" s="86">
        <v>2</v>
      </c>
      <c r="D899" s="121">
        <v>0.0035519763500174773</v>
      </c>
      <c r="E899" s="121">
        <v>2.509202522331103</v>
      </c>
      <c r="F899" s="86" t="s">
        <v>2258</v>
      </c>
      <c r="G899" s="86" t="b">
        <v>0</v>
      </c>
      <c r="H899" s="86" t="b">
        <v>0</v>
      </c>
      <c r="I899" s="86" t="b">
        <v>0</v>
      </c>
      <c r="J899" s="86" t="b">
        <v>0</v>
      </c>
      <c r="K899" s="86" t="b">
        <v>0</v>
      </c>
      <c r="L899" s="86" t="b">
        <v>0</v>
      </c>
    </row>
    <row r="900" spans="1:12" ht="15">
      <c r="A900" s="86" t="s">
        <v>2808</v>
      </c>
      <c r="B900" s="86" t="s">
        <v>2809</v>
      </c>
      <c r="C900" s="86">
        <v>2</v>
      </c>
      <c r="D900" s="121">
        <v>0.0035519763500174773</v>
      </c>
      <c r="E900" s="121">
        <v>2.509202522331103</v>
      </c>
      <c r="F900" s="86" t="s">
        <v>2258</v>
      </c>
      <c r="G900" s="86" t="b">
        <v>0</v>
      </c>
      <c r="H900" s="86" t="b">
        <v>0</v>
      </c>
      <c r="I900" s="86" t="b">
        <v>0</v>
      </c>
      <c r="J900" s="86" t="b">
        <v>0</v>
      </c>
      <c r="K900" s="86" t="b">
        <v>0</v>
      </c>
      <c r="L900" s="86" t="b">
        <v>0</v>
      </c>
    </row>
    <row r="901" spans="1:12" ht="15">
      <c r="A901" s="86" t="s">
        <v>2809</v>
      </c>
      <c r="B901" s="86" t="s">
        <v>2810</v>
      </c>
      <c r="C901" s="86">
        <v>2</v>
      </c>
      <c r="D901" s="121">
        <v>0.0035519763500174773</v>
      </c>
      <c r="E901" s="121">
        <v>2.509202522331103</v>
      </c>
      <c r="F901" s="86" t="s">
        <v>2258</v>
      </c>
      <c r="G901" s="86" t="b">
        <v>0</v>
      </c>
      <c r="H901" s="86" t="b">
        <v>0</v>
      </c>
      <c r="I901" s="86" t="b">
        <v>0</v>
      </c>
      <c r="J901" s="86" t="b">
        <v>0</v>
      </c>
      <c r="K901" s="86" t="b">
        <v>0</v>
      </c>
      <c r="L901" s="86" t="b">
        <v>0</v>
      </c>
    </row>
    <row r="902" spans="1:12" ht="15">
      <c r="A902" s="86" t="s">
        <v>2810</v>
      </c>
      <c r="B902" s="86" t="s">
        <v>2401</v>
      </c>
      <c r="C902" s="86">
        <v>2</v>
      </c>
      <c r="D902" s="121">
        <v>0.0035519763500174773</v>
      </c>
      <c r="E902" s="121">
        <v>2.509202522331103</v>
      </c>
      <c r="F902" s="86" t="s">
        <v>2258</v>
      </c>
      <c r="G902" s="86" t="b">
        <v>0</v>
      </c>
      <c r="H902" s="86" t="b">
        <v>0</v>
      </c>
      <c r="I902" s="86" t="b">
        <v>0</v>
      </c>
      <c r="J902" s="86" t="b">
        <v>0</v>
      </c>
      <c r="K902" s="86" t="b">
        <v>0</v>
      </c>
      <c r="L902" s="86" t="b">
        <v>0</v>
      </c>
    </row>
    <row r="903" spans="1:12" ht="15">
      <c r="A903" s="86" t="s">
        <v>2401</v>
      </c>
      <c r="B903" s="86" t="s">
        <v>2811</v>
      </c>
      <c r="C903" s="86">
        <v>2</v>
      </c>
      <c r="D903" s="121">
        <v>0.0035519763500174773</v>
      </c>
      <c r="E903" s="121">
        <v>2.509202522331103</v>
      </c>
      <c r="F903" s="86" t="s">
        <v>2258</v>
      </c>
      <c r="G903" s="86" t="b">
        <v>0</v>
      </c>
      <c r="H903" s="86" t="b">
        <v>0</v>
      </c>
      <c r="I903" s="86" t="b">
        <v>0</v>
      </c>
      <c r="J903" s="86" t="b">
        <v>0</v>
      </c>
      <c r="K903" s="86" t="b">
        <v>0</v>
      </c>
      <c r="L903" s="86" t="b">
        <v>0</v>
      </c>
    </row>
    <row r="904" spans="1:12" ht="15">
      <c r="A904" s="86" t="s">
        <v>2811</v>
      </c>
      <c r="B904" s="86" t="s">
        <v>2391</v>
      </c>
      <c r="C904" s="86">
        <v>2</v>
      </c>
      <c r="D904" s="121">
        <v>0.0035519763500174773</v>
      </c>
      <c r="E904" s="121">
        <v>1.8102325179950842</v>
      </c>
      <c r="F904" s="86" t="s">
        <v>2258</v>
      </c>
      <c r="G904" s="86" t="b">
        <v>0</v>
      </c>
      <c r="H904" s="86" t="b">
        <v>0</v>
      </c>
      <c r="I904" s="86" t="b">
        <v>0</v>
      </c>
      <c r="J904" s="86" t="b">
        <v>0</v>
      </c>
      <c r="K904" s="86" t="b">
        <v>0</v>
      </c>
      <c r="L904" s="86" t="b">
        <v>0</v>
      </c>
    </row>
    <row r="905" spans="1:12" ht="15">
      <c r="A905" s="86" t="s">
        <v>2391</v>
      </c>
      <c r="B905" s="86" t="s">
        <v>2812</v>
      </c>
      <c r="C905" s="86">
        <v>2</v>
      </c>
      <c r="D905" s="121">
        <v>0.0035519763500174773</v>
      </c>
      <c r="E905" s="121">
        <v>1.664104482316846</v>
      </c>
      <c r="F905" s="86" t="s">
        <v>2258</v>
      </c>
      <c r="G905" s="86" t="b">
        <v>0</v>
      </c>
      <c r="H905" s="86" t="b">
        <v>0</v>
      </c>
      <c r="I905" s="86" t="b">
        <v>0</v>
      </c>
      <c r="J905" s="86" t="b">
        <v>0</v>
      </c>
      <c r="K905" s="86" t="b">
        <v>0</v>
      </c>
      <c r="L905" s="86" t="b">
        <v>0</v>
      </c>
    </row>
    <row r="906" spans="1:12" ht="15">
      <c r="A906" s="86" t="s">
        <v>2812</v>
      </c>
      <c r="B906" s="86" t="s">
        <v>2388</v>
      </c>
      <c r="C906" s="86">
        <v>2</v>
      </c>
      <c r="D906" s="121">
        <v>0.0035519763500174773</v>
      </c>
      <c r="E906" s="121">
        <v>1.4880132232611647</v>
      </c>
      <c r="F906" s="86" t="s">
        <v>2258</v>
      </c>
      <c r="G906" s="86" t="b">
        <v>0</v>
      </c>
      <c r="H906" s="86" t="b">
        <v>0</v>
      </c>
      <c r="I906" s="86" t="b">
        <v>0</v>
      </c>
      <c r="J906" s="86" t="b">
        <v>0</v>
      </c>
      <c r="K906" s="86" t="b">
        <v>0</v>
      </c>
      <c r="L906" s="86" t="b">
        <v>0</v>
      </c>
    </row>
    <row r="907" spans="1:12" ht="15">
      <c r="A907" s="86" t="s">
        <v>2388</v>
      </c>
      <c r="B907" s="86" t="s">
        <v>2387</v>
      </c>
      <c r="C907" s="86">
        <v>2</v>
      </c>
      <c r="D907" s="121">
        <v>0.0035519763500174773</v>
      </c>
      <c r="E907" s="121">
        <v>0.29768152509087337</v>
      </c>
      <c r="F907" s="86" t="s">
        <v>2258</v>
      </c>
      <c r="G907" s="86" t="b">
        <v>0</v>
      </c>
      <c r="H907" s="86" t="b">
        <v>0</v>
      </c>
      <c r="I907" s="86" t="b">
        <v>0</v>
      </c>
      <c r="J907" s="86" t="b">
        <v>0</v>
      </c>
      <c r="K907" s="86" t="b">
        <v>0</v>
      </c>
      <c r="L907" s="86" t="b">
        <v>0</v>
      </c>
    </row>
    <row r="908" spans="1:12" ht="15">
      <c r="A908" s="86" t="s">
        <v>2850</v>
      </c>
      <c r="B908" s="86" t="s">
        <v>2851</v>
      </c>
      <c r="C908" s="86">
        <v>2</v>
      </c>
      <c r="D908" s="121">
        <v>0.0035519763500174773</v>
      </c>
      <c r="E908" s="121">
        <v>2.509202522331103</v>
      </c>
      <c r="F908" s="86" t="s">
        <v>2258</v>
      </c>
      <c r="G908" s="86" t="b">
        <v>0</v>
      </c>
      <c r="H908" s="86" t="b">
        <v>0</v>
      </c>
      <c r="I908" s="86" t="b">
        <v>0</v>
      </c>
      <c r="J908" s="86" t="b">
        <v>0</v>
      </c>
      <c r="K908" s="86" t="b">
        <v>0</v>
      </c>
      <c r="L908" s="86" t="b">
        <v>0</v>
      </c>
    </row>
    <row r="909" spans="1:12" ht="15">
      <c r="A909" s="86" t="s">
        <v>2851</v>
      </c>
      <c r="B909" s="86" t="s">
        <v>2852</v>
      </c>
      <c r="C909" s="86">
        <v>2</v>
      </c>
      <c r="D909" s="121">
        <v>0.0035519763500174773</v>
      </c>
      <c r="E909" s="121">
        <v>2.509202522331103</v>
      </c>
      <c r="F909" s="86" t="s">
        <v>2258</v>
      </c>
      <c r="G909" s="86" t="b">
        <v>0</v>
      </c>
      <c r="H909" s="86" t="b">
        <v>0</v>
      </c>
      <c r="I909" s="86" t="b">
        <v>0</v>
      </c>
      <c r="J909" s="86" t="b">
        <v>0</v>
      </c>
      <c r="K909" s="86" t="b">
        <v>0</v>
      </c>
      <c r="L909" s="86" t="b">
        <v>0</v>
      </c>
    </row>
    <row r="910" spans="1:12" ht="15">
      <c r="A910" s="86" t="s">
        <v>2852</v>
      </c>
      <c r="B910" s="86" t="s">
        <v>2853</v>
      </c>
      <c r="C910" s="86">
        <v>2</v>
      </c>
      <c r="D910" s="121">
        <v>0.0035519763500174773</v>
      </c>
      <c r="E910" s="121">
        <v>2.509202522331103</v>
      </c>
      <c r="F910" s="86" t="s">
        <v>2258</v>
      </c>
      <c r="G910" s="86" t="b">
        <v>0</v>
      </c>
      <c r="H910" s="86" t="b">
        <v>0</v>
      </c>
      <c r="I910" s="86" t="b">
        <v>0</v>
      </c>
      <c r="J910" s="86" t="b">
        <v>0</v>
      </c>
      <c r="K910" s="86" t="b">
        <v>0</v>
      </c>
      <c r="L910" s="86" t="b">
        <v>0</v>
      </c>
    </row>
    <row r="911" spans="1:12" ht="15">
      <c r="A911" s="86" t="s">
        <v>2853</v>
      </c>
      <c r="B911" s="86" t="s">
        <v>2854</v>
      </c>
      <c r="C911" s="86">
        <v>2</v>
      </c>
      <c r="D911" s="121">
        <v>0.0035519763500174773</v>
      </c>
      <c r="E911" s="121">
        <v>2.509202522331103</v>
      </c>
      <c r="F911" s="86" t="s">
        <v>2258</v>
      </c>
      <c r="G911" s="86" t="b">
        <v>0</v>
      </c>
      <c r="H911" s="86" t="b">
        <v>0</v>
      </c>
      <c r="I911" s="86" t="b">
        <v>0</v>
      </c>
      <c r="J911" s="86" t="b">
        <v>0</v>
      </c>
      <c r="K911" s="86" t="b">
        <v>0</v>
      </c>
      <c r="L911" s="86" t="b">
        <v>0</v>
      </c>
    </row>
    <row r="912" spans="1:12" ht="15">
      <c r="A912" s="86" t="s">
        <v>2854</v>
      </c>
      <c r="B912" s="86" t="s">
        <v>2822</v>
      </c>
      <c r="C912" s="86">
        <v>2</v>
      </c>
      <c r="D912" s="121">
        <v>0.0035519763500174773</v>
      </c>
      <c r="E912" s="121">
        <v>2.509202522331103</v>
      </c>
      <c r="F912" s="86" t="s">
        <v>2258</v>
      </c>
      <c r="G912" s="86" t="b">
        <v>0</v>
      </c>
      <c r="H912" s="86" t="b">
        <v>0</v>
      </c>
      <c r="I912" s="86" t="b">
        <v>0</v>
      </c>
      <c r="J912" s="86" t="b">
        <v>0</v>
      </c>
      <c r="K912" s="86" t="b">
        <v>0</v>
      </c>
      <c r="L912" s="86" t="b">
        <v>0</v>
      </c>
    </row>
    <row r="913" spans="1:12" ht="15">
      <c r="A913" s="86" t="s">
        <v>2822</v>
      </c>
      <c r="B913" s="86" t="s">
        <v>507</v>
      </c>
      <c r="C913" s="86">
        <v>2</v>
      </c>
      <c r="D913" s="121">
        <v>0.0035519763500174773</v>
      </c>
      <c r="E913" s="121">
        <v>2.509202522331103</v>
      </c>
      <c r="F913" s="86" t="s">
        <v>2258</v>
      </c>
      <c r="G913" s="86" t="b">
        <v>0</v>
      </c>
      <c r="H913" s="86" t="b">
        <v>0</v>
      </c>
      <c r="I913" s="86" t="b">
        <v>0</v>
      </c>
      <c r="J913" s="86" t="b">
        <v>0</v>
      </c>
      <c r="K913" s="86" t="b">
        <v>0</v>
      </c>
      <c r="L913" s="86" t="b">
        <v>0</v>
      </c>
    </row>
    <row r="914" spans="1:12" ht="15">
      <c r="A914" s="86" t="s">
        <v>507</v>
      </c>
      <c r="B914" s="86" t="s">
        <v>2796</v>
      </c>
      <c r="C914" s="86">
        <v>2</v>
      </c>
      <c r="D914" s="121">
        <v>0.0035519763500174773</v>
      </c>
      <c r="E914" s="121">
        <v>2.2081725266671217</v>
      </c>
      <c r="F914" s="86" t="s">
        <v>2258</v>
      </c>
      <c r="G914" s="86" t="b">
        <v>0</v>
      </c>
      <c r="H914" s="86" t="b">
        <v>0</v>
      </c>
      <c r="I914" s="86" t="b">
        <v>0</v>
      </c>
      <c r="J914" s="86" t="b">
        <v>0</v>
      </c>
      <c r="K914" s="86" t="b">
        <v>0</v>
      </c>
      <c r="L914" s="86" t="b">
        <v>0</v>
      </c>
    </row>
    <row r="915" spans="1:12" ht="15">
      <c r="A915" s="86" t="s">
        <v>2796</v>
      </c>
      <c r="B915" s="86" t="s">
        <v>2855</v>
      </c>
      <c r="C915" s="86">
        <v>2</v>
      </c>
      <c r="D915" s="121">
        <v>0.0035519763500174773</v>
      </c>
      <c r="E915" s="121">
        <v>2.2081725266671217</v>
      </c>
      <c r="F915" s="86" t="s">
        <v>2258</v>
      </c>
      <c r="G915" s="86" t="b">
        <v>0</v>
      </c>
      <c r="H915" s="86" t="b">
        <v>0</v>
      </c>
      <c r="I915" s="86" t="b">
        <v>0</v>
      </c>
      <c r="J915" s="86" t="b">
        <v>0</v>
      </c>
      <c r="K915" s="86" t="b">
        <v>0</v>
      </c>
      <c r="L915" s="86" t="b">
        <v>0</v>
      </c>
    </row>
    <row r="916" spans="1:12" ht="15">
      <c r="A916" s="86" t="s">
        <v>2855</v>
      </c>
      <c r="B916" s="86" t="s">
        <v>2856</v>
      </c>
      <c r="C916" s="86">
        <v>2</v>
      </c>
      <c r="D916" s="121">
        <v>0.0035519763500174773</v>
      </c>
      <c r="E916" s="121">
        <v>2.509202522331103</v>
      </c>
      <c r="F916" s="86" t="s">
        <v>2258</v>
      </c>
      <c r="G916" s="86" t="b">
        <v>0</v>
      </c>
      <c r="H916" s="86" t="b">
        <v>0</v>
      </c>
      <c r="I916" s="86" t="b">
        <v>0</v>
      </c>
      <c r="J916" s="86" t="b">
        <v>0</v>
      </c>
      <c r="K916" s="86" t="b">
        <v>0</v>
      </c>
      <c r="L916" s="86" t="b">
        <v>0</v>
      </c>
    </row>
    <row r="917" spans="1:12" ht="15">
      <c r="A917" s="86" t="s">
        <v>2856</v>
      </c>
      <c r="B917" s="86" t="s">
        <v>2825</v>
      </c>
      <c r="C917" s="86">
        <v>2</v>
      </c>
      <c r="D917" s="121">
        <v>0.0035519763500174773</v>
      </c>
      <c r="E917" s="121">
        <v>2.2081725266671217</v>
      </c>
      <c r="F917" s="86" t="s">
        <v>2258</v>
      </c>
      <c r="G917" s="86" t="b">
        <v>0</v>
      </c>
      <c r="H917" s="86" t="b">
        <v>0</v>
      </c>
      <c r="I917" s="86" t="b">
        <v>0</v>
      </c>
      <c r="J917" s="86" t="b">
        <v>0</v>
      </c>
      <c r="K917" s="86" t="b">
        <v>0</v>
      </c>
      <c r="L917" s="86" t="b">
        <v>0</v>
      </c>
    </row>
    <row r="918" spans="1:12" ht="15">
      <c r="A918" s="86" t="s">
        <v>2825</v>
      </c>
      <c r="B918" s="86" t="s">
        <v>2387</v>
      </c>
      <c r="C918" s="86">
        <v>2</v>
      </c>
      <c r="D918" s="121">
        <v>0.0035519763500174773</v>
      </c>
      <c r="E918" s="121">
        <v>1.0178408284968303</v>
      </c>
      <c r="F918" s="86" t="s">
        <v>2258</v>
      </c>
      <c r="G918" s="86" t="b">
        <v>0</v>
      </c>
      <c r="H918" s="86" t="b">
        <v>0</v>
      </c>
      <c r="I918" s="86" t="b">
        <v>0</v>
      </c>
      <c r="J918" s="86" t="b">
        <v>0</v>
      </c>
      <c r="K918" s="86" t="b">
        <v>0</v>
      </c>
      <c r="L918" s="86" t="b">
        <v>0</v>
      </c>
    </row>
    <row r="919" spans="1:12" ht="15">
      <c r="A919" s="86" t="s">
        <v>2388</v>
      </c>
      <c r="B919" s="86" t="s">
        <v>2857</v>
      </c>
      <c r="C919" s="86">
        <v>2</v>
      </c>
      <c r="D919" s="121">
        <v>0.0035519763500174773</v>
      </c>
      <c r="E919" s="121">
        <v>1.4880132232611647</v>
      </c>
      <c r="F919" s="86" t="s">
        <v>2258</v>
      </c>
      <c r="G919" s="86" t="b">
        <v>0</v>
      </c>
      <c r="H919" s="86" t="b">
        <v>0</v>
      </c>
      <c r="I919" s="86" t="b">
        <v>0</v>
      </c>
      <c r="J919" s="86" t="b">
        <v>0</v>
      </c>
      <c r="K919" s="86" t="b">
        <v>0</v>
      </c>
      <c r="L919" s="86" t="b">
        <v>0</v>
      </c>
    </row>
    <row r="920" spans="1:12" ht="15">
      <c r="A920" s="86" t="s">
        <v>2857</v>
      </c>
      <c r="B920" s="86" t="s">
        <v>2858</v>
      </c>
      <c r="C920" s="86">
        <v>2</v>
      </c>
      <c r="D920" s="121">
        <v>0.0035519763500174773</v>
      </c>
      <c r="E920" s="121">
        <v>2.509202522331103</v>
      </c>
      <c r="F920" s="86" t="s">
        <v>2258</v>
      </c>
      <c r="G920" s="86" t="b">
        <v>0</v>
      </c>
      <c r="H920" s="86" t="b">
        <v>0</v>
      </c>
      <c r="I920" s="86" t="b">
        <v>0</v>
      </c>
      <c r="J920" s="86" t="b">
        <v>0</v>
      </c>
      <c r="K920" s="86" t="b">
        <v>0</v>
      </c>
      <c r="L920" s="86" t="b">
        <v>0</v>
      </c>
    </row>
    <row r="921" spans="1:12" ht="15">
      <c r="A921" s="86" t="s">
        <v>2858</v>
      </c>
      <c r="B921" s="86" t="s">
        <v>2859</v>
      </c>
      <c r="C921" s="86">
        <v>2</v>
      </c>
      <c r="D921" s="121">
        <v>0.0035519763500174773</v>
      </c>
      <c r="E921" s="121">
        <v>2.509202522331103</v>
      </c>
      <c r="F921" s="86" t="s">
        <v>2258</v>
      </c>
      <c r="G921" s="86" t="b">
        <v>0</v>
      </c>
      <c r="H921" s="86" t="b">
        <v>0</v>
      </c>
      <c r="I921" s="86" t="b">
        <v>0</v>
      </c>
      <c r="J921" s="86" t="b">
        <v>0</v>
      </c>
      <c r="K921" s="86" t="b">
        <v>0</v>
      </c>
      <c r="L921" s="86" t="b">
        <v>0</v>
      </c>
    </row>
    <row r="922" spans="1:12" ht="15">
      <c r="A922" s="86" t="s">
        <v>2859</v>
      </c>
      <c r="B922" s="86" t="s">
        <v>312</v>
      </c>
      <c r="C922" s="86">
        <v>2</v>
      </c>
      <c r="D922" s="121">
        <v>0.0035519763500174773</v>
      </c>
      <c r="E922" s="121">
        <v>2.509202522331103</v>
      </c>
      <c r="F922" s="86" t="s">
        <v>2258</v>
      </c>
      <c r="G922" s="86" t="b">
        <v>0</v>
      </c>
      <c r="H922" s="86" t="b">
        <v>0</v>
      </c>
      <c r="I922" s="86" t="b">
        <v>0</v>
      </c>
      <c r="J922" s="86" t="b">
        <v>0</v>
      </c>
      <c r="K922" s="86" t="b">
        <v>0</v>
      </c>
      <c r="L922" s="86" t="b">
        <v>0</v>
      </c>
    </row>
    <row r="923" spans="1:12" ht="15">
      <c r="A923" s="86" t="s">
        <v>3100</v>
      </c>
      <c r="B923" s="86" t="s">
        <v>2394</v>
      </c>
      <c r="C923" s="86">
        <v>2</v>
      </c>
      <c r="D923" s="121">
        <v>0.0035519763500174773</v>
      </c>
      <c r="E923" s="121">
        <v>1.9071425310031405</v>
      </c>
      <c r="F923" s="86" t="s">
        <v>2258</v>
      </c>
      <c r="G923" s="86" t="b">
        <v>0</v>
      </c>
      <c r="H923" s="86" t="b">
        <v>0</v>
      </c>
      <c r="I923" s="86" t="b">
        <v>0</v>
      </c>
      <c r="J923" s="86" t="b">
        <v>0</v>
      </c>
      <c r="K923" s="86" t="b">
        <v>0</v>
      </c>
      <c r="L923" s="86" t="b">
        <v>0</v>
      </c>
    </row>
    <row r="924" spans="1:12" ht="15">
      <c r="A924" s="86" t="s">
        <v>2394</v>
      </c>
      <c r="B924" s="86" t="s">
        <v>2389</v>
      </c>
      <c r="C924" s="86">
        <v>2</v>
      </c>
      <c r="D924" s="121">
        <v>0.0035519763500174773</v>
      </c>
      <c r="E924" s="121">
        <v>0.9071425310031406</v>
      </c>
      <c r="F924" s="86" t="s">
        <v>2258</v>
      </c>
      <c r="G924" s="86" t="b">
        <v>0</v>
      </c>
      <c r="H924" s="86" t="b">
        <v>0</v>
      </c>
      <c r="I924" s="86" t="b">
        <v>0</v>
      </c>
      <c r="J924" s="86" t="b">
        <v>0</v>
      </c>
      <c r="K924" s="86" t="b">
        <v>0</v>
      </c>
      <c r="L924" s="86" t="b">
        <v>0</v>
      </c>
    </row>
    <row r="925" spans="1:12" ht="15">
      <c r="A925" s="86" t="s">
        <v>2388</v>
      </c>
      <c r="B925" s="86" t="s">
        <v>3101</v>
      </c>
      <c r="C925" s="86">
        <v>2</v>
      </c>
      <c r="D925" s="121">
        <v>0.0035519763500174773</v>
      </c>
      <c r="E925" s="121">
        <v>1.4880132232611647</v>
      </c>
      <c r="F925" s="86" t="s">
        <v>2258</v>
      </c>
      <c r="G925" s="86" t="b">
        <v>0</v>
      </c>
      <c r="H925" s="86" t="b">
        <v>0</v>
      </c>
      <c r="I925" s="86" t="b">
        <v>0</v>
      </c>
      <c r="J925" s="86" t="b">
        <v>0</v>
      </c>
      <c r="K925" s="86" t="b">
        <v>0</v>
      </c>
      <c r="L925" s="86" t="b">
        <v>0</v>
      </c>
    </row>
    <row r="926" spans="1:12" ht="15">
      <c r="A926" s="86" t="s">
        <v>3101</v>
      </c>
      <c r="B926" s="86" t="s">
        <v>2406</v>
      </c>
      <c r="C926" s="86">
        <v>2</v>
      </c>
      <c r="D926" s="121">
        <v>0.0035519763500174773</v>
      </c>
      <c r="E926" s="121">
        <v>1.6061125353391592</v>
      </c>
      <c r="F926" s="86" t="s">
        <v>2258</v>
      </c>
      <c r="G926" s="86" t="b">
        <v>0</v>
      </c>
      <c r="H926" s="86" t="b">
        <v>0</v>
      </c>
      <c r="I926" s="86" t="b">
        <v>0</v>
      </c>
      <c r="J926" s="86" t="b">
        <v>0</v>
      </c>
      <c r="K926" s="86" t="b">
        <v>0</v>
      </c>
      <c r="L926" s="86" t="b">
        <v>0</v>
      </c>
    </row>
    <row r="927" spans="1:12" ht="15">
      <c r="A927" s="86" t="s">
        <v>2407</v>
      </c>
      <c r="B927" s="86" t="s">
        <v>3102</v>
      </c>
      <c r="C927" s="86">
        <v>2</v>
      </c>
      <c r="D927" s="121">
        <v>0.0035519763500174773</v>
      </c>
      <c r="E927" s="121">
        <v>1.8102325179950842</v>
      </c>
      <c r="F927" s="86" t="s">
        <v>2258</v>
      </c>
      <c r="G927" s="86" t="b">
        <v>0</v>
      </c>
      <c r="H927" s="86" t="b">
        <v>0</v>
      </c>
      <c r="I927" s="86" t="b">
        <v>0</v>
      </c>
      <c r="J927" s="86" t="b">
        <v>0</v>
      </c>
      <c r="K927" s="86" t="b">
        <v>0</v>
      </c>
      <c r="L927" s="86" t="b">
        <v>0</v>
      </c>
    </row>
    <row r="928" spans="1:12" ht="15">
      <c r="A928" s="86" t="s">
        <v>3102</v>
      </c>
      <c r="B928" s="86" t="s">
        <v>3103</v>
      </c>
      <c r="C928" s="86">
        <v>2</v>
      </c>
      <c r="D928" s="121">
        <v>0.0035519763500174773</v>
      </c>
      <c r="E928" s="121">
        <v>2.509202522331103</v>
      </c>
      <c r="F928" s="86" t="s">
        <v>2258</v>
      </c>
      <c r="G928" s="86" t="b">
        <v>0</v>
      </c>
      <c r="H928" s="86" t="b">
        <v>0</v>
      </c>
      <c r="I928" s="86" t="b">
        <v>0</v>
      </c>
      <c r="J928" s="86" t="b">
        <v>0</v>
      </c>
      <c r="K928" s="86" t="b">
        <v>0</v>
      </c>
      <c r="L928" s="86" t="b">
        <v>0</v>
      </c>
    </row>
    <row r="929" spans="1:12" ht="15">
      <c r="A929" s="86" t="s">
        <v>3103</v>
      </c>
      <c r="B929" s="86" t="s">
        <v>3104</v>
      </c>
      <c r="C929" s="86">
        <v>2</v>
      </c>
      <c r="D929" s="121">
        <v>0.0035519763500174773</v>
      </c>
      <c r="E929" s="121">
        <v>2.509202522331103</v>
      </c>
      <c r="F929" s="86" t="s">
        <v>2258</v>
      </c>
      <c r="G929" s="86" t="b">
        <v>0</v>
      </c>
      <c r="H929" s="86" t="b">
        <v>0</v>
      </c>
      <c r="I929" s="86" t="b">
        <v>0</v>
      </c>
      <c r="J929" s="86" t="b">
        <v>0</v>
      </c>
      <c r="K929" s="86" t="b">
        <v>0</v>
      </c>
      <c r="L929" s="86" t="b">
        <v>0</v>
      </c>
    </row>
    <row r="930" spans="1:12" ht="15">
      <c r="A930" s="86" t="s">
        <v>2406</v>
      </c>
      <c r="B930" s="86" t="s">
        <v>3138</v>
      </c>
      <c r="C930" s="86">
        <v>2</v>
      </c>
      <c r="D930" s="121">
        <v>0.0035519763500174773</v>
      </c>
      <c r="E930" s="121">
        <v>1.6061125353391592</v>
      </c>
      <c r="F930" s="86" t="s">
        <v>2258</v>
      </c>
      <c r="G930" s="86" t="b">
        <v>0</v>
      </c>
      <c r="H930" s="86" t="b">
        <v>0</v>
      </c>
      <c r="I930" s="86" t="b">
        <v>0</v>
      </c>
      <c r="J930" s="86" t="b">
        <v>0</v>
      </c>
      <c r="K930" s="86" t="b">
        <v>0</v>
      </c>
      <c r="L930" s="86" t="b">
        <v>0</v>
      </c>
    </row>
    <row r="931" spans="1:12" ht="15">
      <c r="A931" s="86" t="s">
        <v>3138</v>
      </c>
      <c r="B931" s="86" t="s">
        <v>3139</v>
      </c>
      <c r="C931" s="86">
        <v>2</v>
      </c>
      <c r="D931" s="121">
        <v>0.0035519763500174773</v>
      </c>
      <c r="E931" s="121">
        <v>2.509202522331103</v>
      </c>
      <c r="F931" s="86" t="s">
        <v>2258</v>
      </c>
      <c r="G931" s="86" t="b">
        <v>0</v>
      </c>
      <c r="H931" s="86" t="b">
        <v>0</v>
      </c>
      <c r="I931" s="86" t="b">
        <v>0</v>
      </c>
      <c r="J931" s="86" t="b">
        <v>0</v>
      </c>
      <c r="K931" s="86" t="b">
        <v>0</v>
      </c>
      <c r="L931" s="86" t="b">
        <v>0</v>
      </c>
    </row>
    <row r="932" spans="1:12" ht="15">
      <c r="A932" s="86" t="s">
        <v>3139</v>
      </c>
      <c r="B932" s="86" t="s">
        <v>2389</v>
      </c>
      <c r="C932" s="86">
        <v>2</v>
      </c>
      <c r="D932" s="121">
        <v>0.0035519763500174773</v>
      </c>
      <c r="E932" s="121">
        <v>1.509202522331103</v>
      </c>
      <c r="F932" s="86" t="s">
        <v>2258</v>
      </c>
      <c r="G932" s="86" t="b">
        <v>0</v>
      </c>
      <c r="H932" s="86" t="b">
        <v>0</v>
      </c>
      <c r="I932" s="86" t="b">
        <v>0</v>
      </c>
      <c r="J932" s="86" t="b">
        <v>0</v>
      </c>
      <c r="K932" s="86" t="b">
        <v>0</v>
      </c>
      <c r="L932" s="86" t="b">
        <v>0</v>
      </c>
    </row>
    <row r="933" spans="1:12" ht="15">
      <c r="A933" s="86" t="s">
        <v>284</v>
      </c>
      <c r="B933" s="86" t="s">
        <v>303</v>
      </c>
      <c r="C933" s="86">
        <v>2</v>
      </c>
      <c r="D933" s="121">
        <v>0.0035519763500174773</v>
      </c>
      <c r="E933" s="121">
        <v>2.509202522331103</v>
      </c>
      <c r="F933" s="86" t="s">
        <v>2258</v>
      </c>
      <c r="G933" s="86" t="b">
        <v>0</v>
      </c>
      <c r="H933" s="86" t="b">
        <v>0</v>
      </c>
      <c r="I933" s="86" t="b">
        <v>0</v>
      </c>
      <c r="J933" s="86" t="b">
        <v>0</v>
      </c>
      <c r="K933" s="86" t="b">
        <v>0</v>
      </c>
      <c r="L933" s="86" t="b">
        <v>0</v>
      </c>
    </row>
    <row r="934" spans="1:12" ht="15">
      <c r="A934" s="86" t="s">
        <v>303</v>
      </c>
      <c r="B934" s="86" t="s">
        <v>320</v>
      </c>
      <c r="C934" s="86">
        <v>2</v>
      </c>
      <c r="D934" s="121">
        <v>0.0035519763500174773</v>
      </c>
      <c r="E934" s="121">
        <v>1.6962891656882473</v>
      </c>
      <c r="F934" s="86" t="s">
        <v>2258</v>
      </c>
      <c r="G934" s="86" t="b">
        <v>0</v>
      </c>
      <c r="H934" s="86" t="b">
        <v>0</v>
      </c>
      <c r="I934" s="86" t="b">
        <v>0</v>
      </c>
      <c r="J934" s="86" t="b">
        <v>0</v>
      </c>
      <c r="K934" s="86" t="b">
        <v>0</v>
      </c>
      <c r="L934" s="86" t="b">
        <v>0</v>
      </c>
    </row>
    <row r="935" spans="1:12" ht="15">
      <c r="A935" s="86" t="s">
        <v>320</v>
      </c>
      <c r="B935" s="86" t="s">
        <v>2391</v>
      </c>
      <c r="C935" s="86">
        <v>2</v>
      </c>
      <c r="D935" s="121">
        <v>0.0035519763500174773</v>
      </c>
      <c r="E935" s="121">
        <v>1.1570200042197405</v>
      </c>
      <c r="F935" s="86" t="s">
        <v>2258</v>
      </c>
      <c r="G935" s="86" t="b">
        <v>0</v>
      </c>
      <c r="H935" s="86" t="b">
        <v>0</v>
      </c>
      <c r="I935" s="86" t="b">
        <v>0</v>
      </c>
      <c r="J935" s="86" t="b">
        <v>0</v>
      </c>
      <c r="K935" s="86" t="b">
        <v>0</v>
      </c>
      <c r="L935" s="86" t="b">
        <v>0</v>
      </c>
    </row>
    <row r="936" spans="1:12" ht="15">
      <c r="A936" s="86" t="s">
        <v>2391</v>
      </c>
      <c r="B936" s="86" t="s">
        <v>3128</v>
      </c>
      <c r="C936" s="86">
        <v>2</v>
      </c>
      <c r="D936" s="121">
        <v>0.0035519763500174773</v>
      </c>
      <c r="E936" s="121">
        <v>1.664104482316846</v>
      </c>
      <c r="F936" s="86" t="s">
        <v>2258</v>
      </c>
      <c r="G936" s="86" t="b">
        <v>0</v>
      </c>
      <c r="H936" s="86" t="b">
        <v>0</v>
      </c>
      <c r="I936" s="86" t="b">
        <v>0</v>
      </c>
      <c r="J936" s="86" t="b">
        <v>0</v>
      </c>
      <c r="K936" s="86" t="b">
        <v>0</v>
      </c>
      <c r="L936" s="86" t="b">
        <v>0</v>
      </c>
    </row>
    <row r="937" spans="1:12" ht="15">
      <c r="A937" s="86" t="s">
        <v>3128</v>
      </c>
      <c r="B937" s="86" t="s">
        <v>3129</v>
      </c>
      <c r="C937" s="86">
        <v>2</v>
      </c>
      <c r="D937" s="121">
        <v>0.0035519763500174773</v>
      </c>
      <c r="E937" s="121">
        <v>2.509202522331103</v>
      </c>
      <c r="F937" s="86" t="s">
        <v>2258</v>
      </c>
      <c r="G937" s="86" t="b">
        <v>0</v>
      </c>
      <c r="H937" s="86" t="b">
        <v>0</v>
      </c>
      <c r="I937" s="86" t="b">
        <v>0</v>
      </c>
      <c r="J937" s="86" t="b">
        <v>0</v>
      </c>
      <c r="K937" s="86" t="b">
        <v>0</v>
      </c>
      <c r="L937" s="86" t="b">
        <v>0</v>
      </c>
    </row>
    <row r="938" spans="1:12" ht="15">
      <c r="A938" s="86" t="s">
        <v>3129</v>
      </c>
      <c r="B938" s="86" t="s">
        <v>3130</v>
      </c>
      <c r="C938" s="86">
        <v>2</v>
      </c>
      <c r="D938" s="121">
        <v>0.0035519763500174773</v>
      </c>
      <c r="E938" s="121">
        <v>2.509202522331103</v>
      </c>
      <c r="F938" s="86" t="s">
        <v>2258</v>
      </c>
      <c r="G938" s="86" t="b">
        <v>0</v>
      </c>
      <c r="H938" s="86" t="b">
        <v>0</v>
      </c>
      <c r="I938" s="86" t="b">
        <v>0</v>
      </c>
      <c r="J938" s="86" t="b">
        <v>0</v>
      </c>
      <c r="K938" s="86" t="b">
        <v>0</v>
      </c>
      <c r="L938" s="86" t="b">
        <v>0</v>
      </c>
    </row>
    <row r="939" spans="1:12" ht="15">
      <c r="A939" s="86" t="s">
        <v>3130</v>
      </c>
      <c r="B939" s="86" t="s">
        <v>2924</v>
      </c>
      <c r="C939" s="86">
        <v>2</v>
      </c>
      <c r="D939" s="121">
        <v>0.0035519763500174773</v>
      </c>
      <c r="E939" s="121">
        <v>2.1112625136590655</v>
      </c>
      <c r="F939" s="86" t="s">
        <v>2258</v>
      </c>
      <c r="G939" s="86" t="b">
        <v>0</v>
      </c>
      <c r="H939" s="86" t="b">
        <v>0</v>
      </c>
      <c r="I939" s="86" t="b">
        <v>0</v>
      </c>
      <c r="J939" s="86" t="b">
        <v>0</v>
      </c>
      <c r="K939" s="86" t="b">
        <v>0</v>
      </c>
      <c r="L939" s="86" t="b">
        <v>0</v>
      </c>
    </row>
    <row r="940" spans="1:12" ht="15">
      <c r="A940" s="86" t="s">
        <v>2924</v>
      </c>
      <c r="B940" s="86" t="s">
        <v>3131</v>
      </c>
      <c r="C940" s="86">
        <v>2</v>
      </c>
      <c r="D940" s="121">
        <v>0.0035519763500174773</v>
      </c>
      <c r="E940" s="121">
        <v>2.1112625136590655</v>
      </c>
      <c r="F940" s="86" t="s">
        <v>2258</v>
      </c>
      <c r="G940" s="86" t="b">
        <v>0</v>
      </c>
      <c r="H940" s="86" t="b">
        <v>0</v>
      </c>
      <c r="I940" s="86" t="b">
        <v>0</v>
      </c>
      <c r="J940" s="86" t="b">
        <v>0</v>
      </c>
      <c r="K940" s="86" t="b">
        <v>0</v>
      </c>
      <c r="L940" s="86" t="b">
        <v>0</v>
      </c>
    </row>
    <row r="941" spans="1:12" ht="15">
      <c r="A941" s="86" t="s">
        <v>3131</v>
      </c>
      <c r="B941" s="86" t="s">
        <v>3132</v>
      </c>
      <c r="C941" s="86">
        <v>2</v>
      </c>
      <c r="D941" s="121">
        <v>0.0035519763500174773</v>
      </c>
      <c r="E941" s="121">
        <v>2.509202522331103</v>
      </c>
      <c r="F941" s="86" t="s">
        <v>2258</v>
      </c>
      <c r="G941" s="86" t="b">
        <v>0</v>
      </c>
      <c r="H941" s="86" t="b">
        <v>0</v>
      </c>
      <c r="I941" s="86" t="b">
        <v>0</v>
      </c>
      <c r="J941" s="86" t="b">
        <v>0</v>
      </c>
      <c r="K941" s="86" t="b">
        <v>0</v>
      </c>
      <c r="L941" s="86" t="b">
        <v>0</v>
      </c>
    </row>
    <row r="942" spans="1:12" ht="15">
      <c r="A942" s="86" t="s">
        <v>3132</v>
      </c>
      <c r="B942" s="86" t="s">
        <v>3133</v>
      </c>
      <c r="C942" s="86">
        <v>2</v>
      </c>
      <c r="D942" s="121">
        <v>0.0035519763500174773</v>
      </c>
      <c r="E942" s="121">
        <v>2.509202522331103</v>
      </c>
      <c r="F942" s="86" t="s">
        <v>2258</v>
      </c>
      <c r="G942" s="86" t="b">
        <v>0</v>
      </c>
      <c r="H942" s="86" t="b">
        <v>0</v>
      </c>
      <c r="I942" s="86" t="b">
        <v>0</v>
      </c>
      <c r="J942" s="86" t="b">
        <v>0</v>
      </c>
      <c r="K942" s="86" t="b">
        <v>0</v>
      </c>
      <c r="L942" s="86" t="b">
        <v>0</v>
      </c>
    </row>
    <row r="943" spans="1:12" ht="15">
      <c r="A943" s="86" t="s">
        <v>3133</v>
      </c>
      <c r="B943" s="86" t="s">
        <v>3006</v>
      </c>
      <c r="C943" s="86">
        <v>2</v>
      </c>
      <c r="D943" s="121">
        <v>0.0035519763500174773</v>
      </c>
      <c r="E943" s="121">
        <v>2.509202522331103</v>
      </c>
      <c r="F943" s="86" t="s">
        <v>2258</v>
      </c>
      <c r="G943" s="86" t="b">
        <v>0</v>
      </c>
      <c r="H943" s="86" t="b">
        <v>0</v>
      </c>
      <c r="I943" s="86" t="b">
        <v>0</v>
      </c>
      <c r="J943" s="86" t="b">
        <v>0</v>
      </c>
      <c r="K943" s="86" t="b">
        <v>0</v>
      </c>
      <c r="L943" s="86" t="b">
        <v>0</v>
      </c>
    </row>
    <row r="944" spans="1:12" ht="15">
      <c r="A944" s="86" t="s">
        <v>3006</v>
      </c>
      <c r="B944" s="86" t="s">
        <v>2923</v>
      </c>
      <c r="C944" s="86">
        <v>2</v>
      </c>
      <c r="D944" s="121">
        <v>0.0035519763500174773</v>
      </c>
      <c r="E944" s="121">
        <v>2.509202522331103</v>
      </c>
      <c r="F944" s="86" t="s">
        <v>2258</v>
      </c>
      <c r="G944" s="86" t="b">
        <v>0</v>
      </c>
      <c r="H944" s="86" t="b">
        <v>0</v>
      </c>
      <c r="I944" s="86" t="b">
        <v>0</v>
      </c>
      <c r="J944" s="86" t="b">
        <v>0</v>
      </c>
      <c r="K944" s="86" t="b">
        <v>0</v>
      </c>
      <c r="L944" s="86" t="b">
        <v>0</v>
      </c>
    </row>
    <row r="945" spans="1:12" ht="15">
      <c r="A945" s="86" t="s">
        <v>2923</v>
      </c>
      <c r="B945" s="86" t="s">
        <v>2879</v>
      </c>
      <c r="C945" s="86">
        <v>2</v>
      </c>
      <c r="D945" s="121">
        <v>0.0035519763500174773</v>
      </c>
      <c r="E945" s="121">
        <v>2.0320812676114404</v>
      </c>
      <c r="F945" s="86" t="s">
        <v>2258</v>
      </c>
      <c r="G945" s="86" t="b">
        <v>0</v>
      </c>
      <c r="H945" s="86" t="b">
        <v>0</v>
      </c>
      <c r="I945" s="86" t="b">
        <v>0</v>
      </c>
      <c r="J945" s="86" t="b">
        <v>0</v>
      </c>
      <c r="K945" s="86" t="b">
        <v>0</v>
      </c>
      <c r="L945" s="86" t="b">
        <v>0</v>
      </c>
    </row>
    <row r="946" spans="1:12" ht="15">
      <c r="A946" s="86" t="s">
        <v>2879</v>
      </c>
      <c r="B946" s="86" t="s">
        <v>2825</v>
      </c>
      <c r="C946" s="86">
        <v>2</v>
      </c>
      <c r="D946" s="121">
        <v>0.0035519763500174773</v>
      </c>
      <c r="E946" s="121">
        <v>1.7310512719474593</v>
      </c>
      <c r="F946" s="86" t="s">
        <v>2258</v>
      </c>
      <c r="G946" s="86" t="b">
        <v>0</v>
      </c>
      <c r="H946" s="86" t="b">
        <v>0</v>
      </c>
      <c r="I946" s="86" t="b">
        <v>0</v>
      </c>
      <c r="J946" s="86" t="b">
        <v>0</v>
      </c>
      <c r="K946" s="86" t="b">
        <v>0</v>
      </c>
      <c r="L946" s="86" t="b">
        <v>0</v>
      </c>
    </row>
    <row r="947" spans="1:12" ht="15">
      <c r="A947" s="86" t="s">
        <v>2825</v>
      </c>
      <c r="B947" s="86" t="s">
        <v>3134</v>
      </c>
      <c r="C947" s="86">
        <v>2</v>
      </c>
      <c r="D947" s="121">
        <v>0.0035519763500174773</v>
      </c>
      <c r="E947" s="121">
        <v>2.2081725266671217</v>
      </c>
      <c r="F947" s="86" t="s">
        <v>2258</v>
      </c>
      <c r="G947" s="86" t="b">
        <v>0</v>
      </c>
      <c r="H947" s="86" t="b">
        <v>0</v>
      </c>
      <c r="I947" s="86" t="b">
        <v>0</v>
      </c>
      <c r="J947" s="86" t="b">
        <v>0</v>
      </c>
      <c r="K947" s="86" t="b">
        <v>0</v>
      </c>
      <c r="L947" s="86" t="b">
        <v>0</v>
      </c>
    </row>
    <row r="948" spans="1:12" ht="15">
      <c r="A948" s="86" t="s">
        <v>3134</v>
      </c>
      <c r="B948" s="86" t="s">
        <v>2394</v>
      </c>
      <c r="C948" s="86">
        <v>2</v>
      </c>
      <c r="D948" s="121">
        <v>0.0035519763500174773</v>
      </c>
      <c r="E948" s="121">
        <v>1.9071425310031405</v>
      </c>
      <c r="F948" s="86" t="s">
        <v>2258</v>
      </c>
      <c r="G948" s="86" t="b">
        <v>0</v>
      </c>
      <c r="H948" s="86" t="b">
        <v>0</v>
      </c>
      <c r="I948" s="86" t="b">
        <v>0</v>
      </c>
      <c r="J948" s="86" t="b">
        <v>0</v>
      </c>
      <c r="K948" s="86" t="b">
        <v>0</v>
      </c>
      <c r="L948" s="86" t="b">
        <v>0</v>
      </c>
    </row>
    <row r="949" spans="1:12" ht="15">
      <c r="A949" s="86" t="s">
        <v>2394</v>
      </c>
      <c r="B949" s="86" t="s">
        <v>3135</v>
      </c>
      <c r="C949" s="86">
        <v>2</v>
      </c>
      <c r="D949" s="121">
        <v>0.0035519763500174773</v>
      </c>
      <c r="E949" s="121">
        <v>1.9071425310031405</v>
      </c>
      <c r="F949" s="86" t="s">
        <v>2258</v>
      </c>
      <c r="G949" s="86" t="b">
        <v>0</v>
      </c>
      <c r="H949" s="86" t="b">
        <v>0</v>
      </c>
      <c r="I949" s="86" t="b">
        <v>0</v>
      </c>
      <c r="J949" s="86" t="b">
        <v>0</v>
      </c>
      <c r="K949" s="86" t="b">
        <v>0</v>
      </c>
      <c r="L949" s="86" t="b">
        <v>0</v>
      </c>
    </row>
    <row r="950" spans="1:12" ht="15">
      <c r="A950" s="86" t="s">
        <v>3135</v>
      </c>
      <c r="B950" s="86" t="s">
        <v>2995</v>
      </c>
      <c r="C950" s="86">
        <v>2</v>
      </c>
      <c r="D950" s="121">
        <v>0.0035519763500174773</v>
      </c>
      <c r="E950" s="121">
        <v>2.509202522331103</v>
      </c>
      <c r="F950" s="86" t="s">
        <v>2258</v>
      </c>
      <c r="G950" s="86" t="b">
        <v>0</v>
      </c>
      <c r="H950" s="86" t="b">
        <v>0</v>
      </c>
      <c r="I950" s="86" t="b">
        <v>0</v>
      </c>
      <c r="J950" s="86" t="b">
        <v>0</v>
      </c>
      <c r="K950" s="86" t="b">
        <v>0</v>
      </c>
      <c r="L950" s="86" t="b">
        <v>0</v>
      </c>
    </row>
    <row r="951" spans="1:12" ht="15">
      <c r="A951" s="86" t="s">
        <v>2995</v>
      </c>
      <c r="B951" s="86" t="s">
        <v>3136</v>
      </c>
      <c r="C951" s="86">
        <v>2</v>
      </c>
      <c r="D951" s="121">
        <v>0.0035519763500174773</v>
      </c>
      <c r="E951" s="121">
        <v>2.509202522331103</v>
      </c>
      <c r="F951" s="86" t="s">
        <v>2258</v>
      </c>
      <c r="G951" s="86" t="b">
        <v>0</v>
      </c>
      <c r="H951" s="86" t="b">
        <v>0</v>
      </c>
      <c r="I951" s="86" t="b">
        <v>0</v>
      </c>
      <c r="J951" s="86" t="b">
        <v>0</v>
      </c>
      <c r="K951" s="86" t="b">
        <v>0</v>
      </c>
      <c r="L951" s="86" t="b">
        <v>0</v>
      </c>
    </row>
    <row r="952" spans="1:12" ht="15">
      <c r="A952" s="86" t="s">
        <v>3136</v>
      </c>
      <c r="B952" s="86" t="s">
        <v>3137</v>
      </c>
      <c r="C952" s="86">
        <v>2</v>
      </c>
      <c r="D952" s="121">
        <v>0.0035519763500174773</v>
      </c>
      <c r="E952" s="121">
        <v>2.509202522331103</v>
      </c>
      <c r="F952" s="86" t="s">
        <v>2258</v>
      </c>
      <c r="G952" s="86" t="b">
        <v>0</v>
      </c>
      <c r="H952" s="86" t="b">
        <v>0</v>
      </c>
      <c r="I952" s="86" t="b">
        <v>0</v>
      </c>
      <c r="J952" s="86" t="b">
        <v>0</v>
      </c>
      <c r="K952" s="86" t="b">
        <v>0</v>
      </c>
      <c r="L952" s="86" t="b">
        <v>0</v>
      </c>
    </row>
    <row r="953" spans="1:12" ht="15">
      <c r="A953" s="86" t="s">
        <v>3137</v>
      </c>
      <c r="B953" s="86" t="s">
        <v>2869</v>
      </c>
      <c r="C953" s="86">
        <v>2</v>
      </c>
      <c r="D953" s="121">
        <v>0.0035519763500174773</v>
      </c>
      <c r="E953" s="121">
        <v>2.3331112632754216</v>
      </c>
      <c r="F953" s="86" t="s">
        <v>2258</v>
      </c>
      <c r="G953" s="86" t="b">
        <v>0</v>
      </c>
      <c r="H953" s="86" t="b">
        <v>0</v>
      </c>
      <c r="I953" s="86" t="b">
        <v>0</v>
      </c>
      <c r="J953" s="86" t="b">
        <v>0</v>
      </c>
      <c r="K953" s="86" t="b">
        <v>0</v>
      </c>
      <c r="L953" s="86" t="b">
        <v>0</v>
      </c>
    </row>
    <row r="954" spans="1:12" ht="15">
      <c r="A954" s="86" t="s">
        <v>2396</v>
      </c>
      <c r="B954" s="86" t="s">
        <v>2872</v>
      </c>
      <c r="C954" s="86">
        <v>2</v>
      </c>
      <c r="D954" s="121">
        <v>0.0035519763500174773</v>
      </c>
      <c r="E954" s="121">
        <v>1.5671944693087896</v>
      </c>
      <c r="F954" s="86" t="s">
        <v>2258</v>
      </c>
      <c r="G954" s="86" t="b">
        <v>0</v>
      </c>
      <c r="H954" s="86" t="b">
        <v>0</v>
      </c>
      <c r="I954" s="86" t="b">
        <v>0</v>
      </c>
      <c r="J954" s="86" t="b">
        <v>0</v>
      </c>
      <c r="K954" s="86" t="b">
        <v>0</v>
      </c>
      <c r="L954" s="86" t="b">
        <v>0</v>
      </c>
    </row>
    <row r="955" spans="1:12" ht="15">
      <c r="A955" s="86" t="s">
        <v>2872</v>
      </c>
      <c r="B955" s="86" t="s">
        <v>2389</v>
      </c>
      <c r="C955" s="86">
        <v>2</v>
      </c>
      <c r="D955" s="121">
        <v>0.0035519763500174773</v>
      </c>
      <c r="E955" s="121">
        <v>0.9651344779808273</v>
      </c>
      <c r="F955" s="86" t="s">
        <v>2258</v>
      </c>
      <c r="G955" s="86" t="b">
        <v>0</v>
      </c>
      <c r="H955" s="86" t="b">
        <v>0</v>
      </c>
      <c r="I955" s="86" t="b">
        <v>0</v>
      </c>
      <c r="J955" s="86" t="b">
        <v>0</v>
      </c>
      <c r="K955" s="86" t="b">
        <v>0</v>
      </c>
      <c r="L955" s="86" t="b">
        <v>0</v>
      </c>
    </row>
    <row r="956" spans="1:12" ht="15">
      <c r="A956" s="86" t="s">
        <v>2387</v>
      </c>
      <c r="B956" s="86" t="s">
        <v>319</v>
      </c>
      <c r="C956" s="86">
        <v>2</v>
      </c>
      <c r="D956" s="121">
        <v>0.0035519763500174773</v>
      </c>
      <c r="E956" s="121">
        <v>1.4880132232611647</v>
      </c>
      <c r="F956" s="86" t="s">
        <v>2258</v>
      </c>
      <c r="G956" s="86" t="b">
        <v>0</v>
      </c>
      <c r="H956" s="86" t="b">
        <v>0</v>
      </c>
      <c r="I956" s="86" t="b">
        <v>0</v>
      </c>
      <c r="J956" s="86" t="b">
        <v>0</v>
      </c>
      <c r="K956" s="86" t="b">
        <v>0</v>
      </c>
      <c r="L956" s="86" t="b">
        <v>0</v>
      </c>
    </row>
    <row r="957" spans="1:12" ht="15">
      <c r="A957" s="86" t="s">
        <v>319</v>
      </c>
      <c r="B957" s="86" t="s">
        <v>282</v>
      </c>
      <c r="C957" s="86">
        <v>2</v>
      </c>
      <c r="D957" s="121">
        <v>0.0035519763500174773</v>
      </c>
      <c r="E957" s="121">
        <v>2.509202522331103</v>
      </c>
      <c r="F957" s="86" t="s">
        <v>2258</v>
      </c>
      <c r="G957" s="86" t="b">
        <v>0</v>
      </c>
      <c r="H957" s="86" t="b">
        <v>0</v>
      </c>
      <c r="I957" s="86" t="b">
        <v>0</v>
      </c>
      <c r="J957" s="86" t="b">
        <v>0</v>
      </c>
      <c r="K957" s="86" t="b">
        <v>0</v>
      </c>
      <c r="L957" s="86" t="b">
        <v>0</v>
      </c>
    </row>
    <row r="958" spans="1:12" ht="15">
      <c r="A958" s="86" t="s">
        <v>282</v>
      </c>
      <c r="B958" s="86" t="s">
        <v>318</v>
      </c>
      <c r="C958" s="86">
        <v>2</v>
      </c>
      <c r="D958" s="121">
        <v>0.0035519763500174773</v>
      </c>
      <c r="E958" s="121">
        <v>2.509202522331103</v>
      </c>
      <c r="F958" s="86" t="s">
        <v>2258</v>
      </c>
      <c r="G958" s="86" t="b">
        <v>0</v>
      </c>
      <c r="H958" s="86" t="b">
        <v>0</v>
      </c>
      <c r="I958" s="86" t="b">
        <v>0</v>
      </c>
      <c r="J958" s="86" t="b">
        <v>0</v>
      </c>
      <c r="K958" s="86" t="b">
        <v>0</v>
      </c>
      <c r="L958" s="86" t="b">
        <v>0</v>
      </c>
    </row>
    <row r="959" spans="1:12" ht="15">
      <c r="A959" s="86" t="s">
        <v>318</v>
      </c>
      <c r="B959" s="86" t="s">
        <v>317</v>
      </c>
      <c r="C959" s="86">
        <v>2</v>
      </c>
      <c r="D959" s="121">
        <v>0.0035519763500174773</v>
      </c>
      <c r="E959" s="121">
        <v>2.509202522331103</v>
      </c>
      <c r="F959" s="86" t="s">
        <v>2258</v>
      </c>
      <c r="G959" s="86" t="b">
        <v>0</v>
      </c>
      <c r="H959" s="86" t="b">
        <v>0</v>
      </c>
      <c r="I959" s="86" t="b">
        <v>0</v>
      </c>
      <c r="J959" s="86" t="b">
        <v>0</v>
      </c>
      <c r="K959" s="86" t="b">
        <v>0</v>
      </c>
      <c r="L959" s="86" t="b">
        <v>0</v>
      </c>
    </row>
    <row r="960" spans="1:12" ht="15">
      <c r="A960" s="86" t="s">
        <v>2821</v>
      </c>
      <c r="B960" s="86" t="s">
        <v>2391</v>
      </c>
      <c r="C960" s="86">
        <v>2</v>
      </c>
      <c r="D960" s="121">
        <v>0.0035519763500174773</v>
      </c>
      <c r="E960" s="121">
        <v>1.8102325179950842</v>
      </c>
      <c r="F960" s="86" t="s">
        <v>2258</v>
      </c>
      <c r="G960" s="86" t="b">
        <v>0</v>
      </c>
      <c r="H960" s="86" t="b">
        <v>0</v>
      </c>
      <c r="I960" s="86" t="b">
        <v>0</v>
      </c>
      <c r="J960" s="86" t="b">
        <v>0</v>
      </c>
      <c r="K960" s="86" t="b">
        <v>0</v>
      </c>
      <c r="L960" s="86" t="b">
        <v>0</v>
      </c>
    </row>
    <row r="961" spans="1:12" ht="15">
      <c r="A961" s="86" t="s">
        <v>2391</v>
      </c>
      <c r="B961" s="86" t="s">
        <v>2829</v>
      </c>
      <c r="C961" s="86">
        <v>2</v>
      </c>
      <c r="D961" s="121">
        <v>0.0035519763500174773</v>
      </c>
      <c r="E961" s="121">
        <v>1.664104482316846</v>
      </c>
      <c r="F961" s="86" t="s">
        <v>2258</v>
      </c>
      <c r="G961" s="86" t="b">
        <v>0</v>
      </c>
      <c r="H961" s="86" t="b">
        <v>0</v>
      </c>
      <c r="I961" s="86" t="b">
        <v>0</v>
      </c>
      <c r="J961" s="86" t="b">
        <v>0</v>
      </c>
      <c r="K961" s="86" t="b">
        <v>0</v>
      </c>
      <c r="L961" s="86" t="b">
        <v>0</v>
      </c>
    </row>
    <row r="962" spans="1:12" ht="15">
      <c r="A962" s="86" t="s">
        <v>2829</v>
      </c>
      <c r="B962" s="86" t="s">
        <v>2396</v>
      </c>
      <c r="C962" s="86">
        <v>2</v>
      </c>
      <c r="D962" s="121">
        <v>0.0035519763500174773</v>
      </c>
      <c r="E962" s="121">
        <v>2.1112625136590655</v>
      </c>
      <c r="F962" s="86" t="s">
        <v>2258</v>
      </c>
      <c r="G962" s="86" t="b">
        <v>0</v>
      </c>
      <c r="H962" s="86" t="b">
        <v>0</v>
      </c>
      <c r="I962" s="86" t="b">
        <v>0</v>
      </c>
      <c r="J962" s="86" t="b">
        <v>0</v>
      </c>
      <c r="K962" s="86" t="b">
        <v>0</v>
      </c>
      <c r="L962" s="86" t="b">
        <v>0</v>
      </c>
    </row>
    <row r="963" spans="1:12" ht="15">
      <c r="A963" s="86" t="s">
        <v>2396</v>
      </c>
      <c r="B963" s="86" t="s">
        <v>2823</v>
      </c>
      <c r="C963" s="86">
        <v>2</v>
      </c>
      <c r="D963" s="121">
        <v>0.0035519763500174773</v>
      </c>
      <c r="E963" s="121">
        <v>2.1112625136590655</v>
      </c>
      <c r="F963" s="86" t="s">
        <v>2258</v>
      </c>
      <c r="G963" s="86" t="b">
        <v>0</v>
      </c>
      <c r="H963" s="86" t="b">
        <v>0</v>
      </c>
      <c r="I963" s="86" t="b">
        <v>0</v>
      </c>
      <c r="J963" s="86" t="b">
        <v>0</v>
      </c>
      <c r="K963" s="86" t="b">
        <v>0</v>
      </c>
      <c r="L963" s="86" t="b">
        <v>0</v>
      </c>
    </row>
    <row r="964" spans="1:12" ht="15">
      <c r="A964" s="86" t="s">
        <v>2823</v>
      </c>
      <c r="B964" s="86" t="s">
        <v>2830</v>
      </c>
      <c r="C964" s="86">
        <v>2</v>
      </c>
      <c r="D964" s="121">
        <v>0.0035519763500174773</v>
      </c>
      <c r="E964" s="121">
        <v>2.509202522331103</v>
      </c>
      <c r="F964" s="86" t="s">
        <v>2258</v>
      </c>
      <c r="G964" s="86" t="b">
        <v>0</v>
      </c>
      <c r="H964" s="86" t="b">
        <v>0</v>
      </c>
      <c r="I964" s="86" t="b">
        <v>0</v>
      </c>
      <c r="J964" s="86" t="b">
        <v>0</v>
      </c>
      <c r="K964" s="86" t="b">
        <v>0</v>
      </c>
      <c r="L964" s="86" t="b">
        <v>0</v>
      </c>
    </row>
    <row r="965" spans="1:12" ht="15">
      <c r="A965" s="86" t="s">
        <v>2830</v>
      </c>
      <c r="B965" s="86" t="s">
        <v>2831</v>
      </c>
      <c r="C965" s="86">
        <v>2</v>
      </c>
      <c r="D965" s="121">
        <v>0.0035519763500174773</v>
      </c>
      <c r="E965" s="121">
        <v>2.509202522331103</v>
      </c>
      <c r="F965" s="86" t="s">
        <v>2258</v>
      </c>
      <c r="G965" s="86" t="b">
        <v>0</v>
      </c>
      <c r="H965" s="86" t="b">
        <v>0</v>
      </c>
      <c r="I965" s="86" t="b">
        <v>0</v>
      </c>
      <c r="J965" s="86" t="b">
        <v>0</v>
      </c>
      <c r="K965" s="86" t="b">
        <v>0</v>
      </c>
      <c r="L965" s="86" t="b">
        <v>0</v>
      </c>
    </row>
    <row r="966" spans="1:12" ht="15">
      <c r="A966" s="86" t="s">
        <v>2831</v>
      </c>
      <c r="B966" s="86" t="s">
        <v>2397</v>
      </c>
      <c r="C966" s="86">
        <v>2</v>
      </c>
      <c r="D966" s="121">
        <v>0.0035519763500174773</v>
      </c>
      <c r="E966" s="121">
        <v>2.509202522331103</v>
      </c>
      <c r="F966" s="86" t="s">
        <v>2258</v>
      </c>
      <c r="G966" s="86" t="b">
        <v>0</v>
      </c>
      <c r="H966" s="86" t="b">
        <v>0</v>
      </c>
      <c r="I966" s="86" t="b">
        <v>0</v>
      </c>
      <c r="J966" s="86" t="b">
        <v>0</v>
      </c>
      <c r="K966" s="86" t="b">
        <v>0</v>
      </c>
      <c r="L966" s="86" t="b">
        <v>0</v>
      </c>
    </row>
    <row r="967" spans="1:12" ht="15">
      <c r="A967" s="86" t="s">
        <v>2397</v>
      </c>
      <c r="B967" s="86" t="s">
        <v>2832</v>
      </c>
      <c r="C967" s="86">
        <v>2</v>
      </c>
      <c r="D967" s="121">
        <v>0.0035519763500174773</v>
      </c>
      <c r="E967" s="121">
        <v>2.509202522331103</v>
      </c>
      <c r="F967" s="86" t="s">
        <v>2258</v>
      </c>
      <c r="G967" s="86" t="b">
        <v>0</v>
      </c>
      <c r="H967" s="86" t="b">
        <v>0</v>
      </c>
      <c r="I967" s="86" t="b">
        <v>0</v>
      </c>
      <c r="J967" s="86" t="b">
        <v>0</v>
      </c>
      <c r="K967" s="86" t="b">
        <v>0</v>
      </c>
      <c r="L967" s="86" t="b">
        <v>0</v>
      </c>
    </row>
    <row r="968" spans="1:12" ht="15">
      <c r="A968" s="86" t="s">
        <v>2832</v>
      </c>
      <c r="B968" s="86" t="s">
        <v>2833</v>
      </c>
      <c r="C968" s="86">
        <v>2</v>
      </c>
      <c r="D968" s="121">
        <v>0.0035519763500174773</v>
      </c>
      <c r="E968" s="121">
        <v>2.509202522331103</v>
      </c>
      <c r="F968" s="86" t="s">
        <v>2258</v>
      </c>
      <c r="G968" s="86" t="b">
        <v>0</v>
      </c>
      <c r="H968" s="86" t="b">
        <v>0</v>
      </c>
      <c r="I968" s="86" t="b">
        <v>0</v>
      </c>
      <c r="J968" s="86" t="b">
        <v>0</v>
      </c>
      <c r="K968" s="86" t="b">
        <v>0</v>
      </c>
      <c r="L968" s="86" t="b">
        <v>0</v>
      </c>
    </row>
    <row r="969" spans="1:12" ht="15">
      <c r="A969" s="86" t="s">
        <v>2833</v>
      </c>
      <c r="B969" s="86" t="s">
        <v>2795</v>
      </c>
      <c r="C969" s="86">
        <v>2</v>
      </c>
      <c r="D969" s="121">
        <v>0.0035519763500174773</v>
      </c>
      <c r="E969" s="121">
        <v>2.2081725266671217</v>
      </c>
      <c r="F969" s="86" t="s">
        <v>2258</v>
      </c>
      <c r="G969" s="86" t="b">
        <v>0</v>
      </c>
      <c r="H969" s="86" t="b">
        <v>0</v>
      </c>
      <c r="I969" s="86" t="b">
        <v>0</v>
      </c>
      <c r="J969" s="86" t="b">
        <v>0</v>
      </c>
      <c r="K969" s="86" t="b">
        <v>0</v>
      </c>
      <c r="L969" s="86" t="b">
        <v>0</v>
      </c>
    </row>
    <row r="970" spans="1:12" ht="15">
      <c r="A970" s="86" t="s">
        <v>2795</v>
      </c>
      <c r="B970" s="86" t="s">
        <v>2834</v>
      </c>
      <c r="C970" s="86">
        <v>2</v>
      </c>
      <c r="D970" s="121">
        <v>0.0035519763500174773</v>
      </c>
      <c r="E970" s="121">
        <v>2.2081725266671217</v>
      </c>
      <c r="F970" s="86" t="s">
        <v>2258</v>
      </c>
      <c r="G970" s="86" t="b">
        <v>0</v>
      </c>
      <c r="H970" s="86" t="b">
        <v>0</v>
      </c>
      <c r="I970" s="86" t="b">
        <v>0</v>
      </c>
      <c r="J970" s="86" t="b">
        <v>0</v>
      </c>
      <c r="K970" s="86" t="b">
        <v>0</v>
      </c>
      <c r="L970" s="86" t="b">
        <v>0</v>
      </c>
    </row>
    <row r="971" spans="1:12" ht="15">
      <c r="A971" s="86" t="s">
        <v>2834</v>
      </c>
      <c r="B971" s="86" t="s">
        <v>2835</v>
      </c>
      <c r="C971" s="86">
        <v>2</v>
      </c>
      <c r="D971" s="121">
        <v>0.0035519763500174773</v>
      </c>
      <c r="E971" s="121">
        <v>2.509202522331103</v>
      </c>
      <c r="F971" s="86" t="s">
        <v>2258</v>
      </c>
      <c r="G971" s="86" t="b">
        <v>0</v>
      </c>
      <c r="H971" s="86" t="b">
        <v>0</v>
      </c>
      <c r="I971" s="86" t="b">
        <v>0</v>
      </c>
      <c r="J971" s="86" t="b">
        <v>0</v>
      </c>
      <c r="K971" s="86" t="b">
        <v>0</v>
      </c>
      <c r="L971" s="86" t="b">
        <v>0</v>
      </c>
    </row>
    <row r="972" spans="1:12" ht="15">
      <c r="A972" s="86" t="s">
        <v>2835</v>
      </c>
      <c r="B972" s="86" t="s">
        <v>2836</v>
      </c>
      <c r="C972" s="86">
        <v>2</v>
      </c>
      <c r="D972" s="121">
        <v>0.0035519763500174773</v>
      </c>
      <c r="E972" s="121">
        <v>2.509202522331103</v>
      </c>
      <c r="F972" s="86" t="s">
        <v>2258</v>
      </c>
      <c r="G972" s="86" t="b">
        <v>0</v>
      </c>
      <c r="H972" s="86" t="b">
        <v>0</v>
      </c>
      <c r="I972" s="86" t="b">
        <v>0</v>
      </c>
      <c r="J972" s="86" t="b">
        <v>0</v>
      </c>
      <c r="K972" s="86" t="b">
        <v>0</v>
      </c>
      <c r="L972" s="86" t="b">
        <v>0</v>
      </c>
    </row>
    <row r="973" spans="1:12" ht="15">
      <c r="A973" s="86" t="s">
        <v>2836</v>
      </c>
      <c r="B973" s="86" t="s">
        <v>2837</v>
      </c>
      <c r="C973" s="86">
        <v>2</v>
      </c>
      <c r="D973" s="121">
        <v>0.0035519763500174773</v>
      </c>
      <c r="E973" s="121">
        <v>2.509202522331103</v>
      </c>
      <c r="F973" s="86" t="s">
        <v>2258</v>
      </c>
      <c r="G973" s="86" t="b">
        <v>0</v>
      </c>
      <c r="H973" s="86" t="b">
        <v>0</v>
      </c>
      <c r="I973" s="86" t="b">
        <v>0</v>
      </c>
      <c r="J973" s="86" t="b">
        <v>0</v>
      </c>
      <c r="K973" s="86" t="b">
        <v>0</v>
      </c>
      <c r="L973" s="86" t="b">
        <v>0</v>
      </c>
    </row>
    <row r="974" spans="1:12" ht="15">
      <c r="A974" s="86" t="s">
        <v>2837</v>
      </c>
      <c r="B974" s="86" t="s">
        <v>2838</v>
      </c>
      <c r="C974" s="86">
        <v>2</v>
      </c>
      <c r="D974" s="121">
        <v>0.0035519763500174773</v>
      </c>
      <c r="E974" s="121">
        <v>2.509202522331103</v>
      </c>
      <c r="F974" s="86" t="s">
        <v>2258</v>
      </c>
      <c r="G974" s="86" t="b">
        <v>0</v>
      </c>
      <c r="H974" s="86" t="b">
        <v>0</v>
      </c>
      <c r="I974" s="86" t="b">
        <v>0</v>
      </c>
      <c r="J974" s="86" t="b">
        <v>0</v>
      </c>
      <c r="K974" s="86" t="b">
        <v>0</v>
      </c>
      <c r="L974" s="86" t="b">
        <v>0</v>
      </c>
    </row>
    <row r="975" spans="1:12" ht="15">
      <c r="A975" s="86" t="s">
        <v>2838</v>
      </c>
      <c r="B975" s="86" t="s">
        <v>2839</v>
      </c>
      <c r="C975" s="86">
        <v>2</v>
      </c>
      <c r="D975" s="121">
        <v>0.0035519763500174773</v>
      </c>
      <c r="E975" s="121">
        <v>2.509202522331103</v>
      </c>
      <c r="F975" s="86" t="s">
        <v>2258</v>
      </c>
      <c r="G975" s="86" t="b">
        <v>0</v>
      </c>
      <c r="H975" s="86" t="b">
        <v>0</v>
      </c>
      <c r="I975" s="86" t="b">
        <v>0</v>
      </c>
      <c r="J975" s="86" t="b">
        <v>0</v>
      </c>
      <c r="K975" s="86" t="b">
        <v>0</v>
      </c>
      <c r="L975" s="86" t="b">
        <v>0</v>
      </c>
    </row>
    <row r="976" spans="1:12" ht="15">
      <c r="A976" s="86" t="s">
        <v>2839</v>
      </c>
      <c r="B976" s="86" t="s">
        <v>2840</v>
      </c>
      <c r="C976" s="86">
        <v>2</v>
      </c>
      <c r="D976" s="121">
        <v>0.0035519763500174773</v>
      </c>
      <c r="E976" s="121">
        <v>2.509202522331103</v>
      </c>
      <c r="F976" s="86" t="s">
        <v>2258</v>
      </c>
      <c r="G976" s="86" t="b">
        <v>0</v>
      </c>
      <c r="H976" s="86" t="b">
        <v>0</v>
      </c>
      <c r="I976" s="86" t="b">
        <v>0</v>
      </c>
      <c r="J976" s="86" t="b">
        <v>0</v>
      </c>
      <c r="K976" s="86" t="b">
        <v>0</v>
      </c>
      <c r="L976" s="86" t="b">
        <v>0</v>
      </c>
    </row>
    <row r="977" spans="1:12" ht="15">
      <c r="A977" s="86" t="s">
        <v>2840</v>
      </c>
      <c r="B977" s="86" t="s">
        <v>2841</v>
      </c>
      <c r="C977" s="86">
        <v>2</v>
      </c>
      <c r="D977" s="121">
        <v>0.0035519763500174773</v>
      </c>
      <c r="E977" s="121">
        <v>2.509202522331103</v>
      </c>
      <c r="F977" s="86" t="s">
        <v>2258</v>
      </c>
      <c r="G977" s="86" t="b">
        <v>0</v>
      </c>
      <c r="H977" s="86" t="b">
        <v>0</v>
      </c>
      <c r="I977" s="86" t="b">
        <v>0</v>
      </c>
      <c r="J977" s="86" t="b">
        <v>0</v>
      </c>
      <c r="K977" s="86" t="b">
        <v>0</v>
      </c>
      <c r="L977" s="86" t="b">
        <v>0</v>
      </c>
    </row>
    <row r="978" spans="1:12" ht="15">
      <c r="A978" s="86" t="s">
        <v>2841</v>
      </c>
      <c r="B978" s="86" t="s">
        <v>2842</v>
      </c>
      <c r="C978" s="86">
        <v>2</v>
      </c>
      <c r="D978" s="121">
        <v>0.0035519763500174773</v>
      </c>
      <c r="E978" s="121">
        <v>2.509202522331103</v>
      </c>
      <c r="F978" s="86" t="s">
        <v>2258</v>
      </c>
      <c r="G978" s="86" t="b">
        <v>0</v>
      </c>
      <c r="H978" s="86" t="b">
        <v>0</v>
      </c>
      <c r="I978" s="86" t="b">
        <v>0</v>
      </c>
      <c r="J978" s="86" t="b">
        <v>0</v>
      </c>
      <c r="K978" s="86" t="b">
        <v>0</v>
      </c>
      <c r="L978" s="86" t="b">
        <v>0</v>
      </c>
    </row>
    <row r="979" spans="1:12" ht="15">
      <c r="A979" s="86" t="s">
        <v>2842</v>
      </c>
      <c r="B979" s="86" t="s">
        <v>2843</v>
      </c>
      <c r="C979" s="86">
        <v>2</v>
      </c>
      <c r="D979" s="121">
        <v>0.0035519763500174773</v>
      </c>
      <c r="E979" s="121">
        <v>2.509202522331103</v>
      </c>
      <c r="F979" s="86" t="s">
        <v>2258</v>
      </c>
      <c r="G979" s="86" t="b">
        <v>0</v>
      </c>
      <c r="H979" s="86" t="b">
        <v>0</v>
      </c>
      <c r="I979" s="86" t="b">
        <v>0</v>
      </c>
      <c r="J979" s="86" t="b">
        <v>0</v>
      </c>
      <c r="K979" s="86" t="b">
        <v>0</v>
      </c>
      <c r="L979" s="86" t="b">
        <v>0</v>
      </c>
    </row>
    <row r="980" spans="1:12" ht="15">
      <c r="A980" s="86" t="s">
        <v>2843</v>
      </c>
      <c r="B980" s="86" t="s">
        <v>320</v>
      </c>
      <c r="C980" s="86">
        <v>2</v>
      </c>
      <c r="D980" s="121">
        <v>0.0035519763500174773</v>
      </c>
      <c r="E980" s="121">
        <v>1.6962891656882473</v>
      </c>
      <c r="F980" s="86" t="s">
        <v>2258</v>
      </c>
      <c r="G980" s="86" t="b">
        <v>0</v>
      </c>
      <c r="H980" s="86" t="b">
        <v>0</v>
      </c>
      <c r="I980" s="86" t="b">
        <v>0</v>
      </c>
      <c r="J980" s="86" t="b">
        <v>0</v>
      </c>
      <c r="K980" s="86" t="b">
        <v>0</v>
      </c>
      <c r="L980" s="86" t="b">
        <v>0</v>
      </c>
    </row>
    <row r="981" spans="1:12" ht="15">
      <c r="A981" s="86" t="s">
        <v>320</v>
      </c>
      <c r="B981" s="86" t="s">
        <v>2844</v>
      </c>
      <c r="C981" s="86">
        <v>2</v>
      </c>
      <c r="D981" s="121">
        <v>0.0035519763500174773</v>
      </c>
      <c r="E981" s="121">
        <v>1.8559900085557592</v>
      </c>
      <c r="F981" s="86" t="s">
        <v>2258</v>
      </c>
      <c r="G981" s="86" t="b">
        <v>0</v>
      </c>
      <c r="H981" s="86" t="b">
        <v>0</v>
      </c>
      <c r="I981" s="86" t="b">
        <v>0</v>
      </c>
      <c r="J981" s="86" t="b">
        <v>0</v>
      </c>
      <c r="K981" s="86" t="b">
        <v>0</v>
      </c>
      <c r="L981" s="86" t="b">
        <v>0</v>
      </c>
    </row>
    <row r="982" spans="1:12" ht="15">
      <c r="A982" s="86" t="s">
        <v>2844</v>
      </c>
      <c r="B982" s="86" t="s">
        <v>2426</v>
      </c>
      <c r="C982" s="86">
        <v>2</v>
      </c>
      <c r="D982" s="121">
        <v>0.0035519763500174773</v>
      </c>
      <c r="E982" s="121">
        <v>2.3331112632754216</v>
      </c>
      <c r="F982" s="86" t="s">
        <v>2258</v>
      </c>
      <c r="G982" s="86" t="b">
        <v>0</v>
      </c>
      <c r="H982" s="86" t="b">
        <v>0</v>
      </c>
      <c r="I982" s="86" t="b">
        <v>0</v>
      </c>
      <c r="J982" s="86" t="b">
        <v>0</v>
      </c>
      <c r="K982" s="86" t="b">
        <v>0</v>
      </c>
      <c r="L982" s="86" t="b">
        <v>0</v>
      </c>
    </row>
    <row r="983" spans="1:12" ht="15">
      <c r="A983" s="86" t="s">
        <v>2426</v>
      </c>
      <c r="B983" s="86" t="s">
        <v>2824</v>
      </c>
      <c r="C983" s="86">
        <v>2</v>
      </c>
      <c r="D983" s="121">
        <v>0.0035519763500174773</v>
      </c>
      <c r="E983" s="121">
        <v>2.3331112632754216</v>
      </c>
      <c r="F983" s="86" t="s">
        <v>2258</v>
      </c>
      <c r="G983" s="86" t="b">
        <v>0</v>
      </c>
      <c r="H983" s="86" t="b">
        <v>0</v>
      </c>
      <c r="I983" s="86" t="b">
        <v>0</v>
      </c>
      <c r="J983" s="86" t="b">
        <v>0</v>
      </c>
      <c r="K983" s="86" t="b">
        <v>0</v>
      </c>
      <c r="L983" s="86" t="b">
        <v>0</v>
      </c>
    </row>
    <row r="984" spans="1:12" ht="15">
      <c r="A984" s="86" t="s">
        <v>2824</v>
      </c>
      <c r="B984" s="86" t="s">
        <v>2845</v>
      </c>
      <c r="C984" s="86">
        <v>2</v>
      </c>
      <c r="D984" s="121">
        <v>0.0035519763500174773</v>
      </c>
      <c r="E984" s="121">
        <v>2.509202522331103</v>
      </c>
      <c r="F984" s="86" t="s">
        <v>2258</v>
      </c>
      <c r="G984" s="86" t="b">
        <v>0</v>
      </c>
      <c r="H984" s="86" t="b">
        <v>0</v>
      </c>
      <c r="I984" s="86" t="b">
        <v>0</v>
      </c>
      <c r="J984" s="86" t="b">
        <v>0</v>
      </c>
      <c r="K984" s="86" t="b">
        <v>0</v>
      </c>
      <c r="L984" s="86" t="b">
        <v>0</v>
      </c>
    </row>
    <row r="985" spans="1:12" ht="15">
      <c r="A985" s="86" t="s">
        <v>2845</v>
      </c>
      <c r="B985" s="86" t="s">
        <v>2387</v>
      </c>
      <c r="C985" s="86">
        <v>2</v>
      </c>
      <c r="D985" s="121">
        <v>0.0035519763500174773</v>
      </c>
      <c r="E985" s="121">
        <v>1.3188708241608114</v>
      </c>
      <c r="F985" s="86" t="s">
        <v>2258</v>
      </c>
      <c r="G985" s="86" t="b">
        <v>0</v>
      </c>
      <c r="H985" s="86" t="b">
        <v>0</v>
      </c>
      <c r="I985" s="86" t="b">
        <v>0</v>
      </c>
      <c r="J985" s="86" t="b">
        <v>0</v>
      </c>
      <c r="K985" s="86" t="b">
        <v>0</v>
      </c>
      <c r="L985" s="86" t="b">
        <v>0</v>
      </c>
    </row>
    <row r="986" spans="1:12" ht="15">
      <c r="A986" s="86" t="s">
        <v>2388</v>
      </c>
      <c r="B986" s="86" t="s">
        <v>2387</v>
      </c>
      <c r="C986" s="86">
        <v>8</v>
      </c>
      <c r="D986" s="121">
        <v>0.0031238181647255748</v>
      </c>
      <c r="E986" s="121">
        <v>1.1321173212354234</v>
      </c>
      <c r="F986" s="86" t="s">
        <v>2259</v>
      </c>
      <c r="G986" s="86" t="b">
        <v>0</v>
      </c>
      <c r="H986" s="86" t="b">
        <v>0</v>
      </c>
      <c r="I986" s="86" t="b">
        <v>0</v>
      </c>
      <c r="J986" s="86" t="b">
        <v>0</v>
      </c>
      <c r="K986" s="86" t="b">
        <v>0</v>
      </c>
      <c r="L986" s="86" t="b">
        <v>0</v>
      </c>
    </row>
    <row r="987" spans="1:12" ht="15">
      <c r="A987" s="86" t="s">
        <v>2412</v>
      </c>
      <c r="B987" s="86" t="s">
        <v>2413</v>
      </c>
      <c r="C987" s="86">
        <v>7</v>
      </c>
      <c r="D987" s="121">
        <v>0.005832147221186843</v>
      </c>
      <c r="E987" s="121">
        <v>1.2412617906604915</v>
      </c>
      <c r="F987" s="86" t="s">
        <v>2259</v>
      </c>
      <c r="G987" s="86" t="b">
        <v>0</v>
      </c>
      <c r="H987" s="86" t="b">
        <v>0</v>
      </c>
      <c r="I987" s="86" t="b">
        <v>0</v>
      </c>
      <c r="J987" s="86" t="b">
        <v>0</v>
      </c>
      <c r="K987" s="86" t="b">
        <v>1</v>
      </c>
      <c r="L987" s="86" t="b">
        <v>0</v>
      </c>
    </row>
    <row r="988" spans="1:12" ht="15">
      <c r="A988" s="86" t="s">
        <v>2413</v>
      </c>
      <c r="B988" s="86" t="s">
        <v>2414</v>
      </c>
      <c r="C988" s="86">
        <v>7</v>
      </c>
      <c r="D988" s="121">
        <v>0.005832147221186843</v>
      </c>
      <c r="E988" s="121">
        <v>1.2412617906604915</v>
      </c>
      <c r="F988" s="86" t="s">
        <v>2259</v>
      </c>
      <c r="G988" s="86" t="b">
        <v>0</v>
      </c>
      <c r="H988" s="86" t="b">
        <v>1</v>
      </c>
      <c r="I988" s="86" t="b">
        <v>0</v>
      </c>
      <c r="J988" s="86" t="b">
        <v>0</v>
      </c>
      <c r="K988" s="86" t="b">
        <v>0</v>
      </c>
      <c r="L988" s="86" t="b">
        <v>0</v>
      </c>
    </row>
    <row r="989" spans="1:12" ht="15">
      <c r="A989" s="86" t="s">
        <v>2414</v>
      </c>
      <c r="B989" s="86" t="s">
        <v>2415</v>
      </c>
      <c r="C989" s="86">
        <v>7</v>
      </c>
      <c r="D989" s="121">
        <v>0.005832147221186843</v>
      </c>
      <c r="E989" s="121">
        <v>1.2412617906604915</v>
      </c>
      <c r="F989" s="86" t="s">
        <v>2259</v>
      </c>
      <c r="G989" s="86" t="b">
        <v>0</v>
      </c>
      <c r="H989" s="86" t="b">
        <v>0</v>
      </c>
      <c r="I989" s="86" t="b">
        <v>0</v>
      </c>
      <c r="J989" s="86" t="b">
        <v>0</v>
      </c>
      <c r="K989" s="86" t="b">
        <v>0</v>
      </c>
      <c r="L989" s="86" t="b">
        <v>0</v>
      </c>
    </row>
    <row r="990" spans="1:12" ht="15">
      <c r="A990" s="86" t="s">
        <v>2415</v>
      </c>
      <c r="B990" s="86" t="s">
        <v>2416</v>
      </c>
      <c r="C990" s="86">
        <v>7</v>
      </c>
      <c r="D990" s="121">
        <v>0.005832147221186843</v>
      </c>
      <c r="E990" s="121">
        <v>1.2412617906604915</v>
      </c>
      <c r="F990" s="86" t="s">
        <v>2259</v>
      </c>
      <c r="G990" s="86" t="b">
        <v>0</v>
      </c>
      <c r="H990" s="86" t="b">
        <v>0</v>
      </c>
      <c r="I990" s="86" t="b">
        <v>0</v>
      </c>
      <c r="J990" s="86" t="b">
        <v>0</v>
      </c>
      <c r="K990" s="86" t="b">
        <v>0</v>
      </c>
      <c r="L990" s="86" t="b">
        <v>0</v>
      </c>
    </row>
    <row r="991" spans="1:12" ht="15">
      <c r="A991" s="86" t="s">
        <v>2416</v>
      </c>
      <c r="B991" s="86" t="s">
        <v>2388</v>
      </c>
      <c r="C991" s="86">
        <v>7</v>
      </c>
      <c r="D991" s="121">
        <v>0.005832147221186843</v>
      </c>
      <c r="E991" s="121">
        <v>1.1832698436828046</v>
      </c>
      <c r="F991" s="86" t="s">
        <v>2259</v>
      </c>
      <c r="G991" s="86" t="b">
        <v>0</v>
      </c>
      <c r="H991" s="86" t="b">
        <v>0</v>
      </c>
      <c r="I991" s="86" t="b">
        <v>0</v>
      </c>
      <c r="J991" s="86" t="b">
        <v>0</v>
      </c>
      <c r="K991" s="86" t="b">
        <v>0</v>
      </c>
      <c r="L991" s="86" t="b">
        <v>0</v>
      </c>
    </row>
    <row r="992" spans="1:12" ht="15">
      <c r="A992" s="86" t="s">
        <v>2387</v>
      </c>
      <c r="B992" s="86" t="s">
        <v>2417</v>
      </c>
      <c r="C992" s="86">
        <v>7</v>
      </c>
      <c r="D992" s="121">
        <v>0.005832147221186843</v>
      </c>
      <c r="E992" s="121">
        <v>1.1832698436828046</v>
      </c>
      <c r="F992" s="86" t="s">
        <v>2259</v>
      </c>
      <c r="G992" s="86" t="b">
        <v>0</v>
      </c>
      <c r="H992" s="86" t="b">
        <v>0</v>
      </c>
      <c r="I992" s="86" t="b">
        <v>0</v>
      </c>
      <c r="J992" s="86" t="b">
        <v>0</v>
      </c>
      <c r="K992" s="86" t="b">
        <v>0</v>
      </c>
      <c r="L992" s="86" t="b">
        <v>0</v>
      </c>
    </row>
    <row r="993" spans="1:12" ht="15">
      <c r="A993" s="86" t="s">
        <v>2417</v>
      </c>
      <c r="B993" s="86" t="s">
        <v>2418</v>
      </c>
      <c r="C993" s="86">
        <v>7</v>
      </c>
      <c r="D993" s="121">
        <v>0.005832147221186843</v>
      </c>
      <c r="E993" s="121">
        <v>1.2412617906604915</v>
      </c>
      <c r="F993" s="86" t="s">
        <v>2259</v>
      </c>
      <c r="G993" s="86" t="b">
        <v>0</v>
      </c>
      <c r="H993" s="86" t="b">
        <v>0</v>
      </c>
      <c r="I993" s="86" t="b">
        <v>0</v>
      </c>
      <c r="J993" s="86" t="b">
        <v>0</v>
      </c>
      <c r="K993" s="86" t="b">
        <v>0</v>
      </c>
      <c r="L993" s="86" t="b">
        <v>0</v>
      </c>
    </row>
    <row r="994" spans="1:12" ht="15">
      <c r="A994" s="86" t="s">
        <v>2418</v>
      </c>
      <c r="B994" s="86" t="s">
        <v>369</v>
      </c>
      <c r="C994" s="86">
        <v>7</v>
      </c>
      <c r="D994" s="121">
        <v>0.005832147221186843</v>
      </c>
      <c r="E994" s="121">
        <v>1.2412617906604915</v>
      </c>
      <c r="F994" s="86" t="s">
        <v>2259</v>
      </c>
      <c r="G994" s="86" t="b">
        <v>0</v>
      </c>
      <c r="H994" s="86" t="b">
        <v>0</v>
      </c>
      <c r="I994" s="86" t="b">
        <v>0</v>
      </c>
      <c r="J994" s="86" t="b">
        <v>0</v>
      </c>
      <c r="K994" s="86" t="b">
        <v>0</v>
      </c>
      <c r="L994" s="86" t="b">
        <v>0</v>
      </c>
    </row>
    <row r="995" spans="1:12" ht="15">
      <c r="A995" s="86" t="s">
        <v>369</v>
      </c>
      <c r="B995" s="86" t="s">
        <v>2875</v>
      </c>
      <c r="C995" s="86">
        <v>7</v>
      </c>
      <c r="D995" s="121">
        <v>0.005832147221186843</v>
      </c>
      <c r="E995" s="121">
        <v>1.2412617906604915</v>
      </c>
      <c r="F995" s="86" t="s">
        <v>2259</v>
      </c>
      <c r="G995" s="86" t="b">
        <v>0</v>
      </c>
      <c r="H995" s="86" t="b">
        <v>0</v>
      </c>
      <c r="I995" s="86" t="b">
        <v>0</v>
      </c>
      <c r="J995" s="86" t="b">
        <v>0</v>
      </c>
      <c r="K995" s="86" t="b">
        <v>0</v>
      </c>
      <c r="L995" s="86" t="b">
        <v>0</v>
      </c>
    </row>
    <row r="996" spans="1:12" ht="15">
      <c r="A996" s="86" t="s">
        <v>2421</v>
      </c>
      <c r="B996" s="86" t="s">
        <v>2420</v>
      </c>
      <c r="C996" s="86">
        <v>5</v>
      </c>
      <c r="D996" s="121">
        <v>0.005180710219693523</v>
      </c>
      <c r="E996" s="121">
        <v>1.1972805581256194</v>
      </c>
      <c r="F996" s="86" t="s">
        <v>2260</v>
      </c>
      <c r="G996" s="86" t="b">
        <v>0</v>
      </c>
      <c r="H996" s="86" t="b">
        <v>0</v>
      </c>
      <c r="I996" s="86" t="b">
        <v>0</v>
      </c>
      <c r="J996" s="86" t="b">
        <v>0</v>
      </c>
      <c r="K996" s="86" t="b">
        <v>0</v>
      </c>
      <c r="L996" s="86" t="b">
        <v>0</v>
      </c>
    </row>
    <row r="997" spans="1:12" ht="15">
      <c r="A997" s="86" t="s">
        <v>2420</v>
      </c>
      <c r="B997" s="86" t="s">
        <v>2424</v>
      </c>
      <c r="C997" s="86">
        <v>5</v>
      </c>
      <c r="D997" s="121">
        <v>0.005180710219693523</v>
      </c>
      <c r="E997" s="121">
        <v>1.2764618041732443</v>
      </c>
      <c r="F997" s="86" t="s">
        <v>2260</v>
      </c>
      <c r="G997" s="86" t="b">
        <v>0</v>
      </c>
      <c r="H997" s="86" t="b">
        <v>0</v>
      </c>
      <c r="I997" s="86" t="b">
        <v>0</v>
      </c>
      <c r="J997" s="86" t="b">
        <v>0</v>
      </c>
      <c r="K997" s="86" t="b">
        <v>0</v>
      </c>
      <c r="L997" s="86" t="b">
        <v>0</v>
      </c>
    </row>
    <row r="998" spans="1:12" ht="15">
      <c r="A998" s="86" t="s">
        <v>2424</v>
      </c>
      <c r="B998" s="86" t="s">
        <v>2425</v>
      </c>
      <c r="C998" s="86">
        <v>5</v>
      </c>
      <c r="D998" s="121">
        <v>0.005180710219693523</v>
      </c>
      <c r="E998" s="121">
        <v>1.5774917998372253</v>
      </c>
      <c r="F998" s="86" t="s">
        <v>2260</v>
      </c>
      <c r="G998" s="86" t="b">
        <v>0</v>
      </c>
      <c r="H998" s="86" t="b">
        <v>0</v>
      </c>
      <c r="I998" s="86" t="b">
        <v>0</v>
      </c>
      <c r="J998" s="86" t="b">
        <v>0</v>
      </c>
      <c r="K998" s="86" t="b">
        <v>0</v>
      </c>
      <c r="L998" s="86" t="b">
        <v>0</v>
      </c>
    </row>
    <row r="999" spans="1:12" ht="15">
      <c r="A999" s="86" t="s">
        <v>2425</v>
      </c>
      <c r="B999" s="86" t="s">
        <v>2426</v>
      </c>
      <c r="C999" s="86">
        <v>5</v>
      </c>
      <c r="D999" s="121">
        <v>0.005180710219693523</v>
      </c>
      <c r="E999" s="121">
        <v>1.5774917998372253</v>
      </c>
      <c r="F999" s="86" t="s">
        <v>2260</v>
      </c>
      <c r="G999" s="86" t="b">
        <v>0</v>
      </c>
      <c r="H999" s="86" t="b">
        <v>0</v>
      </c>
      <c r="I999" s="86" t="b">
        <v>0</v>
      </c>
      <c r="J999" s="86" t="b">
        <v>0</v>
      </c>
      <c r="K999" s="86" t="b">
        <v>0</v>
      </c>
      <c r="L999" s="86" t="b">
        <v>0</v>
      </c>
    </row>
    <row r="1000" spans="1:12" ht="15">
      <c r="A1000" s="86" t="s">
        <v>2426</v>
      </c>
      <c r="B1000" s="86" t="s">
        <v>2427</v>
      </c>
      <c r="C1000" s="86">
        <v>5</v>
      </c>
      <c r="D1000" s="121">
        <v>0.005180710219693523</v>
      </c>
      <c r="E1000" s="121">
        <v>1.5774917998372253</v>
      </c>
      <c r="F1000" s="86" t="s">
        <v>2260</v>
      </c>
      <c r="G1000" s="86" t="b">
        <v>0</v>
      </c>
      <c r="H1000" s="86" t="b">
        <v>0</v>
      </c>
      <c r="I1000" s="86" t="b">
        <v>0</v>
      </c>
      <c r="J1000" s="86" t="b">
        <v>0</v>
      </c>
      <c r="K1000" s="86" t="b">
        <v>0</v>
      </c>
      <c r="L1000" s="86" t="b">
        <v>0</v>
      </c>
    </row>
    <row r="1001" spans="1:12" ht="15">
      <c r="A1001" s="86" t="s">
        <v>2427</v>
      </c>
      <c r="B1001" s="86" t="s">
        <v>2428</v>
      </c>
      <c r="C1001" s="86">
        <v>5</v>
      </c>
      <c r="D1001" s="121">
        <v>0.005180710219693523</v>
      </c>
      <c r="E1001" s="121">
        <v>1.5774917998372253</v>
      </c>
      <c r="F1001" s="86" t="s">
        <v>2260</v>
      </c>
      <c r="G1001" s="86" t="b">
        <v>0</v>
      </c>
      <c r="H1001" s="86" t="b">
        <v>0</v>
      </c>
      <c r="I1001" s="86" t="b">
        <v>0</v>
      </c>
      <c r="J1001" s="86" t="b">
        <v>0</v>
      </c>
      <c r="K1001" s="86" t="b">
        <v>0</v>
      </c>
      <c r="L1001" s="86" t="b">
        <v>0</v>
      </c>
    </row>
    <row r="1002" spans="1:12" ht="15">
      <c r="A1002" s="86" t="s">
        <v>2428</v>
      </c>
      <c r="B1002" s="86" t="s">
        <v>2880</v>
      </c>
      <c r="C1002" s="86">
        <v>5</v>
      </c>
      <c r="D1002" s="121">
        <v>0.005180710219693523</v>
      </c>
      <c r="E1002" s="121">
        <v>1.5774917998372253</v>
      </c>
      <c r="F1002" s="86" t="s">
        <v>2260</v>
      </c>
      <c r="G1002" s="86" t="b">
        <v>0</v>
      </c>
      <c r="H1002" s="86" t="b">
        <v>0</v>
      </c>
      <c r="I1002" s="86" t="b">
        <v>0</v>
      </c>
      <c r="J1002" s="86" t="b">
        <v>0</v>
      </c>
      <c r="K1002" s="86" t="b">
        <v>0</v>
      </c>
      <c r="L1002" s="86" t="b">
        <v>0</v>
      </c>
    </row>
    <row r="1003" spans="1:12" ht="15">
      <c r="A1003" s="86" t="s">
        <v>2880</v>
      </c>
      <c r="B1003" s="86" t="s">
        <v>2881</v>
      </c>
      <c r="C1003" s="86">
        <v>5</v>
      </c>
      <c r="D1003" s="121">
        <v>0.005180710219693523</v>
      </c>
      <c r="E1003" s="121">
        <v>1.5774917998372253</v>
      </c>
      <c r="F1003" s="86" t="s">
        <v>2260</v>
      </c>
      <c r="G1003" s="86" t="b">
        <v>0</v>
      </c>
      <c r="H1003" s="86" t="b">
        <v>0</v>
      </c>
      <c r="I1003" s="86" t="b">
        <v>0</v>
      </c>
      <c r="J1003" s="86" t="b">
        <v>0</v>
      </c>
      <c r="K1003" s="86" t="b">
        <v>0</v>
      </c>
      <c r="L1003" s="86" t="b">
        <v>0</v>
      </c>
    </row>
    <row r="1004" spans="1:12" ht="15">
      <c r="A1004" s="86" t="s">
        <v>2881</v>
      </c>
      <c r="B1004" s="86" t="s">
        <v>2422</v>
      </c>
      <c r="C1004" s="86">
        <v>5</v>
      </c>
      <c r="D1004" s="121">
        <v>0.005180710219693523</v>
      </c>
      <c r="E1004" s="121">
        <v>1.4983105537896007</v>
      </c>
      <c r="F1004" s="86" t="s">
        <v>2260</v>
      </c>
      <c r="G1004" s="86" t="b">
        <v>0</v>
      </c>
      <c r="H1004" s="86" t="b">
        <v>0</v>
      </c>
      <c r="I1004" s="86" t="b">
        <v>0</v>
      </c>
      <c r="J1004" s="86" t="b">
        <v>0</v>
      </c>
      <c r="K1004" s="86" t="b">
        <v>0</v>
      </c>
      <c r="L1004" s="86" t="b">
        <v>0</v>
      </c>
    </row>
    <row r="1005" spans="1:12" ht="15">
      <c r="A1005" s="86" t="s">
        <v>2422</v>
      </c>
      <c r="B1005" s="86" t="s">
        <v>2882</v>
      </c>
      <c r="C1005" s="86">
        <v>5</v>
      </c>
      <c r="D1005" s="121">
        <v>0.005180710219693523</v>
      </c>
      <c r="E1005" s="121">
        <v>1.4983105537896007</v>
      </c>
      <c r="F1005" s="86" t="s">
        <v>2260</v>
      </c>
      <c r="G1005" s="86" t="b">
        <v>0</v>
      </c>
      <c r="H1005" s="86" t="b">
        <v>0</v>
      </c>
      <c r="I1005" s="86" t="b">
        <v>0</v>
      </c>
      <c r="J1005" s="86" t="b">
        <v>0</v>
      </c>
      <c r="K1005" s="86" t="b">
        <v>0</v>
      </c>
      <c r="L1005" s="86" t="b">
        <v>0</v>
      </c>
    </row>
    <row r="1006" spans="1:12" ht="15">
      <c r="A1006" s="86" t="s">
        <v>2882</v>
      </c>
      <c r="B1006" s="86" t="s">
        <v>2423</v>
      </c>
      <c r="C1006" s="86">
        <v>5</v>
      </c>
      <c r="D1006" s="121">
        <v>0.005180710219693523</v>
      </c>
      <c r="E1006" s="121">
        <v>1.4983105537896007</v>
      </c>
      <c r="F1006" s="86" t="s">
        <v>2260</v>
      </c>
      <c r="G1006" s="86" t="b">
        <v>0</v>
      </c>
      <c r="H1006" s="86" t="b">
        <v>0</v>
      </c>
      <c r="I1006" s="86" t="b">
        <v>0</v>
      </c>
      <c r="J1006" s="86" t="b">
        <v>0</v>
      </c>
      <c r="K1006" s="86" t="b">
        <v>0</v>
      </c>
      <c r="L1006" s="86" t="b">
        <v>0</v>
      </c>
    </row>
    <row r="1007" spans="1:12" ht="15">
      <c r="A1007" s="86" t="s">
        <v>2423</v>
      </c>
      <c r="B1007" s="86" t="s">
        <v>2883</v>
      </c>
      <c r="C1007" s="86">
        <v>5</v>
      </c>
      <c r="D1007" s="121">
        <v>0.005180710219693523</v>
      </c>
      <c r="E1007" s="121">
        <v>1.4983105537896007</v>
      </c>
      <c r="F1007" s="86" t="s">
        <v>2260</v>
      </c>
      <c r="G1007" s="86" t="b">
        <v>0</v>
      </c>
      <c r="H1007" s="86" t="b">
        <v>0</v>
      </c>
      <c r="I1007" s="86" t="b">
        <v>0</v>
      </c>
      <c r="J1007" s="86" t="b">
        <v>0</v>
      </c>
      <c r="K1007" s="86" t="b">
        <v>0</v>
      </c>
      <c r="L1007" s="86" t="b">
        <v>0</v>
      </c>
    </row>
    <row r="1008" spans="1:12" ht="15">
      <c r="A1008" s="86" t="s">
        <v>2883</v>
      </c>
      <c r="B1008" s="86" t="s">
        <v>2865</v>
      </c>
      <c r="C1008" s="86">
        <v>5</v>
      </c>
      <c r="D1008" s="121">
        <v>0.005180710219693523</v>
      </c>
      <c r="E1008" s="121">
        <v>1.5774917998372253</v>
      </c>
      <c r="F1008" s="86" t="s">
        <v>2260</v>
      </c>
      <c r="G1008" s="86" t="b">
        <v>0</v>
      </c>
      <c r="H1008" s="86" t="b">
        <v>0</v>
      </c>
      <c r="I1008" s="86" t="b">
        <v>0</v>
      </c>
      <c r="J1008" s="86" t="b">
        <v>0</v>
      </c>
      <c r="K1008" s="86" t="b">
        <v>0</v>
      </c>
      <c r="L1008" s="86" t="b">
        <v>0</v>
      </c>
    </row>
    <row r="1009" spans="1:12" ht="15">
      <c r="A1009" s="86" t="s">
        <v>2865</v>
      </c>
      <c r="B1009" s="86" t="s">
        <v>2827</v>
      </c>
      <c r="C1009" s="86">
        <v>5</v>
      </c>
      <c r="D1009" s="121">
        <v>0.005180710219693523</v>
      </c>
      <c r="E1009" s="121">
        <v>1.5774917998372253</v>
      </c>
      <c r="F1009" s="86" t="s">
        <v>2260</v>
      </c>
      <c r="G1009" s="86" t="b">
        <v>0</v>
      </c>
      <c r="H1009" s="86" t="b">
        <v>0</v>
      </c>
      <c r="I1009" s="86" t="b">
        <v>0</v>
      </c>
      <c r="J1009" s="86" t="b">
        <v>0</v>
      </c>
      <c r="K1009" s="86" t="b">
        <v>0</v>
      </c>
      <c r="L1009" s="86" t="b">
        <v>0</v>
      </c>
    </row>
    <row r="1010" spans="1:12" ht="15">
      <c r="A1010" s="86" t="s">
        <v>2827</v>
      </c>
      <c r="B1010" s="86" t="s">
        <v>2849</v>
      </c>
      <c r="C1010" s="86">
        <v>5</v>
      </c>
      <c r="D1010" s="121">
        <v>0.005180710219693523</v>
      </c>
      <c r="E1010" s="121">
        <v>1.5774917998372253</v>
      </c>
      <c r="F1010" s="86" t="s">
        <v>2260</v>
      </c>
      <c r="G1010" s="86" t="b">
        <v>0</v>
      </c>
      <c r="H1010" s="86" t="b">
        <v>0</v>
      </c>
      <c r="I1010" s="86" t="b">
        <v>0</v>
      </c>
      <c r="J1010" s="86" t="b">
        <v>0</v>
      </c>
      <c r="K1010" s="86" t="b">
        <v>0</v>
      </c>
      <c r="L1010" s="86" t="b">
        <v>0</v>
      </c>
    </row>
    <row r="1011" spans="1:12" ht="15">
      <c r="A1011" s="86" t="s">
        <v>2849</v>
      </c>
      <c r="B1011" s="86" t="s">
        <v>2884</v>
      </c>
      <c r="C1011" s="86">
        <v>5</v>
      </c>
      <c r="D1011" s="121">
        <v>0.005180710219693523</v>
      </c>
      <c r="E1011" s="121">
        <v>1.5774917998372253</v>
      </c>
      <c r="F1011" s="86" t="s">
        <v>2260</v>
      </c>
      <c r="G1011" s="86" t="b">
        <v>0</v>
      </c>
      <c r="H1011" s="86" t="b">
        <v>0</v>
      </c>
      <c r="I1011" s="86" t="b">
        <v>0</v>
      </c>
      <c r="J1011" s="86" t="b">
        <v>0</v>
      </c>
      <c r="K1011" s="86" t="b">
        <v>0</v>
      </c>
      <c r="L1011" s="86" t="b">
        <v>0</v>
      </c>
    </row>
    <row r="1012" spans="1:12" ht="15">
      <c r="A1012" s="86" t="s">
        <v>2884</v>
      </c>
      <c r="B1012" s="86" t="s">
        <v>2864</v>
      </c>
      <c r="C1012" s="86">
        <v>5</v>
      </c>
      <c r="D1012" s="121">
        <v>0.005180710219693523</v>
      </c>
      <c r="E1012" s="121">
        <v>1.5774917998372253</v>
      </c>
      <c r="F1012" s="86" t="s">
        <v>2260</v>
      </c>
      <c r="G1012" s="86" t="b">
        <v>0</v>
      </c>
      <c r="H1012" s="86" t="b">
        <v>0</v>
      </c>
      <c r="I1012" s="86" t="b">
        <v>0</v>
      </c>
      <c r="J1012" s="86" t="b">
        <v>0</v>
      </c>
      <c r="K1012" s="86" t="b">
        <v>0</v>
      </c>
      <c r="L1012" s="86" t="b">
        <v>0</v>
      </c>
    </row>
    <row r="1013" spans="1:12" ht="15">
      <c r="A1013" s="86" t="s">
        <v>2864</v>
      </c>
      <c r="B1013" s="86" t="s">
        <v>2885</v>
      </c>
      <c r="C1013" s="86">
        <v>5</v>
      </c>
      <c r="D1013" s="121">
        <v>0.005180710219693523</v>
      </c>
      <c r="E1013" s="121">
        <v>1.5774917998372253</v>
      </c>
      <c r="F1013" s="86" t="s">
        <v>2260</v>
      </c>
      <c r="G1013" s="86" t="b">
        <v>0</v>
      </c>
      <c r="H1013" s="86" t="b">
        <v>0</v>
      </c>
      <c r="I1013" s="86" t="b">
        <v>0</v>
      </c>
      <c r="J1013" s="86" t="b">
        <v>0</v>
      </c>
      <c r="K1013" s="86" t="b">
        <v>0</v>
      </c>
      <c r="L1013" s="86" t="b">
        <v>0</v>
      </c>
    </row>
    <row r="1014" spans="1:12" ht="15">
      <c r="A1014" s="86" t="s">
        <v>2885</v>
      </c>
      <c r="B1014" s="86" t="s">
        <v>2797</v>
      </c>
      <c r="C1014" s="86">
        <v>5</v>
      </c>
      <c r="D1014" s="121">
        <v>0.005180710219693523</v>
      </c>
      <c r="E1014" s="121">
        <v>1.5774917998372253</v>
      </c>
      <c r="F1014" s="86" t="s">
        <v>2260</v>
      </c>
      <c r="G1014" s="86" t="b">
        <v>0</v>
      </c>
      <c r="H1014" s="86" t="b">
        <v>0</v>
      </c>
      <c r="I1014" s="86" t="b">
        <v>0</v>
      </c>
      <c r="J1014" s="86" t="b">
        <v>0</v>
      </c>
      <c r="K1014" s="86" t="b">
        <v>0</v>
      </c>
      <c r="L1014" s="86" t="b">
        <v>0</v>
      </c>
    </row>
    <row r="1015" spans="1:12" ht="15">
      <c r="A1015" s="86" t="s">
        <v>2797</v>
      </c>
      <c r="B1015" s="86" t="s">
        <v>2886</v>
      </c>
      <c r="C1015" s="86">
        <v>5</v>
      </c>
      <c r="D1015" s="121">
        <v>0.005180710219693523</v>
      </c>
      <c r="E1015" s="121">
        <v>1.5774917998372253</v>
      </c>
      <c r="F1015" s="86" t="s">
        <v>2260</v>
      </c>
      <c r="G1015" s="86" t="b">
        <v>0</v>
      </c>
      <c r="H1015" s="86" t="b">
        <v>0</v>
      </c>
      <c r="I1015" s="86" t="b">
        <v>0</v>
      </c>
      <c r="J1015" s="86" t="b">
        <v>0</v>
      </c>
      <c r="K1015" s="86" t="b">
        <v>0</v>
      </c>
      <c r="L1015" s="86" t="b">
        <v>0</v>
      </c>
    </row>
    <row r="1016" spans="1:12" ht="15">
      <c r="A1016" s="86" t="s">
        <v>2886</v>
      </c>
      <c r="B1016" s="86" t="s">
        <v>2874</v>
      </c>
      <c r="C1016" s="86">
        <v>5</v>
      </c>
      <c r="D1016" s="121">
        <v>0.005180710219693523</v>
      </c>
      <c r="E1016" s="121">
        <v>1.5774917998372253</v>
      </c>
      <c r="F1016" s="86" t="s">
        <v>2260</v>
      </c>
      <c r="G1016" s="86" t="b">
        <v>0</v>
      </c>
      <c r="H1016" s="86" t="b">
        <v>0</v>
      </c>
      <c r="I1016" s="86" t="b">
        <v>0</v>
      </c>
      <c r="J1016" s="86" t="b">
        <v>0</v>
      </c>
      <c r="K1016" s="86" t="b">
        <v>0</v>
      </c>
      <c r="L1016" s="86" t="b">
        <v>0</v>
      </c>
    </row>
    <row r="1017" spans="1:12" ht="15">
      <c r="A1017" s="86" t="s">
        <v>2874</v>
      </c>
      <c r="B1017" s="86" t="s">
        <v>2887</v>
      </c>
      <c r="C1017" s="86">
        <v>5</v>
      </c>
      <c r="D1017" s="121">
        <v>0.005180710219693523</v>
      </c>
      <c r="E1017" s="121">
        <v>1.5774917998372253</v>
      </c>
      <c r="F1017" s="86" t="s">
        <v>2260</v>
      </c>
      <c r="G1017" s="86" t="b">
        <v>0</v>
      </c>
      <c r="H1017" s="86" t="b">
        <v>0</v>
      </c>
      <c r="I1017" s="86" t="b">
        <v>0</v>
      </c>
      <c r="J1017" s="86" t="b">
        <v>0</v>
      </c>
      <c r="K1017" s="86" t="b">
        <v>0</v>
      </c>
      <c r="L1017" s="86" t="b">
        <v>0</v>
      </c>
    </row>
    <row r="1018" spans="1:12" ht="15">
      <c r="A1018" s="86" t="s">
        <v>2887</v>
      </c>
      <c r="B1018" s="86" t="s">
        <v>2420</v>
      </c>
      <c r="C1018" s="86">
        <v>5</v>
      </c>
      <c r="D1018" s="121">
        <v>0.005180710219693523</v>
      </c>
      <c r="E1018" s="121">
        <v>1.2764618041732443</v>
      </c>
      <c r="F1018" s="86" t="s">
        <v>2260</v>
      </c>
      <c r="G1018" s="86" t="b">
        <v>0</v>
      </c>
      <c r="H1018" s="86" t="b">
        <v>0</v>
      </c>
      <c r="I1018" s="86" t="b">
        <v>0</v>
      </c>
      <c r="J1018" s="86" t="b">
        <v>0</v>
      </c>
      <c r="K1018" s="86" t="b">
        <v>0</v>
      </c>
      <c r="L1018" s="86" t="b">
        <v>0</v>
      </c>
    </row>
    <row r="1019" spans="1:12" ht="15">
      <c r="A1019" s="86" t="s">
        <v>2420</v>
      </c>
      <c r="B1019" s="86" t="s">
        <v>2888</v>
      </c>
      <c r="C1019" s="86">
        <v>5</v>
      </c>
      <c r="D1019" s="121">
        <v>0.005180710219693523</v>
      </c>
      <c r="E1019" s="121">
        <v>1.2764618041732443</v>
      </c>
      <c r="F1019" s="86" t="s">
        <v>2260</v>
      </c>
      <c r="G1019" s="86" t="b">
        <v>0</v>
      </c>
      <c r="H1019" s="86" t="b">
        <v>0</v>
      </c>
      <c r="I1019" s="86" t="b">
        <v>0</v>
      </c>
      <c r="J1019" s="86" t="b">
        <v>0</v>
      </c>
      <c r="K1019" s="86" t="b">
        <v>0</v>
      </c>
      <c r="L1019" s="86" t="b">
        <v>0</v>
      </c>
    </row>
    <row r="1020" spans="1:12" ht="15">
      <c r="A1020" s="86" t="s">
        <v>2888</v>
      </c>
      <c r="B1020" s="86" t="s">
        <v>2889</v>
      </c>
      <c r="C1020" s="86">
        <v>5</v>
      </c>
      <c r="D1020" s="121">
        <v>0.005180710219693523</v>
      </c>
      <c r="E1020" s="121">
        <v>1.5774917998372253</v>
      </c>
      <c r="F1020" s="86" t="s">
        <v>2260</v>
      </c>
      <c r="G1020" s="86" t="b">
        <v>0</v>
      </c>
      <c r="H1020" s="86" t="b">
        <v>0</v>
      </c>
      <c r="I1020" s="86" t="b">
        <v>0</v>
      </c>
      <c r="J1020" s="86" t="b">
        <v>0</v>
      </c>
      <c r="K1020" s="86" t="b">
        <v>0</v>
      </c>
      <c r="L1020" s="86" t="b">
        <v>0</v>
      </c>
    </row>
    <row r="1021" spans="1:12" ht="15">
      <c r="A1021" s="86" t="s">
        <v>2889</v>
      </c>
      <c r="B1021" s="86" t="s">
        <v>2387</v>
      </c>
      <c r="C1021" s="86">
        <v>5</v>
      </c>
      <c r="D1021" s="121">
        <v>0.005180710219693523</v>
      </c>
      <c r="E1021" s="121">
        <v>1.3733718171813005</v>
      </c>
      <c r="F1021" s="86" t="s">
        <v>2260</v>
      </c>
      <c r="G1021" s="86" t="b">
        <v>0</v>
      </c>
      <c r="H1021" s="86" t="b">
        <v>0</v>
      </c>
      <c r="I1021" s="86" t="b">
        <v>0</v>
      </c>
      <c r="J1021" s="86" t="b">
        <v>0</v>
      </c>
      <c r="K1021" s="86" t="b">
        <v>0</v>
      </c>
      <c r="L1021" s="86" t="b">
        <v>0</v>
      </c>
    </row>
    <row r="1022" spans="1:12" ht="15">
      <c r="A1022" s="86" t="s">
        <v>2430</v>
      </c>
      <c r="B1022" s="86" t="s">
        <v>2387</v>
      </c>
      <c r="C1022" s="86">
        <v>2</v>
      </c>
      <c r="D1022" s="121">
        <v>0.018814374728998825</v>
      </c>
      <c r="E1022" s="121">
        <v>0.8450980400142568</v>
      </c>
      <c r="F1022" s="86" t="s">
        <v>2261</v>
      </c>
      <c r="G1022" s="86" t="b">
        <v>0</v>
      </c>
      <c r="H1022" s="86" t="b">
        <v>0</v>
      </c>
      <c r="I1022" s="86" t="b">
        <v>0</v>
      </c>
      <c r="J1022" s="86" t="b">
        <v>0</v>
      </c>
      <c r="K1022" s="86" t="b">
        <v>0</v>
      </c>
      <c r="L1022" s="86" t="b">
        <v>0</v>
      </c>
    </row>
    <row r="1023" spans="1:12" ht="15">
      <c r="A1023" s="86" t="s">
        <v>2387</v>
      </c>
      <c r="B1023" s="86" t="s">
        <v>2388</v>
      </c>
      <c r="C1023" s="86">
        <v>2</v>
      </c>
      <c r="D1023" s="121">
        <v>0.018814374728998825</v>
      </c>
      <c r="E1023" s="121">
        <v>0.8450980400142568</v>
      </c>
      <c r="F1023" s="86" t="s">
        <v>2261</v>
      </c>
      <c r="G1023" s="86" t="b">
        <v>0</v>
      </c>
      <c r="H1023" s="86" t="b">
        <v>0</v>
      </c>
      <c r="I1023" s="86" t="b">
        <v>0</v>
      </c>
      <c r="J1023" s="86" t="b">
        <v>0</v>
      </c>
      <c r="K1023" s="86" t="b">
        <v>0</v>
      </c>
      <c r="L1023" s="86" t="b">
        <v>0</v>
      </c>
    </row>
    <row r="1024" spans="1:12" ht="15">
      <c r="A1024" s="86" t="s">
        <v>2431</v>
      </c>
      <c r="B1024" s="86" t="s">
        <v>322</v>
      </c>
      <c r="C1024" s="86">
        <v>2</v>
      </c>
      <c r="D1024" s="121">
        <v>0.018814374728998825</v>
      </c>
      <c r="E1024" s="121">
        <v>1.146128035678238</v>
      </c>
      <c r="F1024" s="86" t="s">
        <v>2261</v>
      </c>
      <c r="G1024" s="86" t="b">
        <v>1</v>
      </c>
      <c r="H1024" s="86" t="b">
        <v>0</v>
      </c>
      <c r="I1024" s="86" t="b">
        <v>0</v>
      </c>
      <c r="J1024" s="86" t="b">
        <v>0</v>
      </c>
      <c r="K1024" s="86" t="b">
        <v>0</v>
      </c>
      <c r="L1024" s="86" t="b">
        <v>0</v>
      </c>
    </row>
    <row r="1025" spans="1:12" ht="15">
      <c r="A1025" s="86" t="s">
        <v>322</v>
      </c>
      <c r="B1025" s="86" t="s">
        <v>2432</v>
      </c>
      <c r="C1025" s="86">
        <v>2</v>
      </c>
      <c r="D1025" s="121">
        <v>0.018814374728998825</v>
      </c>
      <c r="E1025" s="121">
        <v>1.146128035678238</v>
      </c>
      <c r="F1025" s="86" t="s">
        <v>2261</v>
      </c>
      <c r="G1025" s="86" t="b">
        <v>0</v>
      </c>
      <c r="H1025" s="86" t="b">
        <v>0</v>
      </c>
      <c r="I1025" s="86" t="b">
        <v>0</v>
      </c>
      <c r="J1025" s="86" t="b">
        <v>0</v>
      </c>
      <c r="K1025" s="86" t="b">
        <v>0</v>
      </c>
      <c r="L1025" s="86" t="b">
        <v>0</v>
      </c>
    </row>
    <row r="1026" spans="1:12" ht="15">
      <c r="A1026" s="86" t="s">
        <v>2432</v>
      </c>
      <c r="B1026" s="86" t="s">
        <v>321</v>
      </c>
      <c r="C1026" s="86">
        <v>2</v>
      </c>
      <c r="D1026" s="121">
        <v>0.018814374728998825</v>
      </c>
      <c r="E1026" s="121">
        <v>1.146128035678238</v>
      </c>
      <c r="F1026" s="86" t="s">
        <v>2261</v>
      </c>
      <c r="G1026" s="86" t="b">
        <v>0</v>
      </c>
      <c r="H1026" s="86" t="b">
        <v>0</v>
      </c>
      <c r="I1026" s="86" t="b">
        <v>0</v>
      </c>
      <c r="J1026" s="86" t="b">
        <v>0</v>
      </c>
      <c r="K1026" s="86" t="b">
        <v>0</v>
      </c>
      <c r="L1026" s="86" t="b">
        <v>0</v>
      </c>
    </row>
    <row r="1027" spans="1:12" ht="15">
      <c r="A1027" s="86" t="s">
        <v>321</v>
      </c>
      <c r="B1027" s="86" t="s">
        <v>2433</v>
      </c>
      <c r="C1027" s="86">
        <v>2</v>
      </c>
      <c r="D1027" s="121">
        <v>0.018814374728998825</v>
      </c>
      <c r="E1027" s="121">
        <v>1.146128035678238</v>
      </c>
      <c r="F1027" s="86" t="s">
        <v>2261</v>
      </c>
      <c r="G1027" s="86" t="b">
        <v>0</v>
      </c>
      <c r="H1027" s="86" t="b">
        <v>0</v>
      </c>
      <c r="I1027" s="86" t="b">
        <v>0</v>
      </c>
      <c r="J1027" s="86" t="b">
        <v>0</v>
      </c>
      <c r="K1027" s="86" t="b">
        <v>0</v>
      </c>
      <c r="L1027" s="86" t="b">
        <v>0</v>
      </c>
    </row>
    <row r="1028" spans="1:12" ht="15">
      <c r="A1028" s="86" t="s">
        <v>2433</v>
      </c>
      <c r="B1028" s="86" t="s">
        <v>2434</v>
      </c>
      <c r="C1028" s="86">
        <v>2</v>
      </c>
      <c r="D1028" s="121">
        <v>0.018814374728998825</v>
      </c>
      <c r="E1028" s="121">
        <v>1.146128035678238</v>
      </c>
      <c r="F1028" s="86" t="s">
        <v>2261</v>
      </c>
      <c r="G1028" s="86" t="b">
        <v>0</v>
      </c>
      <c r="H1028" s="86" t="b">
        <v>0</v>
      </c>
      <c r="I1028" s="86" t="b">
        <v>0</v>
      </c>
      <c r="J1028" s="86" t="b">
        <v>0</v>
      </c>
      <c r="K1028" s="86" t="b">
        <v>0</v>
      </c>
      <c r="L1028" s="86" t="b">
        <v>0</v>
      </c>
    </row>
    <row r="1029" spans="1:12" ht="15">
      <c r="A1029" s="86" t="s">
        <v>2434</v>
      </c>
      <c r="B1029" s="86" t="s">
        <v>2435</v>
      </c>
      <c r="C1029" s="86">
        <v>2</v>
      </c>
      <c r="D1029" s="121">
        <v>0.018814374728998825</v>
      </c>
      <c r="E1029" s="121">
        <v>1.146128035678238</v>
      </c>
      <c r="F1029" s="86" t="s">
        <v>2261</v>
      </c>
      <c r="G1029" s="86" t="b">
        <v>0</v>
      </c>
      <c r="H1029" s="86" t="b">
        <v>0</v>
      </c>
      <c r="I1029" s="86" t="b">
        <v>0</v>
      </c>
      <c r="J1029" s="86" t="b">
        <v>0</v>
      </c>
      <c r="K1029" s="86" t="b">
        <v>0</v>
      </c>
      <c r="L1029" s="86" t="b">
        <v>0</v>
      </c>
    </row>
    <row r="1030" spans="1:12" ht="15">
      <c r="A1030" s="86" t="s">
        <v>2435</v>
      </c>
      <c r="B1030" s="86" t="s">
        <v>3124</v>
      </c>
      <c r="C1030" s="86">
        <v>2</v>
      </c>
      <c r="D1030" s="121">
        <v>0.018814374728998825</v>
      </c>
      <c r="E1030" s="121">
        <v>1.146128035678238</v>
      </c>
      <c r="F1030" s="86" t="s">
        <v>2261</v>
      </c>
      <c r="G1030" s="86" t="b">
        <v>0</v>
      </c>
      <c r="H1030" s="86" t="b">
        <v>0</v>
      </c>
      <c r="I1030" s="86" t="b">
        <v>0</v>
      </c>
      <c r="J1030" s="86" t="b">
        <v>0</v>
      </c>
      <c r="K1030" s="86" t="b">
        <v>0</v>
      </c>
      <c r="L1030" s="86" t="b">
        <v>0</v>
      </c>
    </row>
    <row r="1031" spans="1:12" ht="15">
      <c r="A1031" s="86" t="s">
        <v>3124</v>
      </c>
      <c r="B1031" s="86" t="s">
        <v>3125</v>
      </c>
      <c r="C1031" s="86">
        <v>2</v>
      </c>
      <c r="D1031" s="121">
        <v>0.018814374728998825</v>
      </c>
      <c r="E1031" s="121">
        <v>1.146128035678238</v>
      </c>
      <c r="F1031" s="86" t="s">
        <v>2261</v>
      </c>
      <c r="G1031" s="86" t="b">
        <v>0</v>
      </c>
      <c r="H1031" s="86" t="b">
        <v>0</v>
      </c>
      <c r="I1031" s="86" t="b">
        <v>0</v>
      </c>
      <c r="J1031" s="86" t="b">
        <v>0</v>
      </c>
      <c r="K1031" s="86" t="b">
        <v>0</v>
      </c>
      <c r="L1031" s="86" t="b">
        <v>0</v>
      </c>
    </row>
    <row r="1032" spans="1:12" ht="15">
      <c r="A1032" s="86" t="s">
        <v>3125</v>
      </c>
      <c r="B1032" s="86" t="s">
        <v>3126</v>
      </c>
      <c r="C1032" s="86">
        <v>2</v>
      </c>
      <c r="D1032" s="121">
        <v>0.018814374728998825</v>
      </c>
      <c r="E1032" s="121">
        <v>1.146128035678238</v>
      </c>
      <c r="F1032" s="86" t="s">
        <v>2261</v>
      </c>
      <c r="G1032" s="86" t="b">
        <v>0</v>
      </c>
      <c r="H1032" s="86" t="b">
        <v>0</v>
      </c>
      <c r="I1032" s="86" t="b">
        <v>0</v>
      </c>
      <c r="J1032" s="86" t="b">
        <v>0</v>
      </c>
      <c r="K1032" s="86" t="b">
        <v>0</v>
      </c>
      <c r="L1032" s="86" t="b">
        <v>0</v>
      </c>
    </row>
    <row r="1033" spans="1:12" ht="15">
      <c r="A1033" s="86" t="s">
        <v>3126</v>
      </c>
      <c r="B1033" s="86" t="s">
        <v>3127</v>
      </c>
      <c r="C1033" s="86">
        <v>2</v>
      </c>
      <c r="D1033" s="121">
        <v>0.018814374728998825</v>
      </c>
      <c r="E1033" s="121">
        <v>1.146128035678238</v>
      </c>
      <c r="F1033" s="86" t="s">
        <v>2261</v>
      </c>
      <c r="G1033" s="86" t="b">
        <v>0</v>
      </c>
      <c r="H1033" s="86" t="b">
        <v>0</v>
      </c>
      <c r="I1033" s="86" t="b">
        <v>0</v>
      </c>
      <c r="J1033" s="86" t="b">
        <v>0</v>
      </c>
      <c r="K1033" s="86" t="b">
        <v>0</v>
      </c>
      <c r="L1033" s="86" t="b">
        <v>0</v>
      </c>
    </row>
    <row r="1034" spans="1:12" ht="15">
      <c r="A1034" s="86" t="s">
        <v>3127</v>
      </c>
      <c r="B1034" s="86" t="s">
        <v>2387</v>
      </c>
      <c r="C1034" s="86">
        <v>2</v>
      </c>
      <c r="D1034" s="121">
        <v>0.018814374728998825</v>
      </c>
      <c r="E1034" s="121">
        <v>0.8450980400142568</v>
      </c>
      <c r="F1034" s="86" t="s">
        <v>2261</v>
      </c>
      <c r="G1034" s="86" t="b">
        <v>0</v>
      </c>
      <c r="H1034" s="86" t="b">
        <v>0</v>
      </c>
      <c r="I1034" s="86" t="b">
        <v>0</v>
      </c>
      <c r="J1034" s="86" t="b">
        <v>0</v>
      </c>
      <c r="K1034" s="86" t="b">
        <v>0</v>
      </c>
      <c r="L1034" s="86" t="b">
        <v>0</v>
      </c>
    </row>
    <row r="1035" spans="1:12" ht="15">
      <c r="A1035" s="86" t="s">
        <v>2387</v>
      </c>
      <c r="B1035" s="86" t="s">
        <v>2973</v>
      </c>
      <c r="C1035" s="86">
        <v>2</v>
      </c>
      <c r="D1035" s="121">
        <v>0.018814374728998825</v>
      </c>
      <c r="E1035" s="121">
        <v>0.8450980400142568</v>
      </c>
      <c r="F1035" s="86" t="s">
        <v>2261</v>
      </c>
      <c r="G1035" s="86" t="b">
        <v>0</v>
      </c>
      <c r="H1035" s="86" t="b">
        <v>0</v>
      </c>
      <c r="I1035" s="86" t="b">
        <v>0</v>
      </c>
      <c r="J1035" s="86" t="b">
        <v>0</v>
      </c>
      <c r="K1035" s="86" t="b">
        <v>0</v>
      </c>
      <c r="L1035" s="86" t="b">
        <v>0</v>
      </c>
    </row>
    <row r="1036" spans="1:12" ht="15">
      <c r="A1036" s="86" t="s">
        <v>2389</v>
      </c>
      <c r="B1036" s="86" t="s">
        <v>2387</v>
      </c>
      <c r="C1036" s="86">
        <v>4</v>
      </c>
      <c r="D1036" s="121">
        <v>0</v>
      </c>
      <c r="E1036" s="121">
        <v>1.2304489213782739</v>
      </c>
      <c r="F1036" s="86" t="s">
        <v>2263</v>
      </c>
      <c r="G1036" s="86" t="b">
        <v>0</v>
      </c>
      <c r="H1036" s="86" t="b">
        <v>0</v>
      </c>
      <c r="I1036" s="86" t="b">
        <v>0</v>
      </c>
      <c r="J1036" s="86" t="b">
        <v>0</v>
      </c>
      <c r="K1036" s="86" t="b">
        <v>0</v>
      </c>
      <c r="L1036" s="86" t="b">
        <v>0</v>
      </c>
    </row>
    <row r="1037" spans="1:12" ht="15">
      <c r="A1037" s="86" t="s">
        <v>2438</v>
      </c>
      <c r="B1037" s="86" t="s">
        <v>2439</v>
      </c>
      <c r="C1037" s="86">
        <v>2</v>
      </c>
      <c r="D1037" s="121">
        <v>0.008361944323999478</v>
      </c>
      <c r="E1037" s="121">
        <v>1.5314789170422551</v>
      </c>
      <c r="F1037" s="86" t="s">
        <v>2263</v>
      </c>
      <c r="G1037" s="86" t="b">
        <v>0</v>
      </c>
      <c r="H1037" s="86" t="b">
        <v>0</v>
      </c>
      <c r="I1037" s="86" t="b">
        <v>0</v>
      </c>
      <c r="J1037" s="86" t="b">
        <v>0</v>
      </c>
      <c r="K1037" s="86" t="b">
        <v>0</v>
      </c>
      <c r="L1037" s="86" t="b">
        <v>0</v>
      </c>
    </row>
    <row r="1038" spans="1:12" ht="15">
      <c r="A1038" s="86" t="s">
        <v>2439</v>
      </c>
      <c r="B1038" s="86" t="s">
        <v>2440</v>
      </c>
      <c r="C1038" s="86">
        <v>2</v>
      </c>
      <c r="D1038" s="121">
        <v>0.008361944323999478</v>
      </c>
      <c r="E1038" s="121">
        <v>1.5314789170422551</v>
      </c>
      <c r="F1038" s="86" t="s">
        <v>2263</v>
      </c>
      <c r="G1038" s="86" t="b">
        <v>0</v>
      </c>
      <c r="H1038" s="86" t="b">
        <v>0</v>
      </c>
      <c r="I1038" s="86" t="b">
        <v>0</v>
      </c>
      <c r="J1038" s="86" t="b">
        <v>0</v>
      </c>
      <c r="K1038" s="86" t="b">
        <v>0</v>
      </c>
      <c r="L1038" s="86" t="b">
        <v>0</v>
      </c>
    </row>
    <row r="1039" spans="1:12" ht="15">
      <c r="A1039" s="86" t="s">
        <v>2440</v>
      </c>
      <c r="B1039" s="86" t="s">
        <v>2441</v>
      </c>
      <c r="C1039" s="86">
        <v>2</v>
      </c>
      <c r="D1039" s="121">
        <v>0.008361944323999478</v>
      </c>
      <c r="E1039" s="121">
        <v>1.5314789170422551</v>
      </c>
      <c r="F1039" s="86" t="s">
        <v>2263</v>
      </c>
      <c r="G1039" s="86" t="b">
        <v>0</v>
      </c>
      <c r="H1039" s="86" t="b">
        <v>0</v>
      </c>
      <c r="I1039" s="86" t="b">
        <v>0</v>
      </c>
      <c r="J1039" s="86" t="b">
        <v>0</v>
      </c>
      <c r="K1039" s="86" t="b">
        <v>0</v>
      </c>
      <c r="L1039" s="86" t="b">
        <v>0</v>
      </c>
    </row>
    <row r="1040" spans="1:12" ht="15">
      <c r="A1040" s="86" t="s">
        <v>2441</v>
      </c>
      <c r="B1040" s="86" t="s">
        <v>2442</v>
      </c>
      <c r="C1040" s="86">
        <v>2</v>
      </c>
      <c r="D1040" s="121">
        <v>0.008361944323999478</v>
      </c>
      <c r="E1040" s="121">
        <v>1.5314789170422551</v>
      </c>
      <c r="F1040" s="86" t="s">
        <v>2263</v>
      </c>
      <c r="G1040" s="86" t="b">
        <v>0</v>
      </c>
      <c r="H1040" s="86" t="b">
        <v>0</v>
      </c>
      <c r="I1040" s="86" t="b">
        <v>0</v>
      </c>
      <c r="J1040" s="86" t="b">
        <v>0</v>
      </c>
      <c r="K1040" s="86" t="b">
        <v>0</v>
      </c>
      <c r="L1040" s="86" t="b">
        <v>0</v>
      </c>
    </row>
    <row r="1041" spans="1:12" ht="15">
      <c r="A1041" s="86" t="s">
        <v>2442</v>
      </c>
      <c r="B1041" s="86" t="s">
        <v>2443</v>
      </c>
      <c r="C1041" s="86">
        <v>2</v>
      </c>
      <c r="D1041" s="121">
        <v>0.008361944323999478</v>
      </c>
      <c r="E1041" s="121">
        <v>1.5314789170422551</v>
      </c>
      <c r="F1041" s="86" t="s">
        <v>2263</v>
      </c>
      <c r="G1041" s="86" t="b">
        <v>0</v>
      </c>
      <c r="H1041" s="86" t="b">
        <v>0</v>
      </c>
      <c r="I1041" s="86" t="b">
        <v>0</v>
      </c>
      <c r="J1041" s="86" t="b">
        <v>0</v>
      </c>
      <c r="K1041" s="86" t="b">
        <v>0</v>
      </c>
      <c r="L1041" s="86" t="b">
        <v>0</v>
      </c>
    </row>
    <row r="1042" spans="1:12" ht="15">
      <c r="A1042" s="86" t="s">
        <v>2443</v>
      </c>
      <c r="B1042" s="86" t="s">
        <v>2444</v>
      </c>
      <c r="C1042" s="86">
        <v>2</v>
      </c>
      <c r="D1042" s="121">
        <v>0.008361944323999478</v>
      </c>
      <c r="E1042" s="121">
        <v>1.5314789170422551</v>
      </c>
      <c r="F1042" s="86" t="s">
        <v>2263</v>
      </c>
      <c r="G1042" s="86" t="b">
        <v>0</v>
      </c>
      <c r="H1042" s="86" t="b">
        <v>0</v>
      </c>
      <c r="I1042" s="86" t="b">
        <v>0</v>
      </c>
      <c r="J1042" s="86" t="b">
        <v>0</v>
      </c>
      <c r="K1042" s="86" t="b">
        <v>0</v>
      </c>
      <c r="L1042" s="86" t="b">
        <v>0</v>
      </c>
    </row>
    <row r="1043" spans="1:12" ht="15">
      <c r="A1043" s="86" t="s">
        <v>2444</v>
      </c>
      <c r="B1043" s="86" t="s">
        <v>2391</v>
      </c>
      <c r="C1043" s="86">
        <v>2</v>
      </c>
      <c r="D1043" s="121">
        <v>0.008361944323999478</v>
      </c>
      <c r="E1043" s="121">
        <v>1.5314789170422551</v>
      </c>
      <c r="F1043" s="86" t="s">
        <v>2263</v>
      </c>
      <c r="G1043" s="86" t="b">
        <v>0</v>
      </c>
      <c r="H1043" s="86" t="b">
        <v>0</v>
      </c>
      <c r="I1043" s="86" t="b">
        <v>0</v>
      </c>
      <c r="J1043" s="86" t="b">
        <v>0</v>
      </c>
      <c r="K1043" s="86" t="b">
        <v>0</v>
      </c>
      <c r="L1043" s="86" t="b">
        <v>0</v>
      </c>
    </row>
    <row r="1044" spans="1:12" ht="15">
      <c r="A1044" s="86" t="s">
        <v>2391</v>
      </c>
      <c r="B1044" s="86" t="s">
        <v>3048</v>
      </c>
      <c r="C1044" s="86">
        <v>2</v>
      </c>
      <c r="D1044" s="121">
        <v>0.008361944323999478</v>
      </c>
      <c r="E1044" s="121">
        <v>1.5314789170422551</v>
      </c>
      <c r="F1044" s="86" t="s">
        <v>2263</v>
      </c>
      <c r="G1044" s="86" t="b">
        <v>0</v>
      </c>
      <c r="H1044" s="86" t="b">
        <v>0</v>
      </c>
      <c r="I1044" s="86" t="b">
        <v>0</v>
      </c>
      <c r="J1044" s="86" t="b">
        <v>0</v>
      </c>
      <c r="K1044" s="86" t="b">
        <v>0</v>
      </c>
      <c r="L1044" s="86" t="b">
        <v>0</v>
      </c>
    </row>
    <row r="1045" spans="1:12" ht="15">
      <c r="A1045" s="86" t="s">
        <v>3048</v>
      </c>
      <c r="B1045" s="86" t="s">
        <v>3049</v>
      </c>
      <c r="C1045" s="86">
        <v>2</v>
      </c>
      <c r="D1045" s="121">
        <v>0.008361944323999478</v>
      </c>
      <c r="E1045" s="121">
        <v>1.5314789170422551</v>
      </c>
      <c r="F1045" s="86" t="s">
        <v>2263</v>
      </c>
      <c r="G1045" s="86" t="b">
        <v>0</v>
      </c>
      <c r="H1045" s="86" t="b">
        <v>0</v>
      </c>
      <c r="I1045" s="86" t="b">
        <v>0</v>
      </c>
      <c r="J1045" s="86" t="b">
        <v>0</v>
      </c>
      <c r="K1045" s="86" t="b">
        <v>0</v>
      </c>
      <c r="L1045" s="86" t="b">
        <v>0</v>
      </c>
    </row>
    <row r="1046" spans="1:12" ht="15">
      <c r="A1046" s="86" t="s">
        <v>3049</v>
      </c>
      <c r="B1046" s="86" t="s">
        <v>3050</v>
      </c>
      <c r="C1046" s="86">
        <v>2</v>
      </c>
      <c r="D1046" s="121">
        <v>0.008361944323999478</v>
      </c>
      <c r="E1046" s="121">
        <v>1.5314789170422551</v>
      </c>
      <c r="F1046" s="86" t="s">
        <v>2263</v>
      </c>
      <c r="G1046" s="86" t="b">
        <v>0</v>
      </c>
      <c r="H1046" s="86" t="b">
        <v>0</v>
      </c>
      <c r="I1046" s="86" t="b">
        <v>0</v>
      </c>
      <c r="J1046" s="86" t="b">
        <v>0</v>
      </c>
      <c r="K1046" s="86" t="b">
        <v>0</v>
      </c>
      <c r="L1046" s="86" t="b">
        <v>0</v>
      </c>
    </row>
    <row r="1047" spans="1:12" ht="15">
      <c r="A1047" s="86" t="s">
        <v>3050</v>
      </c>
      <c r="B1047" s="86" t="s">
        <v>3051</v>
      </c>
      <c r="C1047" s="86">
        <v>2</v>
      </c>
      <c r="D1047" s="121">
        <v>0.008361944323999478</v>
      </c>
      <c r="E1047" s="121">
        <v>1.5314789170422551</v>
      </c>
      <c r="F1047" s="86" t="s">
        <v>2263</v>
      </c>
      <c r="G1047" s="86" t="b">
        <v>0</v>
      </c>
      <c r="H1047" s="86" t="b">
        <v>0</v>
      </c>
      <c r="I1047" s="86" t="b">
        <v>0</v>
      </c>
      <c r="J1047" s="86" t="b">
        <v>0</v>
      </c>
      <c r="K1047" s="86" t="b">
        <v>0</v>
      </c>
      <c r="L1047" s="86" t="b">
        <v>0</v>
      </c>
    </row>
    <row r="1048" spans="1:12" ht="15">
      <c r="A1048" s="86" t="s">
        <v>3051</v>
      </c>
      <c r="B1048" s="86" t="s">
        <v>3052</v>
      </c>
      <c r="C1048" s="86">
        <v>2</v>
      </c>
      <c r="D1048" s="121">
        <v>0.008361944323999478</v>
      </c>
      <c r="E1048" s="121">
        <v>1.5314789170422551</v>
      </c>
      <c r="F1048" s="86" t="s">
        <v>2263</v>
      </c>
      <c r="G1048" s="86" t="b">
        <v>0</v>
      </c>
      <c r="H1048" s="86" t="b">
        <v>0</v>
      </c>
      <c r="I1048" s="86" t="b">
        <v>0</v>
      </c>
      <c r="J1048" s="86" t="b">
        <v>0</v>
      </c>
      <c r="K1048" s="86" t="b">
        <v>0</v>
      </c>
      <c r="L1048" s="86" t="b">
        <v>0</v>
      </c>
    </row>
    <row r="1049" spans="1:12" ht="15">
      <c r="A1049" s="86" t="s">
        <v>3052</v>
      </c>
      <c r="B1049" s="86" t="s">
        <v>2389</v>
      </c>
      <c r="C1049" s="86">
        <v>2</v>
      </c>
      <c r="D1049" s="121">
        <v>0.008361944323999478</v>
      </c>
      <c r="E1049" s="121">
        <v>1.2304489213782739</v>
      </c>
      <c r="F1049" s="86" t="s">
        <v>2263</v>
      </c>
      <c r="G1049" s="86" t="b">
        <v>0</v>
      </c>
      <c r="H1049" s="86" t="b">
        <v>0</v>
      </c>
      <c r="I1049" s="86" t="b">
        <v>0</v>
      </c>
      <c r="J1049" s="86" t="b">
        <v>0</v>
      </c>
      <c r="K1049" s="86" t="b">
        <v>0</v>
      </c>
      <c r="L1049" s="86" t="b">
        <v>0</v>
      </c>
    </row>
    <row r="1050" spans="1:12" ht="15">
      <c r="A1050" s="86" t="s">
        <v>3140</v>
      </c>
      <c r="B1050" s="86" t="s">
        <v>3141</v>
      </c>
      <c r="C1050" s="86">
        <v>2</v>
      </c>
      <c r="D1050" s="121">
        <v>0.008361944323999478</v>
      </c>
      <c r="E1050" s="121">
        <v>1.5314789170422551</v>
      </c>
      <c r="F1050" s="86" t="s">
        <v>2263</v>
      </c>
      <c r="G1050" s="86" t="b">
        <v>0</v>
      </c>
      <c r="H1050" s="86" t="b">
        <v>0</v>
      </c>
      <c r="I1050" s="86" t="b">
        <v>0</v>
      </c>
      <c r="J1050" s="86" t="b">
        <v>0</v>
      </c>
      <c r="K1050" s="86" t="b">
        <v>0</v>
      </c>
      <c r="L1050" s="86" t="b">
        <v>0</v>
      </c>
    </row>
    <row r="1051" spans="1:12" ht="15">
      <c r="A1051" s="86" t="s">
        <v>3141</v>
      </c>
      <c r="B1051" s="86" t="s">
        <v>3142</v>
      </c>
      <c r="C1051" s="86">
        <v>2</v>
      </c>
      <c r="D1051" s="121">
        <v>0.008361944323999478</v>
      </c>
      <c r="E1051" s="121">
        <v>1.5314789170422551</v>
      </c>
      <c r="F1051" s="86" t="s">
        <v>2263</v>
      </c>
      <c r="G1051" s="86" t="b">
        <v>0</v>
      </c>
      <c r="H1051" s="86" t="b">
        <v>0</v>
      </c>
      <c r="I1051" s="86" t="b">
        <v>0</v>
      </c>
      <c r="J1051" s="86" t="b">
        <v>0</v>
      </c>
      <c r="K1051" s="86" t="b">
        <v>0</v>
      </c>
      <c r="L1051" s="86" t="b">
        <v>0</v>
      </c>
    </row>
    <row r="1052" spans="1:12" ht="15">
      <c r="A1052" s="86" t="s">
        <v>3142</v>
      </c>
      <c r="B1052" s="86" t="s">
        <v>3143</v>
      </c>
      <c r="C1052" s="86">
        <v>2</v>
      </c>
      <c r="D1052" s="121">
        <v>0.008361944323999478</v>
      </c>
      <c r="E1052" s="121">
        <v>1.5314789170422551</v>
      </c>
      <c r="F1052" s="86" t="s">
        <v>2263</v>
      </c>
      <c r="G1052" s="86" t="b">
        <v>0</v>
      </c>
      <c r="H1052" s="86" t="b">
        <v>0</v>
      </c>
      <c r="I1052" s="86" t="b">
        <v>0</v>
      </c>
      <c r="J1052" s="86" t="b">
        <v>0</v>
      </c>
      <c r="K1052" s="86" t="b">
        <v>0</v>
      </c>
      <c r="L1052" s="86" t="b">
        <v>0</v>
      </c>
    </row>
    <row r="1053" spans="1:12" ht="15">
      <c r="A1053" s="86" t="s">
        <v>3143</v>
      </c>
      <c r="B1053" s="86" t="s">
        <v>3144</v>
      </c>
      <c r="C1053" s="86">
        <v>2</v>
      </c>
      <c r="D1053" s="121">
        <v>0.008361944323999478</v>
      </c>
      <c r="E1053" s="121">
        <v>1.5314789170422551</v>
      </c>
      <c r="F1053" s="86" t="s">
        <v>2263</v>
      </c>
      <c r="G1053" s="86" t="b">
        <v>0</v>
      </c>
      <c r="H1053" s="86" t="b">
        <v>0</v>
      </c>
      <c r="I1053" s="86" t="b">
        <v>0</v>
      </c>
      <c r="J1053" s="86" t="b">
        <v>0</v>
      </c>
      <c r="K1053" s="86" t="b">
        <v>0</v>
      </c>
      <c r="L1053" s="86" t="b">
        <v>0</v>
      </c>
    </row>
    <row r="1054" spans="1:12" ht="15">
      <c r="A1054" s="86" t="s">
        <v>3144</v>
      </c>
      <c r="B1054" s="86" t="s">
        <v>2893</v>
      </c>
      <c r="C1054" s="86">
        <v>2</v>
      </c>
      <c r="D1054" s="121">
        <v>0.008361944323999478</v>
      </c>
      <c r="E1054" s="121">
        <v>1.5314789170422551</v>
      </c>
      <c r="F1054" s="86" t="s">
        <v>2263</v>
      </c>
      <c r="G1054" s="86" t="b">
        <v>0</v>
      </c>
      <c r="H1054" s="86" t="b">
        <v>0</v>
      </c>
      <c r="I1054" s="86" t="b">
        <v>0</v>
      </c>
      <c r="J1054" s="86" t="b">
        <v>0</v>
      </c>
      <c r="K1054" s="86" t="b">
        <v>0</v>
      </c>
      <c r="L1054" s="86" t="b">
        <v>0</v>
      </c>
    </row>
    <row r="1055" spans="1:12" ht="15">
      <c r="A1055" s="86" t="s">
        <v>2893</v>
      </c>
      <c r="B1055" s="86" t="s">
        <v>3145</v>
      </c>
      <c r="C1055" s="86">
        <v>2</v>
      </c>
      <c r="D1055" s="121">
        <v>0.008361944323999478</v>
      </c>
      <c r="E1055" s="121">
        <v>1.5314789170422551</v>
      </c>
      <c r="F1055" s="86" t="s">
        <v>2263</v>
      </c>
      <c r="G1055" s="86" t="b">
        <v>0</v>
      </c>
      <c r="H1055" s="86" t="b">
        <v>0</v>
      </c>
      <c r="I1055" s="86" t="b">
        <v>0</v>
      </c>
      <c r="J1055" s="86" t="b">
        <v>0</v>
      </c>
      <c r="K1055" s="86" t="b">
        <v>0</v>
      </c>
      <c r="L1055" s="86" t="b">
        <v>0</v>
      </c>
    </row>
    <row r="1056" spans="1:12" ht="15">
      <c r="A1056" s="86" t="s">
        <v>3145</v>
      </c>
      <c r="B1056" s="86" t="s">
        <v>3146</v>
      </c>
      <c r="C1056" s="86">
        <v>2</v>
      </c>
      <c r="D1056" s="121">
        <v>0.008361944323999478</v>
      </c>
      <c r="E1056" s="121">
        <v>1.5314789170422551</v>
      </c>
      <c r="F1056" s="86" t="s">
        <v>2263</v>
      </c>
      <c r="G1056" s="86" t="b">
        <v>0</v>
      </c>
      <c r="H1056" s="86" t="b">
        <v>0</v>
      </c>
      <c r="I1056" s="86" t="b">
        <v>0</v>
      </c>
      <c r="J1056" s="86" t="b">
        <v>0</v>
      </c>
      <c r="K1056" s="86" t="b">
        <v>0</v>
      </c>
      <c r="L1056" s="86" t="b">
        <v>0</v>
      </c>
    </row>
    <row r="1057" spans="1:12" ht="15">
      <c r="A1057" s="86" t="s">
        <v>3146</v>
      </c>
      <c r="B1057" s="86" t="s">
        <v>3147</v>
      </c>
      <c r="C1057" s="86">
        <v>2</v>
      </c>
      <c r="D1057" s="121">
        <v>0.008361944323999478</v>
      </c>
      <c r="E1057" s="121">
        <v>1.5314789170422551</v>
      </c>
      <c r="F1057" s="86" t="s">
        <v>2263</v>
      </c>
      <c r="G1057" s="86" t="b">
        <v>0</v>
      </c>
      <c r="H1057" s="86" t="b">
        <v>0</v>
      </c>
      <c r="I1057" s="86" t="b">
        <v>0</v>
      </c>
      <c r="J1057" s="86" t="b">
        <v>0</v>
      </c>
      <c r="K1057" s="86" t="b">
        <v>0</v>
      </c>
      <c r="L1057" s="86" t="b">
        <v>0</v>
      </c>
    </row>
    <row r="1058" spans="1:12" ht="15">
      <c r="A1058" s="86" t="s">
        <v>3147</v>
      </c>
      <c r="B1058" s="86" t="s">
        <v>2821</v>
      </c>
      <c r="C1058" s="86">
        <v>2</v>
      </c>
      <c r="D1058" s="121">
        <v>0.008361944323999478</v>
      </c>
      <c r="E1058" s="121">
        <v>1.5314789170422551</v>
      </c>
      <c r="F1058" s="86" t="s">
        <v>2263</v>
      </c>
      <c r="G1058" s="86" t="b">
        <v>0</v>
      </c>
      <c r="H1058" s="86" t="b">
        <v>0</v>
      </c>
      <c r="I1058" s="86" t="b">
        <v>0</v>
      </c>
      <c r="J1058" s="86" t="b">
        <v>0</v>
      </c>
      <c r="K1058" s="86" t="b">
        <v>0</v>
      </c>
      <c r="L1058" s="86" t="b">
        <v>0</v>
      </c>
    </row>
    <row r="1059" spans="1:12" ht="15">
      <c r="A1059" s="86" t="s">
        <v>2821</v>
      </c>
      <c r="B1059" s="86" t="s">
        <v>3148</v>
      </c>
      <c r="C1059" s="86">
        <v>2</v>
      </c>
      <c r="D1059" s="121">
        <v>0.008361944323999478</v>
      </c>
      <c r="E1059" s="121">
        <v>1.5314789170422551</v>
      </c>
      <c r="F1059" s="86" t="s">
        <v>2263</v>
      </c>
      <c r="G1059" s="86" t="b">
        <v>0</v>
      </c>
      <c r="H1059" s="86" t="b">
        <v>0</v>
      </c>
      <c r="I1059" s="86" t="b">
        <v>0</v>
      </c>
      <c r="J1059" s="86" t="b">
        <v>0</v>
      </c>
      <c r="K1059" s="86" t="b">
        <v>0</v>
      </c>
      <c r="L1059" s="86" t="b">
        <v>0</v>
      </c>
    </row>
    <row r="1060" spans="1:12" ht="15">
      <c r="A1060" s="86" t="s">
        <v>3148</v>
      </c>
      <c r="B1060" s="86" t="s">
        <v>3149</v>
      </c>
      <c r="C1060" s="86">
        <v>2</v>
      </c>
      <c r="D1060" s="121">
        <v>0.008361944323999478</v>
      </c>
      <c r="E1060" s="121">
        <v>1.5314789170422551</v>
      </c>
      <c r="F1060" s="86" t="s">
        <v>2263</v>
      </c>
      <c r="G1060" s="86" t="b">
        <v>0</v>
      </c>
      <c r="H1060" s="86" t="b">
        <v>0</v>
      </c>
      <c r="I1060" s="86" t="b">
        <v>0</v>
      </c>
      <c r="J1060" s="86" t="b">
        <v>0</v>
      </c>
      <c r="K1060" s="86" t="b">
        <v>0</v>
      </c>
      <c r="L1060" s="86" t="b">
        <v>0</v>
      </c>
    </row>
    <row r="1061" spans="1:12" ht="15">
      <c r="A1061" s="86" t="s">
        <v>3149</v>
      </c>
      <c r="B1061" s="86" t="s">
        <v>3150</v>
      </c>
      <c r="C1061" s="86">
        <v>2</v>
      </c>
      <c r="D1061" s="121">
        <v>0.008361944323999478</v>
      </c>
      <c r="E1061" s="121">
        <v>1.5314789170422551</v>
      </c>
      <c r="F1061" s="86" t="s">
        <v>2263</v>
      </c>
      <c r="G1061" s="86" t="b">
        <v>0</v>
      </c>
      <c r="H1061" s="86" t="b">
        <v>0</v>
      </c>
      <c r="I1061" s="86" t="b">
        <v>0</v>
      </c>
      <c r="J1061" s="86" t="b">
        <v>0</v>
      </c>
      <c r="K1061" s="86" t="b">
        <v>0</v>
      </c>
      <c r="L1061" s="86" t="b">
        <v>0</v>
      </c>
    </row>
    <row r="1062" spans="1:12" ht="15">
      <c r="A1062" s="86" t="s">
        <v>3150</v>
      </c>
      <c r="B1062" s="86" t="s">
        <v>2876</v>
      </c>
      <c r="C1062" s="86">
        <v>2</v>
      </c>
      <c r="D1062" s="121">
        <v>0.008361944323999478</v>
      </c>
      <c r="E1062" s="121">
        <v>1.5314789170422551</v>
      </c>
      <c r="F1062" s="86" t="s">
        <v>2263</v>
      </c>
      <c r="G1062" s="86" t="b">
        <v>0</v>
      </c>
      <c r="H1062" s="86" t="b">
        <v>0</v>
      </c>
      <c r="I1062" s="86" t="b">
        <v>0</v>
      </c>
      <c r="J1062" s="86" t="b">
        <v>0</v>
      </c>
      <c r="K1062" s="86" t="b">
        <v>0</v>
      </c>
      <c r="L1062" s="86" t="b">
        <v>0</v>
      </c>
    </row>
    <row r="1063" spans="1:12" ht="15">
      <c r="A1063" s="86" t="s">
        <v>2876</v>
      </c>
      <c r="B1063" s="86" t="s">
        <v>3151</v>
      </c>
      <c r="C1063" s="86">
        <v>2</v>
      </c>
      <c r="D1063" s="121">
        <v>0.008361944323999478</v>
      </c>
      <c r="E1063" s="121">
        <v>1.5314789170422551</v>
      </c>
      <c r="F1063" s="86" t="s">
        <v>2263</v>
      </c>
      <c r="G1063" s="86" t="b">
        <v>0</v>
      </c>
      <c r="H1063" s="86" t="b">
        <v>0</v>
      </c>
      <c r="I1063" s="86" t="b">
        <v>0</v>
      </c>
      <c r="J1063" s="86" t="b">
        <v>0</v>
      </c>
      <c r="K1063" s="86" t="b">
        <v>0</v>
      </c>
      <c r="L1063" s="86" t="b">
        <v>0</v>
      </c>
    </row>
    <row r="1064" spans="1:12" ht="15">
      <c r="A1064" s="86" t="s">
        <v>3151</v>
      </c>
      <c r="B1064" s="86" t="s">
        <v>3152</v>
      </c>
      <c r="C1064" s="86">
        <v>2</v>
      </c>
      <c r="D1064" s="121">
        <v>0.008361944323999478</v>
      </c>
      <c r="E1064" s="121">
        <v>1.5314789170422551</v>
      </c>
      <c r="F1064" s="86" t="s">
        <v>2263</v>
      </c>
      <c r="G1064" s="86" t="b">
        <v>0</v>
      </c>
      <c r="H1064" s="86" t="b">
        <v>0</v>
      </c>
      <c r="I1064" s="86" t="b">
        <v>0</v>
      </c>
      <c r="J1064" s="86" t="b">
        <v>0</v>
      </c>
      <c r="K1064" s="86" t="b">
        <v>0</v>
      </c>
      <c r="L1064" s="86" t="b">
        <v>0</v>
      </c>
    </row>
    <row r="1065" spans="1:12" ht="15">
      <c r="A1065" s="86" t="s">
        <v>3152</v>
      </c>
      <c r="B1065" s="86" t="s">
        <v>3153</v>
      </c>
      <c r="C1065" s="86">
        <v>2</v>
      </c>
      <c r="D1065" s="121">
        <v>0.008361944323999478</v>
      </c>
      <c r="E1065" s="121">
        <v>1.5314789170422551</v>
      </c>
      <c r="F1065" s="86" t="s">
        <v>2263</v>
      </c>
      <c r="G1065" s="86" t="b">
        <v>0</v>
      </c>
      <c r="H1065" s="86" t="b">
        <v>0</v>
      </c>
      <c r="I1065" s="86" t="b">
        <v>0</v>
      </c>
      <c r="J1065" s="86" t="b">
        <v>0</v>
      </c>
      <c r="K1065" s="86" t="b">
        <v>0</v>
      </c>
      <c r="L1065" s="86" t="b">
        <v>0</v>
      </c>
    </row>
    <row r="1066" spans="1:12" ht="15">
      <c r="A1066" s="86" t="s">
        <v>3153</v>
      </c>
      <c r="B1066" s="86" t="s">
        <v>3154</v>
      </c>
      <c r="C1066" s="86">
        <v>2</v>
      </c>
      <c r="D1066" s="121">
        <v>0.008361944323999478</v>
      </c>
      <c r="E1066" s="121">
        <v>1.5314789170422551</v>
      </c>
      <c r="F1066" s="86" t="s">
        <v>2263</v>
      </c>
      <c r="G1066" s="86" t="b">
        <v>0</v>
      </c>
      <c r="H1066" s="86" t="b">
        <v>0</v>
      </c>
      <c r="I1066" s="86" t="b">
        <v>0</v>
      </c>
      <c r="J1066" s="86" t="b">
        <v>0</v>
      </c>
      <c r="K1066" s="86" t="b">
        <v>0</v>
      </c>
      <c r="L1066" s="86" t="b">
        <v>0</v>
      </c>
    </row>
    <row r="1067" spans="1:12" ht="15">
      <c r="A1067" s="86" t="s">
        <v>3154</v>
      </c>
      <c r="B1067" s="86" t="s">
        <v>313</v>
      </c>
      <c r="C1067" s="86">
        <v>2</v>
      </c>
      <c r="D1067" s="121">
        <v>0.008361944323999478</v>
      </c>
      <c r="E1067" s="121">
        <v>1.5314789170422551</v>
      </c>
      <c r="F1067" s="86" t="s">
        <v>2263</v>
      </c>
      <c r="G1067" s="86" t="b">
        <v>0</v>
      </c>
      <c r="H1067" s="86" t="b">
        <v>0</v>
      </c>
      <c r="I1067" s="86" t="b">
        <v>0</v>
      </c>
      <c r="J1067" s="86" t="b">
        <v>0</v>
      </c>
      <c r="K1067" s="86" t="b">
        <v>0</v>
      </c>
      <c r="L1067" s="86" t="b">
        <v>0</v>
      </c>
    </row>
    <row r="1068" spans="1:12" ht="15">
      <c r="A1068" s="86" t="s">
        <v>313</v>
      </c>
      <c r="B1068" s="86" t="s">
        <v>2389</v>
      </c>
      <c r="C1068" s="86">
        <v>2</v>
      </c>
      <c r="D1068" s="121">
        <v>0.008361944323999478</v>
      </c>
      <c r="E1068" s="121">
        <v>1.2304489213782739</v>
      </c>
      <c r="F1068" s="86" t="s">
        <v>2263</v>
      </c>
      <c r="G1068" s="86" t="b">
        <v>0</v>
      </c>
      <c r="H1068" s="86" t="b">
        <v>0</v>
      </c>
      <c r="I1068" s="86" t="b">
        <v>0</v>
      </c>
      <c r="J1068" s="86" t="b">
        <v>0</v>
      </c>
      <c r="K1068" s="86" t="b">
        <v>0</v>
      </c>
      <c r="L1068" s="86" t="b">
        <v>0</v>
      </c>
    </row>
    <row r="1069" spans="1:12" ht="15">
      <c r="A1069" s="86" t="s">
        <v>2446</v>
      </c>
      <c r="B1069" s="86" t="s">
        <v>2447</v>
      </c>
      <c r="C1069" s="86">
        <v>4</v>
      </c>
      <c r="D1069" s="121">
        <v>0</v>
      </c>
      <c r="E1069" s="121">
        <v>1.3222192947339193</v>
      </c>
      <c r="F1069" s="86" t="s">
        <v>2264</v>
      </c>
      <c r="G1069" s="86" t="b">
        <v>0</v>
      </c>
      <c r="H1069" s="86" t="b">
        <v>0</v>
      </c>
      <c r="I1069" s="86" t="b">
        <v>0</v>
      </c>
      <c r="J1069" s="86" t="b">
        <v>0</v>
      </c>
      <c r="K1069" s="86" t="b">
        <v>0</v>
      </c>
      <c r="L1069" s="86" t="b">
        <v>0</v>
      </c>
    </row>
    <row r="1070" spans="1:12" ht="15">
      <c r="A1070" s="86" t="s">
        <v>2447</v>
      </c>
      <c r="B1070" s="86" t="s">
        <v>2448</v>
      </c>
      <c r="C1070" s="86">
        <v>4</v>
      </c>
      <c r="D1070" s="121">
        <v>0</v>
      </c>
      <c r="E1070" s="121">
        <v>1.3222192947339193</v>
      </c>
      <c r="F1070" s="86" t="s">
        <v>2264</v>
      </c>
      <c r="G1070" s="86" t="b">
        <v>0</v>
      </c>
      <c r="H1070" s="86" t="b">
        <v>0</v>
      </c>
      <c r="I1070" s="86" t="b">
        <v>0</v>
      </c>
      <c r="J1070" s="86" t="b">
        <v>0</v>
      </c>
      <c r="K1070" s="86" t="b">
        <v>0</v>
      </c>
      <c r="L1070" s="86" t="b">
        <v>0</v>
      </c>
    </row>
    <row r="1071" spans="1:12" ht="15">
      <c r="A1071" s="86" t="s">
        <v>2448</v>
      </c>
      <c r="B1071" s="86" t="s">
        <v>2449</v>
      </c>
      <c r="C1071" s="86">
        <v>4</v>
      </c>
      <c r="D1071" s="121">
        <v>0</v>
      </c>
      <c r="E1071" s="121">
        <v>1.3222192947339193</v>
      </c>
      <c r="F1071" s="86" t="s">
        <v>2264</v>
      </c>
      <c r="G1071" s="86" t="b">
        <v>0</v>
      </c>
      <c r="H1071" s="86" t="b">
        <v>0</v>
      </c>
      <c r="I1071" s="86" t="b">
        <v>0</v>
      </c>
      <c r="J1071" s="86" t="b">
        <v>0</v>
      </c>
      <c r="K1071" s="86" t="b">
        <v>0</v>
      </c>
      <c r="L1071" s="86" t="b">
        <v>0</v>
      </c>
    </row>
    <row r="1072" spans="1:12" ht="15">
      <c r="A1072" s="86" t="s">
        <v>2449</v>
      </c>
      <c r="B1072" s="86" t="s">
        <v>2400</v>
      </c>
      <c r="C1072" s="86">
        <v>4</v>
      </c>
      <c r="D1072" s="121">
        <v>0</v>
      </c>
      <c r="E1072" s="121">
        <v>1.3222192947339193</v>
      </c>
      <c r="F1072" s="86" t="s">
        <v>2264</v>
      </c>
      <c r="G1072" s="86" t="b">
        <v>0</v>
      </c>
      <c r="H1072" s="86" t="b">
        <v>0</v>
      </c>
      <c r="I1072" s="86" t="b">
        <v>0</v>
      </c>
      <c r="J1072" s="86" t="b">
        <v>0</v>
      </c>
      <c r="K1072" s="86" t="b">
        <v>0</v>
      </c>
      <c r="L1072" s="86" t="b">
        <v>0</v>
      </c>
    </row>
    <row r="1073" spans="1:12" ht="15">
      <c r="A1073" s="86" t="s">
        <v>2400</v>
      </c>
      <c r="B1073" s="86" t="s">
        <v>2450</v>
      </c>
      <c r="C1073" s="86">
        <v>4</v>
      </c>
      <c r="D1073" s="121">
        <v>0</v>
      </c>
      <c r="E1073" s="121">
        <v>1.3222192947339193</v>
      </c>
      <c r="F1073" s="86" t="s">
        <v>2264</v>
      </c>
      <c r="G1073" s="86" t="b">
        <v>0</v>
      </c>
      <c r="H1073" s="86" t="b">
        <v>0</v>
      </c>
      <c r="I1073" s="86" t="b">
        <v>0</v>
      </c>
      <c r="J1073" s="86" t="b">
        <v>0</v>
      </c>
      <c r="K1073" s="86" t="b">
        <v>0</v>
      </c>
      <c r="L1073" s="86" t="b">
        <v>0</v>
      </c>
    </row>
    <row r="1074" spans="1:12" ht="15">
      <c r="A1074" s="86" t="s">
        <v>2450</v>
      </c>
      <c r="B1074" s="86" t="s">
        <v>2451</v>
      </c>
      <c r="C1074" s="86">
        <v>4</v>
      </c>
      <c r="D1074" s="121">
        <v>0</v>
      </c>
      <c r="E1074" s="121">
        <v>1.3222192947339193</v>
      </c>
      <c r="F1074" s="86" t="s">
        <v>2264</v>
      </c>
      <c r="G1074" s="86" t="b">
        <v>0</v>
      </c>
      <c r="H1074" s="86" t="b">
        <v>0</v>
      </c>
      <c r="I1074" s="86" t="b">
        <v>0</v>
      </c>
      <c r="J1074" s="86" t="b">
        <v>0</v>
      </c>
      <c r="K1074" s="86" t="b">
        <v>0</v>
      </c>
      <c r="L1074" s="86" t="b">
        <v>0</v>
      </c>
    </row>
    <row r="1075" spans="1:12" ht="15">
      <c r="A1075" s="86" t="s">
        <v>2451</v>
      </c>
      <c r="B1075" s="86" t="s">
        <v>2452</v>
      </c>
      <c r="C1075" s="86">
        <v>4</v>
      </c>
      <c r="D1075" s="121">
        <v>0</v>
      </c>
      <c r="E1075" s="121">
        <v>1.3222192947339193</v>
      </c>
      <c r="F1075" s="86" t="s">
        <v>2264</v>
      </c>
      <c r="G1075" s="86" t="b">
        <v>0</v>
      </c>
      <c r="H1075" s="86" t="b">
        <v>0</v>
      </c>
      <c r="I1075" s="86" t="b">
        <v>0</v>
      </c>
      <c r="J1075" s="86" t="b">
        <v>0</v>
      </c>
      <c r="K1075" s="86" t="b">
        <v>0</v>
      </c>
      <c r="L1075" s="86" t="b">
        <v>0</v>
      </c>
    </row>
    <row r="1076" spans="1:12" ht="15">
      <c r="A1076" s="86" t="s">
        <v>2452</v>
      </c>
      <c r="B1076" s="86" t="s">
        <v>2453</v>
      </c>
      <c r="C1076" s="86">
        <v>4</v>
      </c>
      <c r="D1076" s="121">
        <v>0</v>
      </c>
      <c r="E1076" s="121">
        <v>1.3222192947339193</v>
      </c>
      <c r="F1076" s="86" t="s">
        <v>2264</v>
      </c>
      <c r="G1076" s="86" t="b">
        <v>0</v>
      </c>
      <c r="H1076" s="86" t="b">
        <v>0</v>
      </c>
      <c r="I1076" s="86" t="b">
        <v>0</v>
      </c>
      <c r="J1076" s="86" t="b">
        <v>0</v>
      </c>
      <c r="K1076" s="86" t="b">
        <v>0</v>
      </c>
      <c r="L1076" s="86" t="b">
        <v>0</v>
      </c>
    </row>
    <row r="1077" spans="1:12" ht="15">
      <c r="A1077" s="86" t="s">
        <v>2453</v>
      </c>
      <c r="B1077" s="86" t="s">
        <v>2454</v>
      </c>
      <c r="C1077" s="86">
        <v>4</v>
      </c>
      <c r="D1077" s="121">
        <v>0</v>
      </c>
      <c r="E1077" s="121">
        <v>1.3222192947339193</v>
      </c>
      <c r="F1077" s="86" t="s">
        <v>2264</v>
      </c>
      <c r="G1077" s="86" t="b">
        <v>0</v>
      </c>
      <c r="H1077" s="86" t="b">
        <v>0</v>
      </c>
      <c r="I1077" s="86" t="b">
        <v>0</v>
      </c>
      <c r="J1077" s="86" t="b">
        <v>0</v>
      </c>
      <c r="K1077" s="86" t="b">
        <v>0</v>
      </c>
      <c r="L1077" s="86" t="b">
        <v>0</v>
      </c>
    </row>
    <row r="1078" spans="1:12" ht="15">
      <c r="A1078" s="86" t="s">
        <v>2454</v>
      </c>
      <c r="B1078" s="86" t="s">
        <v>2997</v>
      </c>
      <c r="C1078" s="86">
        <v>4</v>
      </c>
      <c r="D1078" s="121">
        <v>0</v>
      </c>
      <c r="E1078" s="121">
        <v>1.3222192947339193</v>
      </c>
      <c r="F1078" s="86" t="s">
        <v>2264</v>
      </c>
      <c r="G1078" s="86" t="b">
        <v>0</v>
      </c>
      <c r="H1078" s="86" t="b">
        <v>0</v>
      </c>
      <c r="I1078" s="86" t="b">
        <v>0</v>
      </c>
      <c r="J1078" s="86" t="b">
        <v>0</v>
      </c>
      <c r="K1078" s="86" t="b">
        <v>0</v>
      </c>
      <c r="L1078" s="86" t="b">
        <v>0</v>
      </c>
    </row>
    <row r="1079" spans="1:12" ht="15">
      <c r="A1079" s="86" t="s">
        <v>2997</v>
      </c>
      <c r="B1079" s="86" t="s">
        <v>2998</v>
      </c>
      <c r="C1079" s="86">
        <v>4</v>
      </c>
      <c r="D1079" s="121">
        <v>0</v>
      </c>
      <c r="E1079" s="121">
        <v>1.3222192947339193</v>
      </c>
      <c r="F1079" s="86" t="s">
        <v>2264</v>
      </c>
      <c r="G1079" s="86" t="b">
        <v>0</v>
      </c>
      <c r="H1079" s="86" t="b">
        <v>0</v>
      </c>
      <c r="I1079" s="86" t="b">
        <v>0</v>
      </c>
      <c r="J1079" s="86" t="b">
        <v>0</v>
      </c>
      <c r="K1079" s="86" t="b">
        <v>0</v>
      </c>
      <c r="L1079" s="86" t="b">
        <v>0</v>
      </c>
    </row>
    <row r="1080" spans="1:12" ht="15">
      <c r="A1080" s="86" t="s">
        <v>2998</v>
      </c>
      <c r="B1080" s="86" t="s">
        <v>2999</v>
      </c>
      <c r="C1080" s="86">
        <v>4</v>
      </c>
      <c r="D1080" s="121">
        <v>0</v>
      </c>
      <c r="E1080" s="121">
        <v>1.3222192947339193</v>
      </c>
      <c r="F1080" s="86" t="s">
        <v>2264</v>
      </c>
      <c r="G1080" s="86" t="b">
        <v>0</v>
      </c>
      <c r="H1080" s="86" t="b">
        <v>0</v>
      </c>
      <c r="I1080" s="86" t="b">
        <v>0</v>
      </c>
      <c r="J1080" s="86" t="b">
        <v>0</v>
      </c>
      <c r="K1080" s="86" t="b">
        <v>0</v>
      </c>
      <c r="L1080" s="86" t="b">
        <v>0</v>
      </c>
    </row>
    <row r="1081" spans="1:12" ht="15">
      <c r="A1081" s="86" t="s">
        <v>2999</v>
      </c>
      <c r="B1081" s="86" t="s">
        <v>3000</v>
      </c>
      <c r="C1081" s="86">
        <v>4</v>
      </c>
      <c r="D1081" s="121">
        <v>0</v>
      </c>
      <c r="E1081" s="121">
        <v>1.3222192947339193</v>
      </c>
      <c r="F1081" s="86" t="s">
        <v>2264</v>
      </c>
      <c r="G1081" s="86" t="b">
        <v>0</v>
      </c>
      <c r="H1081" s="86" t="b">
        <v>0</v>
      </c>
      <c r="I1081" s="86" t="b">
        <v>0</v>
      </c>
      <c r="J1081" s="86" t="b">
        <v>0</v>
      </c>
      <c r="K1081" s="86" t="b">
        <v>0</v>
      </c>
      <c r="L1081" s="86" t="b">
        <v>0</v>
      </c>
    </row>
    <row r="1082" spans="1:12" ht="15">
      <c r="A1082" s="86" t="s">
        <v>3000</v>
      </c>
      <c r="B1082" s="86" t="s">
        <v>2896</v>
      </c>
      <c r="C1082" s="86">
        <v>4</v>
      </c>
      <c r="D1082" s="121">
        <v>0</v>
      </c>
      <c r="E1082" s="121">
        <v>1.3222192947339193</v>
      </c>
      <c r="F1082" s="86" t="s">
        <v>2264</v>
      </c>
      <c r="G1082" s="86" t="b">
        <v>0</v>
      </c>
      <c r="H1082" s="86" t="b">
        <v>0</v>
      </c>
      <c r="I1082" s="86" t="b">
        <v>0</v>
      </c>
      <c r="J1082" s="86" t="b">
        <v>0</v>
      </c>
      <c r="K1082" s="86" t="b">
        <v>0</v>
      </c>
      <c r="L1082" s="86" t="b">
        <v>0</v>
      </c>
    </row>
    <row r="1083" spans="1:12" ht="15">
      <c r="A1083" s="86" t="s">
        <v>2896</v>
      </c>
      <c r="B1083" s="86" t="s">
        <v>3001</v>
      </c>
      <c r="C1083" s="86">
        <v>4</v>
      </c>
      <c r="D1083" s="121">
        <v>0</v>
      </c>
      <c r="E1083" s="121">
        <v>1.3222192947339193</v>
      </c>
      <c r="F1083" s="86" t="s">
        <v>2264</v>
      </c>
      <c r="G1083" s="86" t="b">
        <v>0</v>
      </c>
      <c r="H1083" s="86" t="b">
        <v>0</v>
      </c>
      <c r="I1083" s="86" t="b">
        <v>0</v>
      </c>
      <c r="J1083" s="86" t="b">
        <v>0</v>
      </c>
      <c r="K1083" s="86" t="b">
        <v>0</v>
      </c>
      <c r="L1083" s="86" t="b">
        <v>0</v>
      </c>
    </row>
    <row r="1084" spans="1:12" ht="15">
      <c r="A1084" s="86" t="s">
        <v>3001</v>
      </c>
      <c r="B1084" s="86" t="s">
        <v>2903</v>
      </c>
      <c r="C1084" s="86">
        <v>4</v>
      </c>
      <c r="D1084" s="121">
        <v>0</v>
      </c>
      <c r="E1084" s="121">
        <v>1.3222192947339193</v>
      </c>
      <c r="F1084" s="86" t="s">
        <v>2264</v>
      </c>
      <c r="G1084" s="86" t="b">
        <v>0</v>
      </c>
      <c r="H1084" s="86" t="b">
        <v>0</v>
      </c>
      <c r="I1084" s="86" t="b">
        <v>0</v>
      </c>
      <c r="J1084" s="86" t="b">
        <v>0</v>
      </c>
      <c r="K1084" s="86" t="b">
        <v>0</v>
      </c>
      <c r="L1084" s="86" t="b">
        <v>0</v>
      </c>
    </row>
    <row r="1085" spans="1:12" ht="15">
      <c r="A1085" s="86" t="s">
        <v>2903</v>
      </c>
      <c r="B1085" s="86" t="s">
        <v>3002</v>
      </c>
      <c r="C1085" s="86">
        <v>4</v>
      </c>
      <c r="D1085" s="121">
        <v>0</v>
      </c>
      <c r="E1085" s="121">
        <v>1.3222192947339193</v>
      </c>
      <c r="F1085" s="86" t="s">
        <v>2264</v>
      </c>
      <c r="G1085" s="86" t="b">
        <v>0</v>
      </c>
      <c r="H1085" s="86" t="b">
        <v>0</v>
      </c>
      <c r="I1085" s="86" t="b">
        <v>0</v>
      </c>
      <c r="J1085" s="86" t="b">
        <v>0</v>
      </c>
      <c r="K1085" s="86" t="b">
        <v>0</v>
      </c>
      <c r="L1085" s="86" t="b">
        <v>0</v>
      </c>
    </row>
    <row r="1086" spans="1:12" ht="15">
      <c r="A1086" s="86" t="s">
        <v>3002</v>
      </c>
      <c r="B1086" s="86" t="s">
        <v>3003</v>
      </c>
      <c r="C1086" s="86">
        <v>4</v>
      </c>
      <c r="D1086" s="121">
        <v>0</v>
      </c>
      <c r="E1086" s="121">
        <v>1.3222192947339193</v>
      </c>
      <c r="F1086" s="86" t="s">
        <v>2264</v>
      </c>
      <c r="G1086" s="86" t="b">
        <v>0</v>
      </c>
      <c r="H1086" s="86" t="b">
        <v>0</v>
      </c>
      <c r="I1086" s="86" t="b">
        <v>0</v>
      </c>
      <c r="J1086" s="86" t="b">
        <v>0</v>
      </c>
      <c r="K1086" s="86" t="b">
        <v>0</v>
      </c>
      <c r="L1086" s="86" t="b">
        <v>0</v>
      </c>
    </row>
    <row r="1087" spans="1:12" ht="15">
      <c r="A1087" s="86" t="s">
        <v>3003</v>
      </c>
      <c r="B1087" s="86" t="s">
        <v>2387</v>
      </c>
      <c r="C1087" s="86">
        <v>4</v>
      </c>
      <c r="D1087" s="121">
        <v>0</v>
      </c>
      <c r="E1087" s="121">
        <v>1.3222192947339193</v>
      </c>
      <c r="F1087" s="86" t="s">
        <v>2264</v>
      </c>
      <c r="G1087" s="86" t="b">
        <v>0</v>
      </c>
      <c r="H1087" s="86" t="b">
        <v>0</v>
      </c>
      <c r="I1087" s="86" t="b">
        <v>0</v>
      </c>
      <c r="J1087" s="86" t="b">
        <v>0</v>
      </c>
      <c r="K1087" s="86" t="b">
        <v>0</v>
      </c>
      <c r="L1087" s="86" t="b">
        <v>0</v>
      </c>
    </row>
    <row r="1088" spans="1:12" ht="15">
      <c r="A1088" s="86" t="s">
        <v>2387</v>
      </c>
      <c r="B1088" s="86" t="s">
        <v>2390</v>
      </c>
      <c r="C1088" s="86">
        <v>4</v>
      </c>
      <c r="D1088" s="121">
        <v>0</v>
      </c>
      <c r="E1088" s="121">
        <v>1.3222192947339193</v>
      </c>
      <c r="F1088" s="86" t="s">
        <v>2264</v>
      </c>
      <c r="G1088" s="86" t="b">
        <v>0</v>
      </c>
      <c r="H1088" s="86" t="b">
        <v>0</v>
      </c>
      <c r="I1088" s="86" t="b">
        <v>0</v>
      </c>
      <c r="J1088" s="86" t="b">
        <v>0</v>
      </c>
      <c r="K1088" s="86" t="b">
        <v>0</v>
      </c>
      <c r="L1088" s="86" t="b">
        <v>0</v>
      </c>
    </row>
    <row r="1089" spans="1:12" ht="15">
      <c r="A1089" s="86" t="s">
        <v>2390</v>
      </c>
      <c r="B1089" s="86" t="s">
        <v>3004</v>
      </c>
      <c r="C1089" s="86">
        <v>4</v>
      </c>
      <c r="D1089" s="121">
        <v>0</v>
      </c>
      <c r="E1089" s="121">
        <v>1.3222192947339193</v>
      </c>
      <c r="F1089" s="86" t="s">
        <v>2264</v>
      </c>
      <c r="G1089" s="86" t="b">
        <v>0</v>
      </c>
      <c r="H1089" s="86" t="b">
        <v>0</v>
      </c>
      <c r="I1089" s="86" t="b">
        <v>0</v>
      </c>
      <c r="J1089" s="86" t="b">
        <v>0</v>
      </c>
      <c r="K1089" s="86" t="b">
        <v>0</v>
      </c>
      <c r="L1089" s="86" t="b">
        <v>0</v>
      </c>
    </row>
    <row r="1090" spans="1:12" ht="15">
      <c r="A1090" s="86" t="s">
        <v>2395</v>
      </c>
      <c r="B1090" s="86" t="s">
        <v>2387</v>
      </c>
      <c r="C1090" s="86">
        <v>2</v>
      </c>
      <c r="D1090" s="121">
        <v>0.011359622477886083</v>
      </c>
      <c r="E1090" s="121">
        <v>1.0881360887005513</v>
      </c>
      <c r="F1090" s="86" t="s">
        <v>2265</v>
      </c>
      <c r="G1090" s="86" t="b">
        <v>0</v>
      </c>
      <c r="H1090" s="86" t="b">
        <v>0</v>
      </c>
      <c r="I1090" s="86" t="b">
        <v>0</v>
      </c>
      <c r="J1090" s="86" t="b">
        <v>0</v>
      </c>
      <c r="K1090" s="86" t="b">
        <v>0</v>
      </c>
      <c r="L1090" s="86" t="b">
        <v>0</v>
      </c>
    </row>
    <row r="1091" spans="1:12" ht="15">
      <c r="A1091" s="86" t="s">
        <v>2866</v>
      </c>
      <c r="B1091" s="86" t="s">
        <v>2389</v>
      </c>
      <c r="C1091" s="86">
        <v>2</v>
      </c>
      <c r="D1091" s="121">
        <v>0.009782847725315624</v>
      </c>
      <c r="E1091" s="121">
        <v>1.0413926851582251</v>
      </c>
      <c r="F1091" s="86" t="s">
        <v>2266</v>
      </c>
      <c r="G1091" s="86" t="b">
        <v>0</v>
      </c>
      <c r="H1091" s="86" t="b">
        <v>0</v>
      </c>
      <c r="I1091" s="86" t="b">
        <v>0</v>
      </c>
      <c r="J1091" s="86" t="b">
        <v>0</v>
      </c>
      <c r="K1091" s="86" t="b">
        <v>0</v>
      </c>
      <c r="L1091" s="86" t="b">
        <v>0</v>
      </c>
    </row>
    <row r="1092" spans="1:12" ht="15">
      <c r="A1092" s="86" t="s">
        <v>2389</v>
      </c>
      <c r="B1092" s="86" t="s">
        <v>2387</v>
      </c>
      <c r="C1092" s="86">
        <v>2</v>
      </c>
      <c r="D1092" s="121">
        <v>0.009782847725315624</v>
      </c>
      <c r="E1092" s="121">
        <v>1.0413926851582251</v>
      </c>
      <c r="F1092" s="86" t="s">
        <v>2266</v>
      </c>
      <c r="G1092" s="86" t="b">
        <v>0</v>
      </c>
      <c r="H1092" s="86" t="b">
        <v>0</v>
      </c>
      <c r="I1092" s="86" t="b">
        <v>0</v>
      </c>
      <c r="J1092" s="86" t="b">
        <v>0</v>
      </c>
      <c r="K1092" s="86" t="b">
        <v>0</v>
      </c>
      <c r="L1092" s="86" t="b">
        <v>0</v>
      </c>
    </row>
    <row r="1093" spans="1:12" ht="15">
      <c r="A1093" s="86" t="s">
        <v>2716</v>
      </c>
      <c r="B1093" s="86" t="s">
        <v>2387</v>
      </c>
      <c r="C1093" s="86">
        <v>2</v>
      </c>
      <c r="D1093" s="121">
        <v>0</v>
      </c>
      <c r="E1093" s="121">
        <v>0</v>
      </c>
      <c r="F1093" s="86" t="s">
        <v>2267</v>
      </c>
      <c r="G1093" s="86" t="b">
        <v>0</v>
      </c>
      <c r="H1093" s="86" t="b">
        <v>0</v>
      </c>
      <c r="I1093" s="86" t="b">
        <v>0</v>
      </c>
      <c r="J1093" s="86" t="b">
        <v>0</v>
      </c>
      <c r="K1093" s="86" t="b">
        <v>0</v>
      </c>
      <c r="L109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3181</v>
      </c>
      <c r="B2" s="125" t="s">
        <v>3182</v>
      </c>
      <c r="C2" s="122" t="s">
        <v>3183</v>
      </c>
    </row>
    <row r="3" spans="1:3" ht="15">
      <c r="A3" s="124" t="s">
        <v>2255</v>
      </c>
      <c r="B3" s="124" t="s">
        <v>2255</v>
      </c>
      <c r="C3" s="34">
        <v>40</v>
      </c>
    </row>
    <row r="4" spans="1:3" ht="15">
      <c r="A4" s="124" t="s">
        <v>2255</v>
      </c>
      <c r="B4" s="124" t="s">
        <v>2256</v>
      </c>
      <c r="C4" s="34">
        <v>2</v>
      </c>
    </row>
    <row r="5" spans="1:3" ht="15">
      <c r="A5" s="124" t="s">
        <v>2255</v>
      </c>
      <c r="B5" s="124" t="s">
        <v>2257</v>
      </c>
      <c r="C5" s="34">
        <v>1</v>
      </c>
    </row>
    <row r="6" spans="1:3" ht="15">
      <c r="A6" s="124" t="s">
        <v>2255</v>
      </c>
      <c r="B6" s="124" t="s">
        <v>2258</v>
      </c>
      <c r="C6" s="34">
        <v>1</v>
      </c>
    </row>
    <row r="7" spans="1:3" ht="15">
      <c r="A7" s="124" t="s">
        <v>2255</v>
      </c>
      <c r="B7" s="124" t="s">
        <v>2259</v>
      </c>
      <c r="C7" s="34">
        <v>1</v>
      </c>
    </row>
    <row r="8" spans="1:3" ht="15">
      <c r="A8" s="124" t="s">
        <v>2256</v>
      </c>
      <c r="B8" s="124" t="s">
        <v>2256</v>
      </c>
      <c r="C8" s="34">
        <v>60</v>
      </c>
    </row>
    <row r="9" spans="1:3" ht="15">
      <c r="A9" s="124" t="s">
        <v>2256</v>
      </c>
      <c r="B9" s="124" t="s">
        <v>2257</v>
      </c>
      <c r="C9" s="34">
        <v>3</v>
      </c>
    </row>
    <row r="10" spans="1:3" ht="15">
      <c r="A10" s="124" t="s">
        <v>2256</v>
      </c>
      <c r="B10" s="124" t="s">
        <v>2258</v>
      </c>
      <c r="C10" s="34">
        <v>9</v>
      </c>
    </row>
    <row r="11" spans="1:3" ht="15">
      <c r="A11" s="124" t="s">
        <v>2257</v>
      </c>
      <c r="B11" s="124" t="s">
        <v>2256</v>
      </c>
      <c r="C11" s="34">
        <v>6</v>
      </c>
    </row>
    <row r="12" spans="1:3" ht="15">
      <c r="A12" s="124" t="s">
        <v>2257</v>
      </c>
      <c r="B12" s="124" t="s">
        <v>2257</v>
      </c>
      <c r="C12" s="34">
        <v>40</v>
      </c>
    </row>
    <row r="13" spans="1:3" ht="15">
      <c r="A13" s="124" t="s">
        <v>2257</v>
      </c>
      <c r="B13" s="124" t="s">
        <v>2258</v>
      </c>
      <c r="C13" s="34">
        <v>4</v>
      </c>
    </row>
    <row r="14" spans="1:3" ht="15">
      <c r="A14" s="124" t="s">
        <v>2258</v>
      </c>
      <c r="B14" s="124" t="s">
        <v>2255</v>
      </c>
      <c r="C14" s="34">
        <v>3</v>
      </c>
    </row>
    <row r="15" spans="1:3" ht="15">
      <c r="A15" s="124" t="s">
        <v>2258</v>
      </c>
      <c r="B15" s="124" t="s">
        <v>2256</v>
      </c>
      <c r="C15" s="34">
        <v>11</v>
      </c>
    </row>
    <row r="16" spans="1:3" ht="15">
      <c r="A16" s="124" t="s">
        <v>2258</v>
      </c>
      <c r="B16" s="124" t="s">
        <v>2257</v>
      </c>
      <c r="C16" s="34">
        <v>3</v>
      </c>
    </row>
    <row r="17" spans="1:3" ht="15">
      <c r="A17" s="124" t="s">
        <v>2258</v>
      </c>
      <c r="B17" s="124" t="s">
        <v>2258</v>
      </c>
      <c r="C17" s="34">
        <v>63</v>
      </c>
    </row>
    <row r="18" spans="1:3" ht="15">
      <c r="A18" s="124" t="s">
        <v>2258</v>
      </c>
      <c r="B18" s="124" t="s">
        <v>2260</v>
      </c>
      <c r="C18" s="34">
        <v>1</v>
      </c>
    </row>
    <row r="19" spans="1:3" ht="15">
      <c r="A19" s="124" t="s">
        <v>2258</v>
      </c>
      <c r="B19" s="124" t="s">
        <v>2263</v>
      </c>
      <c r="C19" s="34">
        <v>1</v>
      </c>
    </row>
    <row r="20" spans="1:3" ht="15">
      <c r="A20" s="124" t="s">
        <v>2259</v>
      </c>
      <c r="B20" s="124" t="s">
        <v>2256</v>
      </c>
      <c r="C20" s="34">
        <v>2</v>
      </c>
    </row>
    <row r="21" spans="1:3" ht="15">
      <c r="A21" s="124" t="s">
        <v>2259</v>
      </c>
      <c r="B21" s="124" t="s">
        <v>2257</v>
      </c>
      <c r="C21" s="34">
        <v>2</v>
      </c>
    </row>
    <row r="22" spans="1:3" ht="15">
      <c r="A22" s="124" t="s">
        <v>2259</v>
      </c>
      <c r="B22" s="124" t="s">
        <v>2259</v>
      </c>
      <c r="C22" s="34">
        <v>19</v>
      </c>
    </row>
    <row r="23" spans="1:3" ht="15">
      <c r="A23" s="124" t="s">
        <v>2260</v>
      </c>
      <c r="B23" s="124" t="s">
        <v>2256</v>
      </c>
      <c r="C23" s="34">
        <v>1</v>
      </c>
    </row>
    <row r="24" spans="1:3" ht="15">
      <c r="A24" s="124" t="s">
        <v>2260</v>
      </c>
      <c r="B24" s="124" t="s">
        <v>2257</v>
      </c>
      <c r="C24" s="34">
        <v>2</v>
      </c>
    </row>
    <row r="25" spans="1:3" ht="15">
      <c r="A25" s="124" t="s">
        <v>2260</v>
      </c>
      <c r="B25" s="124" t="s">
        <v>2258</v>
      </c>
      <c r="C25" s="34">
        <v>1</v>
      </c>
    </row>
    <row r="26" spans="1:3" ht="15">
      <c r="A26" s="124" t="s">
        <v>2260</v>
      </c>
      <c r="B26" s="124" t="s">
        <v>2260</v>
      </c>
      <c r="C26" s="34">
        <v>5</v>
      </c>
    </row>
    <row r="27" spans="1:3" ht="15">
      <c r="A27" s="124" t="s">
        <v>2261</v>
      </c>
      <c r="B27" s="124" t="s">
        <v>2261</v>
      </c>
      <c r="C27" s="34">
        <v>7</v>
      </c>
    </row>
    <row r="28" spans="1:3" ht="15">
      <c r="A28" s="124" t="s">
        <v>2262</v>
      </c>
      <c r="B28" s="124" t="s">
        <v>2262</v>
      </c>
      <c r="C28" s="34">
        <v>3</v>
      </c>
    </row>
    <row r="29" spans="1:3" ht="15">
      <c r="A29" s="124" t="s">
        <v>2263</v>
      </c>
      <c r="B29" s="124" t="s">
        <v>2263</v>
      </c>
      <c r="C29" s="34">
        <v>5</v>
      </c>
    </row>
    <row r="30" spans="1:3" ht="15">
      <c r="A30" s="124" t="s">
        <v>2264</v>
      </c>
      <c r="B30" s="124" t="s">
        <v>2264</v>
      </c>
      <c r="C30" s="34">
        <v>4</v>
      </c>
    </row>
    <row r="31" spans="1:3" ht="15">
      <c r="A31" s="124" t="s">
        <v>2265</v>
      </c>
      <c r="B31" s="124" t="s">
        <v>2265</v>
      </c>
      <c r="C31" s="34">
        <v>4</v>
      </c>
    </row>
    <row r="32" spans="1:3" ht="15">
      <c r="A32" s="124" t="s">
        <v>2266</v>
      </c>
      <c r="B32" s="124" t="s">
        <v>2266</v>
      </c>
      <c r="C32" s="34">
        <v>3</v>
      </c>
    </row>
    <row r="33" spans="1:3" ht="15">
      <c r="A33" s="124" t="s">
        <v>2267</v>
      </c>
      <c r="B33" s="124" t="s">
        <v>2267</v>
      </c>
      <c r="C33" s="34">
        <v>2</v>
      </c>
    </row>
    <row r="34" spans="1:3" ht="15">
      <c r="A34" s="124" t="s">
        <v>2268</v>
      </c>
      <c r="B34" s="124" t="s">
        <v>2268</v>
      </c>
      <c r="C34" s="34">
        <v>1</v>
      </c>
    </row>
    <row r="35" spans="1:3" ht="15">
      <c r="A35" s="124" t="s">
        <v>2269</v>
      </c>
      <c r="B35" s="124" t="s">
        <v>2269</v>
      </c>
      <c r="C3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3201</v>
      </c>
      <c r="B1" s="13" t="s">
        <v>17</v>
      </c>
    </row>
    <row r="2" spans="1:2" ht="15">
      <c r="A2" s="78" t="s">
        <v>3202</v>
      </c>
      <c r="B2" s="78" t="s">
        <v>3208</v>
      </c>
    </row>
    <row r="3" spans="1:2" ht="15">
      <c r="A3" s="78" t="s">
        <v>3203</v>
      </c>
      <c r="B3" s="78" t="s">
        <v>3209</v>
      </c>
    </row>
    <row r="4" spans="1:2" ht="15">
      <c r="A4" s="78" t="s">
        <v>3204</v>
      </c>
      <c r="B4" s="78" t="s">
        <v>3210</v>
      </c>
    </row>
    <row r="5" spans="1:2" ht="15">
      <c r="A5" s="78" t="s">
        <v>3205</v>
      </c>
      <c r="B5" s="78" t="s">
        <v>3211</v>
      </c>
    </row>
    <row r="6" spans="1:2" ht="15">
      <c r="A6" s="78" t="s">
        <v>3206</v>
      </c>
      <c r="B6" s="78" t="s">
        <v>3212</v>
      </c>
    </row>
    <row r="7" spans="1:2" ht="15">
      <c r="A7" s="78" t="s">
        <v>3207</v>
      </c>
      <c r="B7" s="78" t="s">
        <v>3209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3213</v>
      </c>
      <c r="B1" s="13" t="s">
        <v>34</v>
      </c>
    </row>
    <row r="2" spans="1:2" ht="15">
      <c r="A2" s="117" t="s">
        <v>248</v>
      </c>
      <c r="B2" s="78">
        <v>9896.97195</v>
      </c>
    </row>
    <row r="3" spans="1:2" ht="15">
      <c r="A3" s="117" t="s">
        <v>310</v>
      </c>
      <c r="B3" s="78">
        <v>4404.100566</v>
      </c>
    </row>
    <row r="4" spans="1:2" ht="15">
      <c r="A4" s="117" t="s">
        <v>303</v>
      </c>
      <c r="B4" s="78">
        <v>3680.931035</v>
      </c>
    </row>
    <row r="5" spans="1:2" ht="15">
      <c r="A5" s="117" t="s">
        <v>294</v>
      </c>
      <c r="B5" s="78">
        <v>3278.649099</v>
      </c>
    </row>
    <row r="6" spans="1:2" ht="15">
      <c r="A6" s="117" t="s">
        <v>279</v>
      </c>
      <c r="B6" s="78">
        <v>3160.925771</v>
      </c>
    </row>
    <row r="7" spans="1:2" ht="15">
      <c r="A7" s="117" t="s">
        <v>287</v>
      </c>
      <c r="B7" s="78">
        <v>2991.467633</v>
      </c>
    </row>
    <row r="8" spans="1:2" ht="15">
      <c r="A8" s="117" t="s">
        <v>245</v>
      </c>
      <c r="B8" s="78">
        <v>2786.329426</v>
      </c>
    </row>
    <row r="9" spans="1:2" ht="15">
      <c r="A9" s="117" t="s">
        <v>308</v>
      </c>
      <c r="B9" s="78">
        <v>2339.138944</v>
      </c>
    </row>
    <row r="10" spans="1:2" ht="15">
      <c r="A10" s="117" t="s">
        <v>305</v>
      </c>
      <c r="B10" s="78">
        <v>2115.791841</v>
      </c>
    </row>
    <row r="11" spans="1:2" ht="15">
      <c r="A11" s="117" t="s">
        <v>277</v>
      </c>
      <c r="B11" s="78">
        <v>1456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3232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1184</v>
      </c>
      <c r="AF2" s="13" t="s">
        <v>1185</v>
      </c>
      <c r="AG2" s="13" t="s">
        <v>1186</v>
      </c>
      <c r="AH2" s="13" t="s">
        <v>1187</v>
      </c>
      <c r="AI2" s="13" t="s">
        <v>1188</v>
      </c>
      <c r="AJ2" s="13" t="s">
        <v>1189</v>
      </c>
      <c r="AK2" s="13" t="s">
        <v>1190</v>
      </c>
      <c r="AL2" s="13" t="s">
        <v>1191</v>
      </c>
      <c r="AM2" s="13" t="s">
        <v>1192</v>
      </c>
      <c r="AN2" s="13" t="s">
        <v>1193</v>
      </c>
      <c r="AO2" s="13" t="s">
        <v>1194</v>
      </c>
      <c r="AP2" s="13" t="s">
        <v>1195</v>
      </c>
      <c r="AQ2" s="13" t="s">
        <v>1196</v>
      </c>
      <c r="AR2" s="13" t="s">
        <v>1197</v>
      </c>
      <c r="AS2" s="13" t="s">
        <v>1198</v>
      </c>
      <c r="AT2" s="13" t="s">
        <v>194</v>
      </c>
      <c r="AU2" s="13" t="s">
        <v>1199</v>
      </c>
      <c r="AV2" s="13" t="s">
        <v>1200</v>
      </c>
      <c r="AW2" s="13" t="s">
        <v>1201</v>
      </c>
      <c r="AX2" s="13" t="s">
        <v>1202</v>
      </c>
      <c r="AY2" s="13" t="s">
        <v>1203</v>
      </c>
      <c r="AZ2" s="13" t="s">
        <v>1204</v>
      </c>
      <c r="BA2" s="13" t="s">
        <v>2282</v>
      </c>
      <c r="BB2" s="118" t="s">
        <v>2634</v>
      </c>
      <c r="BC2" s="118" t="s">
        <v>2640</v>
      </c>
      <c r="BD2" s="118" t="s">
        <v>2641</v>
      </c>
      <c r="BE2" s="118" t="s">
        <v>2645</v>
      </c>
      <c r="BF2" s="118" t="s">
        <v>2648</v>
      </c>
      <c r="BG2" s="118" t="s">
        <v>2660</v>
      </c>
      <c r="BH2" s="118" t="s">
        <v>2669</v>
      </c>
      <c r="BI2" s="118" t="s">
        <v>2726</v>
      </c>
      <c r="BJ2" s="118" t="s">
        <v>2740</v>
      </c>
      <c r="BK2" s="118" t="s">
        <v>2788</v>
      </c>
      <c r="BL2" s="118" t="s">
        <v>3170</v>
      </c>
      <c r="BM2" s="118" t="s">
        <v>3171</v>
      </c>
      <c r="BN2" s="118" t="s">
        <v>3172</v>
      </c>
      <c r="BO2" s="118" t="s">
        <v>3173</v>
      </c>
      <c r="BP2" s="118" t="s">
        <v>3174</v>
      </c>
      <c r="BQ2" s="118" t="s">
        <v>3175</v>
      </c>
      <c r="BR2" s="118" t="s">
        <v>3176</v>
      </c>
      <c r="BS2" s="118" t="s">
        <v>3177</v>
      </c>
      <c r="BT2" s="118" t="s">
        <v>3179</v>
      </c>
      <c r="BU2" s="3"/>
      <c r="BV2" s="3"/>
    </row>
    <row r="3" spans="1:74" ht="41.45" customHeight="1">
      <c r="A3" s="64" t="s">
        <v>214</v>
      </c>
      <c r="C3" s="65"/>
      <c r="D3" s="65" t="s">
        <v>64</v>
      </c>
      <c r="E3" s="66">
        <v>172.03710458721923</v>
      </c>
      <c r="F3" s="68">
        <v>99.97251319153179</v>
      </c>
      <c r="G3" s="102" t="s">
        <v>545</v>
      </c>
      <c r="H3" s="65"/>
      <c r="I3" s="69" t="s">
        <v>214</v>
      </c>
      <c r="J3" s="70"/>
      <c r="K3" s="70"/>
      <c r="L3" s="69" t="s">
        <v>2052</v>
      </c>
      <c r="M3" s="73">
        <v>10.160437035507355</v>
      </c>
      <c r="N3" s="74">
        <v>9063.4208984375</v>
      </c>
      <c r="O3" s="74">
        <v>3829.612548828125</v>
      </c>
      <c r="P3" s="75"/>
      <c r="Q3" s="76"/>
      <c r="R3" s="76"/>
      <c r="S3" s="48"/>
      <c r="T3" s="48">
        <v>0</v>
      </c>
      <c r="U3" s="48">
        <v>2</v>
      </c>
      <c r="V3" s="49">
        <v>0</v>
      </c>
      <c r="W3" s="49">
        <v>0.001767</v>
      </c>
      <c r="X3" s="49">
        <v>0.000526</v>
      </c>
      <c r="Y3" s="49">
        <v>0.734089</v>
      </c>
      <c r="Z3" s="49">
        <v>0.5</v>
      </c>
      <c r="AA3" s="49">
        <v>0</v>
      </c>
      <c r="AB3" s="71">
        <v>3</v>
      </c>
      <c r="AC3" s="71"/>
      <c r="AD3" s="72"/>
      <c r="AE3" s="78" t="s">
        <v>1205</v>
      </c>
      <c r="AF3" s="78">
        <v>4983</v>
      </c>
      <c r="AG3" s="78">
        <v>3477</v>
      </c>
      <c r="AH3" s="78">
        <v>26943</v>
      </c>
      <c r="AI3" s="78">
        <v>148056</v>
      </c>
      <c r="AJ3" s="78"/>
      <c r="AK3" s="78" t="s">
        <v>1369</v>
      </c>
      <c r="AL3" s="78" t="s">
        <v>1525</v>
      </c>
      <c r="AM3" s="78"/>
      <c r="AN3" s="78"/>
      <c r="AO3" s="80">
        <v>40014.938472222224</v>
      </c>
      <c r="AP3" s="83" t="s">
        <v>1663</v>
      </c>
      <c r="AQ3" s="78" t="b">
        <v>1</v>
      </c>
      <c r="AR3" s="78" t="b">
        <v>0</v>
      </c>
      <c r="AS3" s="78" t="b">
        <v>0</v>
      </c>
      <c r="AT3" s="78"/>
      <c r="AU3" s="78">
        <v>544</v>
      </c>
      <c r="AV3" s="83" t="s">
        <v>1801</v>
      </c>
      <c r="AW3" s="78" t="b">
        <v>0</v>
      </c>
      <c r="AX3" s="78" t="s">
        <v>1887</v>
      </c>
      <c r="AY3" s="83" t="s">
        <v>1888</v>
      </c>
      <c r="AZ3" s="78" t="s">
        <v>66</v>
      </c>
      <c r="BA3" s="78" t="str">
        <f>REPLACE(INDEX(GroupVertices[Group],MATCH(Vertices[[#This Row],[Vertex]],GroupVertices[Vertex],0)),1,1,"")</f>
        <v>9</v>
      </c>
      <c r="BB3" s="48"/>
      <c r="BC3" s="48"/>
      <c r="BD3" s="48"/>
      <c r="BE3" s="48"/>
      <c r="BF3" s="48"/>
      <c r="BG3" s="48"/>
      <c r="BH3" s="119" t="s">
        <v>2670</v>
      </c>
      <c r="BI3" s="119" t="s">
        <v>2670</v>
      </c>
      <c r="BJ3" s="119" t="s">
        <v>2741</v>
      </c>
      <c r="BK3" s="119" t="s">
        <v>2741</v>
      </c>
      <c r="BL3" s="119">
        <v>0</v>
      </c>
      <c r="BM3" s="123">
        <v>0</v>
      </c>
      <c r="BN3" s="119">
        <v>0</v>
      </c>
      <c r="BO3" s="123">
        <v>0</v>
      </c>
      <c r="BP3" s="119">
        <v>0</v>
      </c>
      <c r="BQ3" s="123">
        <v>0</v>
      </c>
      <c r="BR3" s="119">
        <v>23</v>
      </c>
      <c r="BS3" s="123">
        <v>100</v>
      </c>
      <c r="BT3" s="119">
        <v>23</v>
      </c>
      <c r="BU3" s="3"/>
      <c r="BV3" s="3"/>
    </row>
    <row r="4" spans="1:77" ht="41.45" customHeight="1">
      <c r="A4" s="64" t="s">
        <v>283</v>
      </c>
      <c r="C4" s="65"/>
      <c r="D4" s="65" t="s">
        <v>64</v>
      </c>
      <c r="E4" s="66">
        <v>167.24968884138667</v>
      </c>
      <c r="F4" s="68">
        <v>99.98562362378044</v>
      </c>
      <c r="G4" s="102" t="s">
        <v>608</v>
      </c>
      <c r="H4" s="65"/>
      <c r="I4" s="69" t="s">
        <v>283</v>
      </c>
      <c r="J4" s="70"/>
      <c r="K4" s="70"/>
      <c r="L4" s="69" t="s">
        <v>2053</v>
      </c>
      <c r="M4" s="73">
        <v>5.79116698143836</v>
      </c>
      <c r="N4" s="74">
        <v>9476.525390625</v>
      </c>
      <c r="O4" s="74">
        <v>4065.804931640625</v>
      </c>
      <c r="P4" s="75"/>
      <c r="Q4" s="76"/>
      <c r="R4" s="76"/>
      <c r="S4" s="88"/>
      <c r="T4" s="48">
        <v>4</v>
      </c>
      <c r="U4" s="48">
        <v>2</v>
      </c>
      <c r="V4" s="49">
        <v>814</v>
      </c>
      <c r="W4" s="49">
        <v>0.002326</v>
      </c>
      <c r="X4" s="49">
        <v>0.004204</v>
      </c>
      <c r="Y4" s="49">
        <v>1.600597</v>
      </c>
      <c r="Z4" s="49">
        <v>0.08333333333333333</v>
      </c>
      <c r="AA4" s="49">
        <v>0</v>
      </c>
      <c r="AB4" s="71">
        <v>4</v>
      </c>
      <c r="AC4" s="71"/>
      <c r="AD4" s="72"/>
      <c r="AE4" s="78" t="s">
        <v>1206</v>
      </c>
      <c r="AF4" s="78">
        <v>217</v>
      </c>
      <c r="AG4" s="78">
        <v>1820</v>
      </c>
      <c r="AH4" s="78">
        <v>2188</v>
      </c>
      <c r="AI4" s="78">
        <v>2118</v>
      </c>
      <c r="AJ4" s="78"/>
      <c r="AK4" s="78" t="s">
        <v>1370</v>
      </c>
      <c r="AL4" s="78" t="s">
        <v>1526</v>
      </c>
      <c r="AM4" s="78"/>
      <c r="AN4" s="78"/>
      <c r="AO4" s="80">
        <v>43446.43041666667</v>
      </c>
      <c r="AP4" s="83" t="s">
        <v>1664</v>
      </c>
      <c r="AQ4" s="78" t="b">
        <v>0</v>
      </c>
      <c r="AR4" s="78" t="b">
        <v>0</v>
      </c>
      <c r="AS4" s="78" t="b">
        <v>1</v>
      </c>
      <c r="AT4" s="78"/>
      <c r="AU4" s="78">
        <v>10</v>
      </c>
      <c r="AV4" s="83" t="s">
        <v>1801</v>
      </c>
      <c r="AW4" s="78" t="b">
        <v>0</v>
      </c>
      <c r="AX4" s="78" t="s">
        <v>1887</v>
      </c>
      <c r="AY4" s="83" t="s">
        <v>1889</v>
      </c>
      <c r="AZ4" s="78" t="s">
        <v>66</v>
      </c>
      <c r="BA4" s="78" t="str">
        <f>REPLACE(INDEX(GroupVertices[Group],MATCH(Vertices[[#This Row],[Vertex]],GroupVertices[Vertex],0)),1,1,"")</f>
        <v>9</v>
      </c>
      <c r="BB4" s="48" t="s">
        <v>2316</v>
      </c>
      <c r="BC4" s="48" t="s">
        <v>2316</v>
      </c>
      <c r="BD4" s="48" t="s">
        <v>2335</v>
      </c>
      <c r="BE4" s="48" t="s">
        <v>2335</v>
      </c>
      <c r="BF4" s="48" t="s">
        <v>502</v>
      </c>
      <c r="BG4" s="48" t="s">
        <v>502</v>
      </c>
      <c r="BH4" s="119" t="s">
        <v>2671</v>
      </c>
      <c r="BI4" s="119" t="s">
        <v>2670</v>
      </c>
      <c r="BJ4" s="119" t="s">
        <v>2742</v>
      </c>
      <c r="BK4" s="119" t="s">
        <v>2741</v>
      </c>
      <c r="BL4" s="119">
        <v>0</v>
      </c>
      <c r="BM4" s="123">
        <v>0</v>
      </c>
      <c r="BN4" s="119">
        <v>0</v>
      </c>
      <c r="BO4" s="123">
        <v>0</v>
      </c>
      <c r="BP4" s="119">
        <v>0</v>
      </c>
      <c r="BQ4" s="123">
        <v>0</v>
      </c>
      <c r="BR4" s="119">
        <v>39</v>
      </c>
      <c r="BS4" s="123">
        <v>100</v>
      </c>
      <c r="BT4" s="119">
        <v>39</v>
      </c>
      <c r="BU4" s="2"/>
      <c r="BV4" s="3"/>
      <c r="BW4" s="3"/>
      <c r="BX4" s="3"/>
      <c r="BY4" s="3"/>
    </row>
    <row r="5" spans="1:77" ht="41.45" customHeight="1">
      <c r="A5" s="64" t="s">
        <v>313</v>
      </c>
      <c r="C5" s="65"/>
      <c r="D5" s="65" t="s">
        <v>64</v>
      </c>
      <c r="E5" s="66">
        <v>174.796297126308</v>
      </c>
      <c r="F5" s="68">
        <v>99.96495708845546</v>
      </c>
      <c r="G5" s="102" t="s">
        <v>1816</v>
      </c>
      <c r="H5" s="65"/>
      <c r="I5" s="69" t="s">
        <v>313</v>
      </c>
      <c r="J5" s="70"/>
      <c r="K5" s="70"/>
      <c r="L5" s="69" t="s">
        <v>2054</v>
      </c>
      <c r="M5" s="73">
        <v>12.678634320743257</v>
      </c>
      <c r="N5" s="74">
        <v>9325.48046875</v>
      </c>
      <c r="O5" s="74">
        <v>2811.483642578125</v>
      </c>
      <c r="P5" s="75"/>
      <c r="Q5" s="76"/>
      <c r="R5" s="76"/>
      <c r="S5" s="88"/>
      <c r="T5" s="48">
        <v>2</v>
      </c>
      <c r="U5" s="48">
        <v>0</v>
      </c>
      <c r="V5" s="49">
        <v>0</v>
      </c>
      <c r="W5" s="49">
        <v>0.001767</v>
      </c>
      <c r="X5" s="49">
        <v>0.000526</v>
      </c>
      <c r="Y5" s="49">
        <v>0.734089</v>
      </c>
      <c r="Z5" s="49">
        <v>0.5</v>
      </c>
      <c r="AA5" s="49">
        <v>0</v>
      </c>
      <c r="AB5" s="71">
        <v>5</v>
      </c>
      <c r="AC5" s="71"/>
      <c r="AD5" s="72"/>
      <c r="AE5" s="78" t="s">
        <v>1207</v>
      </c>
      <c r="AF5" s="78">
        <v>387</v>
      </c>
      <c r="AG5" s="78">
        <v>4432</v>
      </c>
      <c r="AH5" s="78">
        <v>14042</v>
      </c>
      <c r="AI5" s="78">
        <v>25777</v>
      </c>
      <c r="AJ5" s="78"/>
      <c r="AK5" s="78" t="s">
        <v>1371</v>
      </c>
      <c r="AL5" s="78" t="s">
        <v>1527</v>
      </c>
      <c r="AM5" s="83" t="s">
        <v>1580</v>
      </c>
      <c r="AN5" s="78"/>
      <c r="AO5" s="80">
        <v>40095.497453703705</v>
      </c>
      <c r="AP5" s="83" t="s">
        <v>1665</v>
      </c>
      <c r="AQ5" s="78" t="b">
        <v>0</v>
      </c>
      <c r="AR5" s="78" t="b">
        <v>0</v>
      </c>
      <c r="AS5" s="78" t="b">
        <v>1</v>
      </c>
      <c r="AT5" s="78"/>
      <c r="AU5" s="78">
        <v>20</v>
      </c>
      <c r="AV5" s="83" t="s">
        <v>1802</v>
      </c>
      <c r="AW5" s="78" t="b">
        <v>0</v>
      </c>
      <c r="AX5" s="78" t="s">
        <v>1887</v>
      </c>
      <c r="AY5" s="83" t="s">
        <v>1890</v>
      </c>
      <c r="AZ5" s="78" t="s">
        <v>65</v>
      </c>
      <c r="BA5" s="78" t="str">
        <f>REPLACE(INDEX(GroupVertices[Group],MATCH(Vertices[[#This Row],[Vertex]],GroupVertices[Vertex],0)),1,1,"")</f>
        <v>9</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163.78552983157786</v>
      </c>
      <c r="F6" s="68">
        <v>99.99511029141239</v>
      </c>
      <c r="G6" s="102" t="s">
        <v>546</v>
      </c>
      <c r="H6" s="65"/>
      <c r="I6" s="69" t="s">
        <v>215</v>
      </c>
      <c r="J6" s="70"/>
      <c r="K6" s="70"/>
      <c r="L6" s="69" t="s">
        <v>2055</v>
      </c>
      <c r="M6" s="73">
        <v>2.6295768819641756</v>
      </c>
      <c r="N6" s="74">
        <v>8498.17578125</v>
      </c>
      <c r="O6" s="74">
        <v>573.4720458984375</v>
      </c>
      <c r="P6" s="75"/>
      <c r="Q6" s="76"/>
      <c r="R6" s="76"/>
      <c r="S6" s="88"/>
      <c r="T6" s="48">
        <v>0</v>
      </c>
      <c r="U6" s="48">
        <v>1</v>
      </c>
      <c r="V6" s="49">
        <v>0</v>
      </c>
      <c r="W6" s="49">
        <v>1</v>
      </c>
      <c r="X6" s="49">
        <v>0</v>
      </c>
      <c r="Y6" s="49">
        <v>0.999997</v>
      </c>
      <c r="Z6" s="49">
        <v>0</v>
      </c>
      <c r="AA6" s="49">
        <v>0</v>
      </c>
      <c r="AB6" s="71">
        <v>6</v>
      </c>
      <c r="AC6" s="71"/>
      <c r="AD6" s="72"/>
      <c r="AE6" s="78" t="s">
        <v>1208</v>
      </c>
      <c r="AF6" s="78">
        <v>353</v>
      </c>
      <c r="AG6" s="78">
        <v>621</v>
      </c>
      <c r="AH6" s="78">
        <v>2544</v>
      </c>
      <c r="AI6" s="78">
        <v>14594</v>
      </c>
      <c r="AJ6" s="78"/>
      <c r="AK6" s="78" t="s">
        <v>1372</v>
      </c>
      <c r="AL6" s="78" t="s">
        <v>1528</v>
      </c>
      <c r="AM6" s="83" t="s">
        <v>1581</v>
      </c>
      <c r="AN6" s="78"/>
      <c r="AO6" s="80">
        <v>42088.60947916667</v>
      </c>
      <c r="AP6" s="83" t="s">
        <v>1666</v>
      </c>
      <c r="AQ6" s="78" t="b">
        <v>0</v>
      </c>
      <c r="AR6" s="78" t="b">
        <v>0</v>
      </c>
      <c r="AS6" s="78" t="b">
        <v>1</v>
      </c>
      <c r="AT6" s="78"/>
      <c r="AU6" s="78">
        <v>21</v>
      </c>
      <c r="AV6" s="83" t="s">
        <v>1801</v>
      </c>
      <c r="AW6" s="78" t="b">
        <v>0</v>
      </c>
      <c r="AX6" s="78" t="s">
        <v>1887</v>
      </c>
      <c r="AY6" s="83" t="s">
        <v>1891</v>
      </c>
      <c r="AZ6" s="78" t="s">
        <v>66</v>
      </c>
      <c r="BA6" s="78" t="str">
        <f>REPLACE(INDEX(GroupVertices[Group],MATCH(Vertices[[#This Row],[Vertex]],GroupVertices[Vertex],0)),1,1,"")</f>
        <v>15</v>
      </c>
      <c r="BB6" s="48" t="s">
        <v>436</v>
      </c>
      <c r="BC6" s="48" t="s">
        <v>436</v>
      </c>
      <c r="BD6" s="48" t="s">
        <v>473</v>
      </c>
      <c r="BE6" s="48" t="s">
        <v>473</v>
      </c>
      <c r="BF6" s="48" t="s">
        <v>485</v>
      </c>
      <c r="BG6" s="48" t="s">
        <v>485</v>
      </c>
      <c r="BH6" s="119" t="s">
        <v>2672</v>
      </c>
      <c r="BI6" s="119" t="s">
        <v>2672</v>
      </c>
      <c r="BJ6" s="119" t="s">
        <v>2743</v>
      </c>
      <c r="BK6" s="119" t="s">
        <v>2743</v>
      </c>
      <c r="BL6" s="119">
        <v>0</v>
      </c>
      <c r="BM6" s="123">
        <v>0</v>
      </c>
      <c r="BN6" s="119">
        <v>0</v>
      </c>
      <c r="BO6" s="123">
        <v>0</v>
      </c>
      <c r="BP6" s="119">
        <v>0</v>
      </c>
      <c r="BQ6" s="123">
        <v>0</v>
      </c>
      <c r="BR6" s="119">
        <v>30</v>
      </c>
      <c r="BS6" s="123">
        <v>100</v>
      </c>
      <c r="BT6" s="119">
        <v>30</v>
      </c>
      <c r="BU6" s="2"/>
      <c r="BV6" s="3"/>
      <c r="BW6" s="3"/>
      <c r="BX6" s="3"/>
      <c r="BY6" s="3"/>
    </row>
    <row r="7" spans="1:77" ht="41.45" customHeight="1">
      <c r="A7" s="64" t="s">
        <v>314</v>
      </c>
      <c r="C7" s="65"/>
      <c r="D7" s="65" t="s">
        <v>64</v>
      </c>
      <c r="E7" s="66">
        <v>162.80608871037253</v>
      </c>
      <c r="F7" s="68">
        <v>99.99779251020074</v>
      </c>
      <c r="G7" s="102" t="s">
        <v>1817</v>
      </c>
      <c r="H7" s="65"/>
      <c r="I7" s="69" t="s">
        <v>314</v>
      </c>
      <c r="J7" s="70"/>
      <c r="K7" s="70"/>
      <c r="L7" s="69" t="s">
        <v>2056</v>
      </c>
      <c r="M7" s="73">
        <v>1.7356827671003316</v>
      </c>
      <c r="N7" s="74">
        <v>8498.17578125</v>
      </c>
      <c r="O7" s="74">
        <v>1014.6044311523438</v>
      </c>
      <c r="P7" s="75"/>
      <c r="Q7" s="76"/>
      <c r="R7" s="76"/>
      <c r="S7" s="88"/>
      <c r="T7" s="48">
        <v>1</v>
      </c>
      <c r="U7" s="48">
        <v>0</v>
      </c>
      <c r="V7" s="49">
        <v>0</v>
      </c>
      <c r="W7" s="49">
        <v>1</v>
      </c>
      <c r="X7" s="49">
        <v>0</v>
      </c>
      <c r="Y7" s="49">
        <v>0.999997</v>
      </c>
      <c r="Z7" s="49">
        <v>0</v>
      </c>
      <c r="AA7" s="49">
        <v>0</v>
      </c>
      <c r="AB7" s="71">
        <v>7</v>
      </c>
      <c r="AC7" s="71"/>
      <c r="AD7" s="72"/>
      <c r="AE7" s="78" t="s">
        <v>1209</v>
      </c>
      <c r="AF7" s="78">
        <v>406</v>
      </c>
      <c r="AG7" s="78">
        <v>282</v>
      </c>
      <c r="AH7" s="78">
        <v>713</v>
      </c>
      <c r="AI7" s="78">
        <v>437</v>
      </c>
      <c r="AJ7" s="78"/>
      <c r="AK7" s="78" t="s">
        <v>1373</v>
      </c>
      <c r="AL7" s="78" t="s">
        <v>1529</v>
      </c>
      <c r="AM7" s="83" t="s">
        <v>1582</v>
      </c>
      <c r="AN7" s="78"/>
      <c r="AO7" s="80">
        <v>41058.71840277778</v>
      </c>
      <c r="AP7" s="83" t="s">
        <v>1667</v>
      </c>
      <c r="AQ7" s="78" t="b">
        <v>0</v>
      </c>
      <c r="AR7" s="78" t="b">
        <v>0</v>
      </c>
      <c r="AS7" s="78" t="b">
        <v>0</v>
      </c>
      <c r="AT7" s="78"/>
      <c r="AU7" s="78">
        <v>5</v>
      </c>
      <c r="AV7" s="83" t="s">
        <v>1801</v>
      </c>
      <c r="AW7" s="78" t="b">
        <v>0</v>
      </c>
      <c r="AX7" s="78" t="s">
        <v>1887</v>
      </c>
      <c r="AY7" s="83" t="s">
        <v>1892</v>
      </c>
      <c r="AZ7" s="78" t="s">
        <v>65</v>
      </c>
      <c r="BA7" s="78" t="str">
        <f>REPLACE(INDEX(GroupVertices[Group],MATCH(Vertices[[#This Row],[Vertex]],GroupVertices[Vertex],0)),1,1,"")</f>
        <v>15</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216</v>
      </c>
      <c r="C8" s="65"/>
      <c r="D8" s="65" t="s">
        <v>64</v>
      </c>
      <c r="E8" s="66">
        <v>169.13923011946423</v>
      </c>
      <c r="F8" s="68">
        <v>99.98044907779938</v>
      </c>
      <c r="G8" s="102" t="s">
        <v>547</v>
      </c>
      <c r="H8" s="65"/>
      <c r="I8" s="69" t="s">
        <v>216</v>
      </c>
      <c r="J8" s="70"/>
      <c r="K8" s="70"/>
      <c r="L8" s="69" t="s">
        <v>2057</v>
      </c>
      <c r="M8" s="73">
        <v>7.515670672060643</v>
      </c>
      <c r="N8" s="74">
        <v>3209.21435546875</v>
      </c>
      <c r="O8" s="74">
        <v>2979.3212890625</v>
      </c>
      <c r="P8" s="75"/>
      <c r="Q8" s="76"/>
      <c r="R8" s="76"/>
      <c r="S8" s="88"/>
      <c r="T8" s="48">
        <v>0</v>
      </c>
      <c r="U8" s="48">
        <v>2</v>
      </c>
      <c r="V8" s="49">
        <v>0</v>
      </c>
      <c r="W8" s="49">
        <v>0.002114</v>
      </c>
      <c r="X8" s="49">
        <v>0.008716</v>
      </c>
      <c r="Y8" s="49">
        <v>0.531107</v>
      </c>
      <c r="Z8" s="49">
        <v>1</v>
      </c>
      <c r="AA8" s="49">
        <v>0</v>
      </c>
      <c r="AB8" s="71">
        <v>8</v>
      </c>
      <c r="AC8" s="71"/>
      <c r="AD8" s="72"/>
      <c r="AE8" s="78" t="s">
        <v>1210</v>
      </c>
      <c r="AF8" s="78">
        <v>4346</v>
      </c>
      <c r="AG8" s="78">
        <v>2474</v>
      </c>
      <c r="AH8" s="78">
        <v>25642</v>
      </c>
      <c r="AI8" s="78">
        <v>76967</v>
      </c>
      <c r="AJ8" s="78"/>
      <c r="AK8" s="78" t="s">
        <v>1374</v>
      </c>
      <c r="AL8" s="78" t="s">
        <v>1528</v>
      </c>
      <c r="AM8" s="83" t="s">
        <v>1583</v>
      </c>
      <c r="AN8" s="78"/>
      <c r="AO8" s="80">
        <v>41961.80255787037</v>
      </c>
      <c r="AP8" s="83" t="s">
        <v>1668</v>
      </c>
      <c r="AQ8" s="78" t="b">
        <v>0</v>
      </c>
      <c r="AR8" s="78" t="b">
        <v>0</v>
      </c>
      <c r="AS8" s="78" t="b">
        <v>1</v>
      </c>
      <c r="AT8" s="78"/>
      <c r="AU8" s="78">
        <v>150</v>
      </c>
      <c r="AV8" s="83" t="s">
        <v>1801</v>
      </c>
      <c r="AW8" s="78" t="b">
        <v>0</v>
      </c>
      <c r="AX8" s="78" t="s">
        <v>1887</v>
      </c>
      <c r="AY8" s="83" t="s">
        <v>1893</v>
      </c>
      <c r="AZ8" s="78" t="s">
        <v>66</v>
      </c>
      <c r="BA8" s="78" t="str">
        <f>REPLACE(INDEX(GroupVertices[Group],MATCH(Vertices[[#This Row],[Vertex]],GroupVertices[Vertex],0)),1,1,"")</f>
        <v>2</v>
      </c>
      <c r="BB8" s="48"/>
      <c r="BC8" s="48"/>
      <c r="BD8" s="48"/>
      <c r="BE8" s="48"/>
      <c r="BF8" s="48"/>
      <c r="BG8" s="48"/>
      <c r="BH8" s="119" t="s">
        <v>2673</v>
      </c>
      <c r="BI8" s="119" t="s">
        <v>2673</v>
      </c>
      <c r="BJ8" s="119" t="s">
        <v>2744</v>
      </c>
      <c r="BK8" s="119" t="s">
        <v>2744</v>
      </c>
      <c r="BL8" s="119">
        <v>0</v>
      </c>
      <c r="BM8" s="123">
        <v>0</v>
      </c>
      <c r="BN8" s="119">
        <v>0</v>
      </c>
      <c r="BO8" s="123">
        <v>0</v>
      </c>
      <c r="BP8" s="119">
        <v>0</v>
      </c>
      <c r="BQ8" s="123">
        <v>0</v>
      </c>
      <c r="BR8" s="119">
        <v>18</v>
      </c>
      <c r="BS8" s="123">
        <v>100</v>
      </c>
      <c r="BT8" s="119">
        <v>18</v>
      </c>
      <c r="BU8" s="2"/>
      <c r="BV8" s="3"/>
      <c r="BW8" s="3"/>
      <c r="BX8" s="3"/>
      <c r="BY8" s="3"/>
    </row>
    <row r="9" spans="1:77" ht="41.45" customHeight="1">
      <c r="A9" s="64" t="s">
        <v>303</v>
      </c>
      <c r="C9" s="65"/>
      <c r="D9" s="65" t="s">
        <v>64</v>
      </c>
      <c r="E9" s="66">
        <v>167.89398196831527</v>
      </c>
      <c r="F9" s="68">
        <v>99.983859214371</v>
      </c>
      <c r="G9" s="102" t="s">
        <v>626</v>
      </c>
      <c r="H9" s="65"/>
      <c r="I9" s="69" t="s">
        <v>303</v>
      </c>
      <c r="J9" s="70"/>
      <c r="K9" s="70"/>
      <c r="L9" s="69" t="s">
        <v>2058</v>
      </c>
      <c r="M9" s="73">
        <v>6.379185823959414</v>
      </c>
      <c r="N9" s="74">
        <v>2696.98779296875</v>
      </c>
      <c r="O9" s="74">
        <v>1914.8001708984375</v>
      </c>
      <c r="P9" s="75"/>
      <c r="Q9" s="76"/>
      <c r="R9" s="76"/>
      <c r="S9" s="88"/>
      <c r="T9" s="48">
        <v>26</v>
      </c>
      <c r="U9" s="48">
        <v>5</v>
      </c>
      <c r="V9" s="49">
        <v>3680.931035</v>
      </c>
      <c r="W9" s="49">
        <v>0.002959</v>
      </c>
      <c r="X9" s="49">
        <v>0.053775</v>
      </c>
      <c r="Y9" s="49">
        <v>6.502444</v>
      </c>
      <c r="Z9" s="49">
        <v>0.042328042328042326</v>
      </c>
      <c r="AA9" s="49">
        <v>0.03571428571428571</v>
      </c>
      <c r="AB9" s="71">
        <v>9</v>
      </c>
      <c r="AC9" s="71"/>
      <c r="AD9" s="72"/>
      <c r="AE9" s="78" t="s">
        <v>1211</v>
      </c>
      <c r="AF9" s="78">
        <v>625</v>
      </c>
      <c r="AG9" s="78">
        <v>2043</v>
      </c>
      <c r="AH9" s="78">
        <v>2716</v>
      </c>
      <c r="AI9" s="78">
        <v>6174</v>
      </c>
      <c r="AJ9" s="78"/>
      <c r="AK9" s="78" t="s">
        <v>1375</v>
      </c>
      <c r="AL9" s="78"/>
      <c r="AM9" s="78"/>
      <c r="AN9" s="78"/>
      <c r="AO9" s="80">
        <v>40577.73607638889</v>
      </c>
      <c r="AP9" s="78"/>
      <c r="AQ9" s="78" t="b">
        <v>1</v>
      </c>
      <c r="AR9" s="78" t="b">
        <v>0</v>
      </c>
      <c r="AS9" s="78" t="b">
        <v>1</v>
      </c>
      <c r="AT9" s="78"/>
      <c r="AU9" s="78">
        <v>70</v>
      </c>
      <c r="AV9" s="83" t="s">
        <v>1801</v>
      </c>
      <c r="AW9" s="78" t="b">
        <v>0</v>
      </c>
      <c r="AX9" s="78" t="s">
        <v>1887</v>
      </c>
      <c r="AY9" s="83" t="s">
        <v>1894</v>
      </c>
      <c r="AZ9" s="78" t="s">
        <v>66</v>
      </c>
      <c r="BA9" s="78" t="str">
        <f>REPLACE(INDEX(GroupVertices[Group],MATCH(Vertices[[#This Row],[Vertex]],GroupVertices[Vertex],0)),1,1,"")</f>
        <v>2</v>
      </c>
      <c r="BB9" s="48" t="s">
        <v>2635</v>
      </c>
      <c r="BC9" s="48" t="s">
        <v>2635</v>
      </c>
      <c r="BD9" s="48" t="s">
        <v>2642</v>
      </c>
      <c r="BE9" s="48" t="s">
        <v>2646</v>
      </c>
      <c r="BF9" s="48" t="s">
        <v>2649</v>
      </c>
      <c r="BG9" s="48" t="s">
        <v>2661</v>
      </c>
      <c r="BH9" s="119" t="s">
        <v>2674</v>
      </c>
      <c r="BI9" s="119" t="s">
        <v>2727</v>
      </c>
      <c r="BJ9" s="119" t="s">
        <v>2745</v>
      </c>
      <c r="BK9" s="119" t="s">
        <v>2745</v>
      </c>
      <c r="BL9" s="119">
        <v>2</v>
      </c>
      <c r="BM9" s="123">
        <v>0.9569377990430622</v>
      </c>
      <c r="BN9" s="119">
        <v>0</v>
      </c>
      <c r="BO9" s="123">
        <v>0</v>
      </c>
      <c r="BP9" s="119">
        <v>0</v>
      </c>
      <c r="BQ9" s="123">
        <v>0</v>
      </c>
      <c r="BR9" s="119">
        <v>207</v>
      </c>
      <c r="BS9" s="123">
        <v>99.04306220095694</v>
      </c>
      <c r="BT9" s="119">
        <v>209</v>
      </c>
      <c r="BU9" s="2"/>
      <c r="BV9" s="3"/>
      <c r="BW9" s="3"/>
      <c r="BX9" s="3"/>
      <c r="BY9" s="3"/>
    </row>
    <row r="10" spans="1:77" ht="41.45" customHeight="1">
      <c r="A10" s="64" t="s">
        <v>312</v>
      </c>
      <c r="C10" s="65"/>
      <c r="D10" s="65" t="s">
        <v>64</v>
      </c>
      <c r="E10" s="66">
        <v>213.3036459859677</v>
      </c>
      <c r="F10" s="68">
        <v>99.8595039556793</v>
      </c>
      <c r="G10" s="102" t="s">
        <v>635</v>
      </c>
      <c r="H10" s="65"/>
      <c r="I10" s="69" t="s">
        <v>312</v>
      </c>
      <c r="J10" s="70"/>
      <c r="K10" s="70"/>
      <c r="L10" s="69" t="s">
        <v>2059</v>
      </c>
      <c r="M10" s="73">
        <v>47.822648370611425</v>
      </c>
      <c r="N10" s="74">
        <v>3466.260498046875</v>
      </c>
      <c r="O10" s="74">
        <v>2262.96875</v>
      </c>
      <c r="P10" s="75"/>
      <c r="Q10" s="76"/>
      <c r="R10" s="76"/>
      <c r="S10" s="88"/>
      <c r="T10" s="48">
        <v>12</v>
      </c>
      <c r="U10" s="48">
        <v>2</v>
      </c>
      <c r="V10" s="49">
        <v>621.824264</v>
      </c>
      <c r="W10" s="49">
        <v>0.002688</v>
      </c>
      <c r="X10" s="49">
        <v>0.024631</v>
      </c>
      <c r="Y10" s="49">
        <v>2.689676</v>
      </c>
      <c r="Z10" s="49">
        <v>0.08181818181818182</v>
      </c>
      <c r="AA10" s="49">
        <v>0.09090909090909091</v>
      </c>
      <c r="AB10" s="71">
        <v>10</v>
      </c>
      <c r="AC10" s="71"/>
      <c r="AD10" s="72"/>
      <c r="AE10" s="78" t="s">
        <v>1212</v>
      </c>
      <c r="AF10" s="78">
        <v>11801</v>
      </c>
      <c r="AG10" s="78">
        <v>17760</v>
      </c>
      <c r="AH10" s="78">
        <v>14612</v>
      </c>
      <c r="AI10" s="78">
        <v>2032</v>
      </c>
      <c r="AJ10" s="78"/>
      <c r="AK10" s="78" t="s">
        <v>1376</v>
      </c>
      <c r="AL10" s="78" t="s">
        <v>1525</v>
      </c>
      <c r="AM10" s="83" t="s">
        <v>1584</v>
      </c>
      <c r="AN10" s="78"/>
      <c r="AO10" s="80">
        <v>39549.43991898148</v>
      </c>
      <c r="AP10" s="83" t="s">
        <v>1669</v>
      </c>
      <c r="AQ10" s="78" t="b">
        <v>0</v>
      </c>
      <c r="AR10" s="78" t="b">
        <v>0</v>
      </c>
      <c r="AS10" s="78" t="b">
        <v>1</v>
      </c>
      <c r="AT10" s="78"/>
      <c r="AU10" s="78">
        <v>280</v>
      </c>
      <c r="AV10" s="83" t="s">
        <v>1801</v>
      </c>
      <c r="AW10" s="78" t="b">
        <v>0</v>
      </c>
      <c r="AX10" s="78" t="s">
        <v>1887</v>
      </c>
      <c r="AY10" s="83" t="s">
        <v>1895</v>
      </c>
      <c r="AZ10" s="78" t="s">
        <v>66</v>
      </c>
      <c r="BA10" s="78" t="str">
        <f>REPLACE(INDEX(GroupVertices[Group],MATCH(Vertices[[#This Row],[Vertex]],GroupVertices[Vertex],0)),1,1,"")</f>
        <v>2</v>
      </c>
      <c r="BB10" s="48" t="s">
        <v>472</v>
      </c>
      <c r="BC10" s="48" t="s">
        <v>472</v>
      </c>
      <c r="BD10" s="48" t="s">
        <v>474</v>
      </c>
      <c r="BE10" s="48" t="s">
        <v>474</v>
      </c>
      <c r="BF10" s="48" t="s">
        <v>533</v>
      </c>
      <c r="BG10" s="48" t="s">
        <v>533</v>
      </c>
      <c r="BH10" s="119" t="s">
        <v>2675</v>
      </c>
      <c r="BI10" s="119" t="s">
        <v>2691</v>
      </c>
      <c r="BJ10" s="119" t="s">
        <v>2746</v>
      </c>
      <c r="BK10" s="119" t="s">
        <v>2760</v>
      </c>
      <c r="BL10" s="119">
        <v>2</v>
      </c>
      <c r="BM10" s="123">
        <v>4.545454545454546</v>
      </c>
      <c r="BN10" s="119">
        <v>0</v>
      </c>
      <c r="BO10" s="123">
        <v>0</v>
      </c>
      <c r="BP10" s="119">
        <v>0</v>
      </c>
      <c r="BQ10" s="123">
        <v>0</v>
      </c>
      <c r="BR10" s="119">
        <v>42</v>
      </c>
      <c r="BS10" s="123">
        <v>95.45454545454545</v>
      </c>
      <c r="BT10" s="119">
        <v>44</v>
      </c>
      <c r="BU10" s="2"/>
      <c r="BV10" s="3"/>
      <c r="BW10" s="3"/>
      <c r="BX10" s="3"/>
      <c r="BY10" s="3"/>
    </row>
    <row r="11" spans="1:77" ht="41.45" customHeight="1">
      <c r="A11" s="64" t="s">
        <v>217</v>
      </c>
      <c r="C11" s="65"/>
      <c r="D11" s="65" t="s">
        <v>64</v>
      </c>
      <c r="E11" s="66">
        <v>163.58328535227292</v>
      </c>
      <c r="F11" s="68">
        <v>99.99566414189967</v>
      </c>
      <c r="G11" s="102" t="s">
        <v>548</v>
      </c>
      <c r="H11" s="65"/>
      <c r="I11" s="69" t="s">
        <v>217</v>
      </c>
      <c r="J11" s="70"/>
      <c r="K11" s="70"/>
      <c r="L11" s="69" t="s">
        <v>2060</v>
      </c>
      <c r="M11" s="73">
        <v>2.444996976240078</v>
      </c>
      <c r="N11" s="74">
        <v>3418.4755859375</v>
      </c>
      <c r="O11" s="74">
        <v>2711.205078125</v>
      </c>
      <c r="P11" s="75"/>
      <c r="Q11" s="76"/>
      <c r="R11" s="76"/>
      <c r="S11" s="88"/>
      <c r="T11" s="48">
        <v>0</v>
      </c>
      <c r="U11" s="48">
        <v>2</v>
      </c>
      <c r="V11" s="49">
        <v>0</v>
      </c>
      <c r="W11" s="49">
        <v>0.002114</v>
      </c>
      <c r="X11" s="49">
        <v>0.008716</v>
      </c>
      <c r="Y11" s="49">
        <v>0.531107</v>
      </c>
      <c r="Z11" s="49">
        <v>1</v>
      </c>
      <c r="AA11" s="49">
        <v>0</v>
      </c>
      <c r="AB11" s="71">
        <v>11</v>
      </c>
      <c r="AC11" s="71"/>
      <c r="AD11" s="72"/>
      <c r="AE11" s="78" t="s">
        <v>1213</v>
      </c>
      <c r="AF11" s="78">
        <v>338</v>
      </c>
      <c r="AG11" s="78">
        <v>551</v>
      </c>
      <c r="AH11" s="78">
        <v>3325</v>
      </c>
      <c r="AI11" s="78">
        <v>6388</v>
      </c>
      <c r="AJ11" s="78"/>
      <c r="AK11" s="78" t="s">
        <v>1377</v>
      </c>
      <c r="AL11" s="78" t="s">
        <v>1530</v>
      </c>
      <c r="AM11" s="83" t="s">
        <v>1585</v>
      </c>
      <c r="AN11" s="78"/>
      <c r="AO11" s="80">
        <v>42968.307974537034</v>
      </c>
      <c r="AP11" s="83" t="s">
        <v>1670</v>
      </c>
      <c r="AQ11" s="78" t="b">
        <v>1</v>
      </c>
      <c r="AR11" s="78" t="b">
        <v>0</v>
      </c>
      <c r="AS11" s="78" t="b">
        <v>0</v>
      </c>
      <c r="AT11" s="78"/>
      <c r="AU11" s="78">
        <v>8</v>
      </c>
      <c r="AV11" s="78"/>
      <c r="AW11" s="78" t="b">
        <v>0</v>
      </c>
      <c r="AX11" s="78" t="s">
        <v>1887</v>
      </c>
      <c r="AY11" s="83" t="s">
        <v>1896</v>
      </c>
      <c r="AZ11" s="78" t="s">
        <v>66</v>
      </c>
      <c r="BA11" s="78" t="str">
        <f>REPLACE(INDEX(GroupVertices[Group],MATCH(Vertices[[#This Row],[Vertex]],GroupVertices[Vertex],0)),1,1,"")</f>
        <v>2</v>
      </c>
      <c r="BB11" s="48"/>
      <c r="BC11" s="48"/>
      <c r="BD11" s="48"/>
      <c r="BE11" s="48"/>
      <c r="BF11" s="48"/>
      <c r="BG11" s="48"/>
      <c r="BH11" s="119" t="s">
        <v>2673</v>
      </c>
      <c r="BI11" s="119" t="s">
        <v>2673</v>
      </c>
      <c r="BJ11" s="119" t="s">
        <v>2744</v>
      </c>
      <c r="BK11" s="119" t="s">
        <v>2744</v>
      </c>
      <c r="BL11" s="119">
        <v>0</v>
      </c>
      <c r="BM11" s="123">
        <v>0</v>
      </c>
      <c r="BN11" s="119">
        <v>0</v>
      </c>
      <c r="BO11" s="123">
        <v>0</v>
      </c>
      <c r="BP11" s="119">
        <v>0</v>
      </c>
      <c r="BQ11" s="123">
        <v>0</v>
      </c>
      <c r="BR11" s="119">
        <v>18</v>
      </c>
      <c r="BS11" s="123">
        <v>100</v>
      </c>
      <c r="BT11" s="119">
        <v>18</v>
      </c>
      <c r="BU11" s="2"/>
      <c r="BV11" s="3"/>
      <c r="BW11" s="3"/>
      <c r="BX11" s="3"/>
      <c r="BY11" s="3"/>
    </row>
    <row r="12" spans="1:77" ht="41.45" customHeight="1">
      <c r="A12" s="64" t="s">
        <v>218</v>
      </c>
      <c r="C12" s="65"/>
      <c r="D12" s="65" t="s">
        <v>64</v>
      </c>
      <c r="E12" s="66">
        <v>162.59806581737317</v>
      </c>
      <c r="F12" s="68">
        <v>99.99836218498764</v>
      </c>
      <c r="G12" s="102" t="s">
        <v>1818</v>
      </c>
      <c r="H12" s="65"/>
      <c r="I12" s="69" t="s">
        <v>218</v>
      </c>
      <c r="J12" s="70"/>
      <c r="K12" s="70"/>
      <c r="L12" s="69" t="s">
        <v>2061</v>
      </c>
      <c r="M12" s="73">
        <v>1.545829149784117</v>
      </c>
      <c r="N12" s="74">
        <v>194.9122772216797</v>
      </c>
      <c r="O12" s="74">
        <v>4070.18115234375</v>
      </c>
      <c r="P12" s="75"/>
      <c r="Q12" s="76"/>
      <c r="R12" s="76"/>
      <c r="S12" s="88"/>
      <c r="T12" s="48">
        <v>0</v>
      </c>
      <c r="U12" s="48">
        <v>1</v>
      </c>
      <c r="V12" s="49">
        <v>0</v>
      </c>
      <c r="W12" s="49">
        <v>0.002066</v>
      </c>
      <c r="X12" s="49">
        <v>0.00147</v>
      </c>
      <c r="Y12" s="49">
        <v>0.367234</v>
      </c>
      <c r="Z12" s="49">
        <v>0</v>
      </c>
      <c r="AA12" s="49">
        <v>0</v>
      </c>
      <c r="AB12" s="71">
        <v>12</v>
      </c>
      <c r="AC12" s="71"/>
      <c r="AD12" s="72"/>
      <c r="AE12" s="78" t="s">
        <v>1214</v>
      </c>
      <c r="AF12" s="78">
        <v>340</v>
      </c>
      <c r="AG12" s="78">
        <v>210</v>
      </c>
      <c r="AH12" s="78">
        <v>5575</v>
      </c>
      <c r="AI12" s="78">
        <v>29869</v>
      </c>
      <c r="AJ12" s="78"/>
      <c r="AK12" s="78" t="s">
        <v>1378</v>
      </c>
      <c r="AL12" s="78" t="s">
        <v>1531</v>
      </c>
      <c r="AM12" s="78"/>
      <c r="AN12" s="78"/>
      <c r="AO12" s="80">
        <v>43315.35938657408</v>
      </c>
      <c r="AP12" s="83" t="s">
        <v>1671</v>
      </c>
      <c r="AQ12" s="78" t="b">
        <v>1</v>
      </c>
      <c r="AR12" s="78" t="b">
        <v>0</v>
      </c>
      <c r="AS12" s="78" t="b">
        <v>0</v>
      </c>
      <c r="AT12" s="78"/>
      <c r="AU12" s="78">
        <v>0</v>
      </c>
      <c r="AV12" s="78"/>
      <c r="AW12" s="78" t="b">
        <v>0</v>
      </c>
      <c r="AX12" s="78" t="s">
        <v>1887</v>
      </c>
      <c r="AY12" s="83" t="s">
        <v>1897</v>
      </c>
      <c r="AZ12" s="78" t="s">
        <v>66</v>
      </c>
      <c r="BA12" s="78" t="str">
        <f>REPLACE(INDEX(GroupVertices[Group],MATCH(Vertices[[#This Row],[Vertex]],GroupVertices[Vertex],0)),1,1,"")</f>
        <v>2</v>
      </c>
      <c r="BB12" s="48"/>
      <c r="BC12" s="48"/>
      <c r="BD12" s="48"/>
      <c r="BE12" s="48"/>
      <c r="BF12" s="48" t="s">
        <v>486</v>
      </c>
      <c r="BG12" s="48" t="s">
        <v>486</v>
      </c>
      <c r="BH12" s="119" t="s">
        <v>2676</v>
      </c>
      <c r="BI12" s="119" t="s">
        <v>2676</v>
      </c>
      <c r="BJ12" s="119" t="s">
        <v>2747</v>
      </c>
      <c r="BK12" s="119" t="s">
        <v>2747</v>
      </c>
      <c r="BL12" s="119">
        <v>0</v>
      </c>
      <c r="BM12" s="123">
        <v>0</v>
      </c>
      <c r="BN12" s="119">
        <v>0</v>
      </c>
      <c r="BO12" s="123">
        <v>0</v>
      </c>
      <c r="BP12" s="119">
        <v>0</v>
      </c>
      <c r="BQ12" s="123">
        <v>0</v>
      </c>
      <c r="BR12" s="119">
        <v>4</v>
      </c>
      <c r="BS12" s="123">
        <v>100</v>
      </c>
      <c r="BT12" s="119">
        <v>4</v>
      </c>
      <c r="BU12" s="2"/>
      <c r="BV12" s="3"/>
      <c r="BW12" s="3"/>
      <c r="BX12" s="3"/>
      <c r="BY12" s="3"/>
    </row>
    <row r="13" spans="1:77" ht="41.45" customHeight="1">
      <c r="A13" s="64" t="s">
        <v>305</v>
      </c>
      <c r="C13" s="65"/>
      <c r="D13" s="65" t="s">
        <v>64</v>
      </c>
      <c r="E13" s="66">
        <v>168.74051957454878</v>
      </c>
      <c r="F13" s="68">
        <v>99.98154095447428</v>
      </c>
      <c r="G13" s="102" t="s">
        <v>628</v>
      </c>
      <c r="H13" s="65"/>
      <c r="I13" s="69" t="s">
        <v>305</v>
      </c>
      <c r="J13" s="70"/>
      <c r="K13" s="70"/>
      <c r="L13" s="69" t="s">
        <v>2062</v>
      </c>
      <c r="M13" s="73">
        <v>7.151784572204565</v>
      </c>
      <c r="N13" s="74">
        <v>735.7871704101562</v>
      </c>
      <c r="O13" s="74">
        <v>3405.9501953125</v>
      </c>
      <c r="P13" s="75"/>
      <c r="Q13" s="76"/>
      <c r="R13" s="76"/>
      <c r="S13" s="88"/>
      <c r="T13" s="48">
        <v>10</v>
      </c>
      <c r="U13" s="48">
        <v>3</v>
      </c>
      <c r="V13" s="49">
        <v>2115.791841</v>
      </c>
      <c r="W13" s="49">
        <v>0.002882</v>
      </c>
      <c r="X13" s="49">
        <v>0.013221</v>
      </c>
      <c r="Y13" s="49">
        <v>3.066832</v>
      </c>
      <c r="Z13" s="49">
        <v>0.06363636363636363</v>
      </c>
      <c r="AA13" s="49">
        <v>0</v>
      </c>
      <c r="AB13" s="71">
        <v>13</v>
      </c>
      <c r="AC13" s="71"/>
      <c r="AD13" s="72"/>
      <c r="AE13" s="78" t="s">
        <v>1215</v>
      </c>
      <c r="AF13" s="78">
        <v>671</v>
      </c>
      <c r="AG13" s="78">
        <v>2336</v>
      </c>
      <c r="AH13" s="78">
        <v>13964</v>
      </c>
      <c r="AI13" s="78">
        <v>32566</v>
      </c>
      <c r="AJ13" s="78"/>
      <c r="AK13" s="78" t="s">
        <v>1379</v>
      </c>
      <c r="AL13" s="78" t="s">
        <v>1530</v>
      </c>
      <c r="AM13" s="78"/>
      <c r="AN13" s="78"/>
      <c r="AO13" s="80">
        <v>40877.32922453704</v>
      </c>
      <c r="AP13" s="83" t="s">
        <v>1672</v>
      </c>
      <c r="AQ13" s="78" t="b">
        <v>0</v>
      </c>
      <c r="AR13" s="78" t="b">
        <v>0</v>
      </c>
      <c r="AS13" s="78" t="b">
        <v>0</v>
      </c>
      <c r="AT13" s="78"/>
      <c r="AU13" s="78">
        <v>5</v>
      </c>
      <c r="AV13" s="83" t="s">
        <v>1803</v>
      </c>
      <c r="AW13" s="78" t="b">
        <v>0</v>
      </c>
      <c r="AX13" s="78" t="s">
        <v>1887</v>
      </c>
      <c r="AY13" s="83" t="s">
        <v>1898</v>
      </c>
      <c r="AZ13" s="78" t="s">
        <v>66</v>
      </c>
      <c r="BA13" s="78" t="str">
        <f>REPLACE(INDEX(GroupVertices[Group],MATCH(Vertices[[#This Row],[Vertex]],GroupVertices[Vertex],0)),1,1,"")</f>
        <v>2</v>
      </c>
      <c r="BB13" s="48"/>
      <c r="BC13" s="48"/>
      <c r="BD13" s="48"/>
      <c r="BE13" s="48"/>
      <c r="BF13" s="48" t="s">
        <v>486</v>
      </c>
      <c r="BG13" s="48" t="s">
        <v>486</v>
      </c>
      <c r="BH13" s="119" t="s">
        <v>2677</v>
      </c>
      <c r="BI13" s="119" t="s">
        <v>2728</v>
      </c>
      <c r="BJ13" s="119" t="s">
        <v>2748</v>
      </c>
      <c r="BK13" s="119" t="s">
        <v>2762</v>
      </c>
      <c r="BL13" s="119">
        <v>0</v>
      </c>
      <c r="BM13" s="123">
        <v>0</v>
      </c>
      <c r="BN13" s="119">
        <v>0</v>
      </c>
      <c r="BO13" s="123">
        <v>0</v>
      </c>
      <c r="BP13" s="119">
        <v>0</v>
      </c>
      <c r="BQ13" s="123">
        <v>0</v>
      </c>
      <c r="BR13" s="119">
        <v>36</v>
      </c>
      <c r="BS13" s="123">
        <v>100</v>
      </c>
      <c r="BT13" s="119">
        <v>36</v>
      </c>
      <c r="BU13" s="2"/>
      <c r="BV13" s="3"/>
      <c r="BW13" s="3"/>
      <c r="BX13" s="3"/>
      <c r="BY13" s="3"/>
    </row>
    <row r="14" spans="1:77" ht="41.45" customHeight="1">
      <c r="A14" s="64" t="s">
        <v>219</v>
      </c>
      <c r="C14" s="65"/>
      <c r="D14" s="65" t="s">
        <v>64</v>
      </c>
      <c r="E14" s="66">
        <v>203.07296453998518</v>
      </c>
      <c r="F14" s="68">
        <v>99.88752087818533</v>
      </c>
      <c r="G14" s="102" t="s">
        <v>549</v>
      </c>
      <c r="H14" s="65"/>
      <c r="I14" s="69" t="s">
        <v>219</v>
      </c>
      <c r="J14" s="70"/>
      <c r="K14" s="70"/>
      <c r="L14" s="69" t="s">
        <v>2063</v>
      </c>
      <c r="M14" s="73">
        <v>38.48554199676815</v>
      </c>
      <c r="N14" s="74">
        <v>6764.16552734375</v>
      </c>
      <c r="O14" s="74">
        <v>1231.8916015625</v>
      </c>
      <c r="P14" s="75"/>
      <c r="Q14" s="76"/>
      <c r="R14" s="76"/>
      <c r="S14" s="88"/>
      <c r="T14" s="48">
        <v>0</v>
      </c>
      <c r="U14" s="48">
        <v>5</v>
      </c>
      <c r="V14" s="49">
        <v>91.697619</v>
      </c>
      <c r="W14" s="49">
        <v>0.002703</v>
      </c>
      <c r="X14" s="49">
        <v>0.014609</v>
      </c>
      <c r="Y14" s="49">
        <v>1.28228</v>
      </c>
      <c r="Z14" s="49">
        <v>0.4</v>
      </c>
      <c r="AA14" s="49">
        <v>0</v>
      </c>
      <c r="AB14" s="71">
        <v>14</v>
      </c>
      <c r="AC14" s="71"/>
      <c r="AD14" s="72"/>
      <c r="AE14" s="78" t="s">
        <v>1216</v>
      </c>
      <c r="AF14" s="78">
        <v>3395</v>
      </c>
      <c r="AG14" s="78">
        <v>14219</v>
      </c>
      <c r="AH14" s="78">
        <v>42975</v>
      </c>
      <c r="AI14" s="78">
        <v>24014</v>
      </c>
      <c r="AJ14" s="78"/>
      <c r="AK14" s="78" t="s">
        <v>1380</v>
      </c>
      <c r="AL14" s="78" t="s">
        <v>1525</v>
      </c>
      <c r="AM14" s="83" t="s">
        <v>1586</v>
      </c>
      <c r="AN14" s="78"/>
      <c r="AO14" s="80">
        <v>39843.90844907407</v>
      </c>
      <c r="AP14" s="83" t="s">
        <v>1673</v>
      </c>
      <c r="AQ14" s="78" t="b">
        <v>0</v>
      </c>
      <c r="AR14" s="78" t="b">
        <v>0</v>
      </c>
      <c r="AS14" s="78" t="b">
        <v>0</v>
      </c>
      <c r="AT14" s="78"/>
      <c r="AU14" s="78">
        <v>276</v>
      </c>
      <c r="AV14" s="83" t="s">
        <v>1801</v>
      </c>
      <c r="AW14" s="78" t="b">
        <v>0</v>
      </c>
      <c r="AX14" s="78" t="s">
        <v>1887</v>
      </c>
      <c r="AY14" s="83" t="s">
        <v>1899</v>
      </c>
      <c r="AZ14" s="78" t="s">
        <v>66</v>
      </c>
      <c r="BA14" s="78" t="str">
        <f>REPLACE(INDEX(GroupVertices[Group],MATCH(Vertices[[#This Row],[Vertex]],GroupVertices[Vertex],0)),1,1,"")</f>
        <v>4</v>
      </c>
      <c r="BB14" s="48"/>
      <c r="BC14" s="48"/>
      <c r="BD14" s="48"/>
      <c r="BE14" s="48"/>
      <c r="BF14" s="48"/>
      <c r="BG14" s="48"/>
      <c r="BH14" s="119" t="s">
        <v>2678</v>
      </c>
      <c r="BI14" s="119" t="s">
        <v>2678</v>
      </c>
      <c r="BJ14" s="119" t="s">
        <v>2749</v>
      </c>
      <c r="BK14" s="119" t="s">
        <v>2749</v>
      </c>
      <c r="BL14" s="119">
        <v>0</v>
      </c>
      <c r="BM14" s="123">
        <v>0</v>
      </c>
      <c r="BN14" s="119">
        <v>0</v>
      </c>
      <c r="BO14" s="123">
        <v>0</v>
      </c>
      <c r="BP14" s="119">
        <v>0</v>
      </c>
      <c r="BQ14" s="123">
        <v>0</v>
      </c>
      <c r="BR14" s="119">
        <v>33</v>
      </c>
      <c r="BS14" s="123">
        <v>100</v>
      </c>
      <c r="BT14" s="119">
        <v>33</v>
      </c>
      <c r="BU14" s="2"/>
      <c r="BV14" s="3"/>
      <c r="BW14" s="3"/>
      <c r="BX14" s="3"/>
      <c r="BY14" s="3"/>
    </row>
    <row r="15" spans="1:77" ht="41.45" customHeight="1">
      <c r="A15" s="64" t="s">
        <v>279</v>
      </c>
      <c r="C15" s="65"/>
      <c r="D15" s="65" t="s">
        <v>64</v>
      </c>
      <c r="E15" s="66">
        <v>162.36692926959608</v>
      </c>
      <c r="F15" s="68">
        <v>99.9989951569731</v>
      </c>
      <c r="G15" s="102" t="s">
        <v>606</v>
      </c>
      <c r="H15" s="65"/>
      <c r="I15" s="69" t="s">
        <v>279</v>
      </c>
      <c r="J15" s="70"/>
      <c r="K15" s="70"/>
      <c r="L15" s="69" t="s">
        <v>2064</v>
      </c>
      <c r="M15" s="73">
        <v>1.3348806860994342</v>
      </c>
      <c r="N15" s="74">
        <v>5712.33447265625</v>
      </c>
      <c r="O15" s="74">
        <v>2111.4638671875</v>
      </c>
      <c r="P15" s="75"/>
      <c r="Q15" s="76"/>
      <c r="R15" s="76"/>
      <c r="S15" s="88"/>
      <c r="T15" s="48">
        <v>9</v>
      </c>
      <c r="U15" s="48">
        <v>17</v>
      </c>
      <c r="V15" s="49">
        <v>3160.925771</v>
      </c>
      <c r="W15" s="49">
        <v>0.003145</v>
      </c>
      <c r="X15" s="49">
        <v>0.049701</v>
      </c>
      <c r="Y15" s="49">
        <v>5.135931</v>
      </c>
      <c r="Z15" s="49">
        <v>0.0735930735930736</v>
      </c>
      <c r="AA15" s="49">
        <v>0.09090909090909091</v>
      </c>
      <c r="AB15" s="71">
        <v>15</v>
      </c>
      <c r="AC15" s="71"/>
      <c r="AD15" s="72"/>
      <c r="AE15" s="78" t="s">
        <v>1217</v>
      </c>
      <c r="AF15" s="78">
        <v>402</v>
      </c>
      <c r="AG15" s="78">
        <v>130</v>
      </c>
      <c r="AH15" s="78">
        <v>6796</v>
      </c>
      <c r="AI15" s="78">
        <v>6545</v>
      </c>
      <c r="AJ15" s="78"/>
      <c r="AK15" s="78" t="s">
        <v>1381</v>
      </c>
      <c r="AL15" s="78"/>
      <c r="AM15" s="78"/>
      <c r="AN15" s="78"/>
      <c r="AO15" s="80">
        <v>40518.79866898148</v>
      </c>
      <c r="AP15" s="83" t="s">
        <v>1674</v>
      </c>
      <c r="AQ15" s="78" t="b">
        <v>1</v>
      </c>
      <c r="AR15" s="78" t="b">
        <v>0</v>
      </c>
      <c r="AS15" s="78" t="b">
        <v>0</v>
      </c>
      <c r="AT15" s="78"/>
      <c r="AU15" s="78">
        <v>1</v>
      </c>
      <c r="AV15" s="83" t="s">
        <v>1801</v>
      </c>
      <c r="AW15" s="78" t="b">
        <v>0</v>
      </c>
      <c r="AX15" s="78" t="s">
        <v>1887</v>
      </c>
      <c r="AY15" s="83" t="s">
        <v>1900</v>
      </c>
      <c r="AZ15" s="78" t="s">
        <v>66</v>
      </c>
      <c r="BA15" s="78" t="str">
        <f>REPLACE(INDEX(GroupVertices[Group],MATCH(Vertices[[#This Row],[Vertex]],GroupVertices[Vertex],0)),1,1,"")</f>
        <v>4</v>
      </c>
      <c r="BB15" s="48" t="s">
        <v>2636</v>
      </c>
      <c r="BC15" s="48" t="s">
        <v>2636</v>
      </c>
      <c r="BD15" s="48" t="s">
        <v>2334</v>
      </c>
      <c r="BE15" s="48" t="s">
        <v>479</v>
      </c>
      <c r="BF15" s="48" t="s">
        <v>2650</v>
      </c>
      <c r="BG15" s="48" t="s">
        <v>2662</v>
      </c>
      <c r="BH15" s="119" t="s">
        <v>2679</v>
      </c>
      <c r="BI15" s="119" t="s">
        <v>2729</v>
      </c>
      <c r="BJ15" s="119" t="s">
        <v>2750</v>
      </c>
      <c r="BK15" s="119" t="s">
        <v>2789</v>
      </c>
      <c r="BL15" s="119">
        <v>0</v>
      </c>
      <c r="BM15" s="123">
        <v>0</v>
      </c>
      <c r="BN15" s="119">
        <v>0</v>
      </c>
      <c r="BO15" s="123">
        <v>0</v>
      </c>
      <c r="BP15" s="119">
        <v>0</v>
      </c>
      <c r="BQ15" s="123">
        <v>0</v>
      </c>
      <c r="BR15" s="119">
        <v>193</v>
      </c>
      <c r="BS15" s="123">
        <v>100</v>
      </c>
      <c r="BT15" s="119">
        <v>193</v>
      </c>
      <c r="BU15" s="2"/>
      <c r="BV15" s="3"/>
      <c r="BW15" s="3"/>
      <c r="BX15" s="3"/>
      <c r="BY15" s="3"/>
    </row>
    <row r="16" spans="1:77" ht="41.45" customHeight="1">
      <c r="A16" s="64" t="s">
        <v>315</v>
      </c>
      <c r="C16" s="65"/>
      <c r="D16" s="65" t="s">
        <v>64</v>
      </c>
      <c r="E16" s="66">
        <v>273.6822906790326</v>
      </c>
      <c r="F16" s="68">
        <v>99.69415584877983</v>
      </c>
      <c r="G16" s="102" t="s">
        <v>1819</v>
      </c>
      <c r="H16" s="65"/>
      <c r="I16" s="69" t="s">
        <v>315</v>
      </c>
      <c r="J16" s="70"/>
      <c r="K16" s="70"/>
      <c r="L16" s="69" t="s">
        <v>2065</v>
      </c>
      <c r="M16" s="73">
        <v>102.92766079664271</v>
      </c>
      <c r="N16" s="74">
        <v>6558.12744140625</v>
      </c>
      <c r="O16" s="74">
        <v>2328.343017578125</v>
      </c>
      <c r="P16" s="75"/>
      <c r="Q16" s="76"/>
      <c r="R16" s="76"/>
      <c r="S16" s="88"/>
      <c r="T16" s="48">
        <v>10</v>
      </c>
      <c r="U16" s="48">
        <v>0</v>
      </c>
      <c r="V16" s="49">
        <v>503.638533</v>
      </c>
      <c r="W16" s="49">
        <v>0.002755</v>
      </c>
      <c r="X16" s="49">
        <v>0.02458</v>
      </c>
      <c r="Y16" s="49">
        <v>2.223468</v>
      </c>
      <c r="Z16" s="49">
        <v>0.13333333333333333</v>
      </c>
      <c r="AA16" s="49">
        <v>0</v>
      </c>
      <c r="AB16" s="71">
        <v>16</v>
      </c>
      <c r="AC16" s="71"/>
      <c r="AD16" s="72"/>
      <c r="AE16" s="78" t="s">
        <v>1218</v>
      </c>
      <c r="AF16" s="78">
        <v>756</v>
      </c>
      <c r="AG16" s="78">
        <v>38658</v>
      </c>
      <c r="AH16" s="78">
        <v>997</v>
      </c>
      <c r="AI16" s="78">
        <v>205</v>
      </c>
      <c r="AJ16" s="78"/>
      <c r="AK16" s="78" t="s">
        <v>1382</v>
      </c>
      <c r="AL16" s="78"/>
      <c r="AM16" s="83" t="s">
        <v>1587</v>
      </c>
      <c r="AN16" s="78"/>
      <c r="AO16" s="80">
        <v>41242.58619212963</v>
      </c>
      <c r="AP16" s="83" t="s">
        <v>1675</v>
      </c>
      <c r="AQ16" s="78" t="b">
        <v>1</v>
      </c>
      <c r="AR16" s="78" t="b">
        <v>0</v>
      </c>
      <c r="AS16" s="78" t="b">
        <v>0</v>
      </c>
      <c r="AT16" s="78"/>
      <c r="AU16" s="78">
        <v>237</v>
      </c>
      <c r="AV16" s="83" t="s">
        <v>1801</v>
      </c>
      <c r="AW16" s="78" t="b">
        <v>1</v>
      </c>
      <c r="AX16" s="78" t="s">
        <v>1887</v>
      </c>
      <c r="AY16" s="83" t="s">
        <v>1901</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316</v>
      </c>
      <c r="C17" s="65"/>
      <c r="D17" s="65" t="s">
        <v>64</v>
      </c>
      <c r="E17" s="66">
        <v>170.86697581409783</v>
      </c>
      <c r="F17" s="68">
        <v>99.97571761220813</v>
      </c>
      <c r="G17" s="102" t="s">
        <v>1820</v>
      </c>
      <c r="H17" s="65"/>
      <c r="I17" s="69" t="s">
        <v>316</v>
      </c>
      <c r="J17" s="70"/>
      <c r="K17" s="70"/>
      <c r="L17" s="69" t="s">
        <v>2066</v>
      </c>
      <c r="M17" s="73">
        <v>9.092510438103648</v>
      </c>
      <c r="N17" s="74">
        <v>6997.35107421875</v>
      </c>
      <c r="O17" s="74">
        <v>1668.052490234375</v>
      </c>
      <c r="P17" s="75"/>
      <c r="Q17" s="76"/>
      <c r="R17" s="76"/>
      <c r="S17" s="88"/>
      <c r="T17" s="48">
        <v>3</v>
      </c>
      <c r="U17" s="48">
        <v>0</v>
      </c>
      <c r="V17" s="49">
        <v>0</v>
      </c>
      <c r="W17" s="49">
        <v>0.002208</v>
      </c>
      <c r="X17" s="49">
        <v>0.008774</v>
      </c>
      <c r="Y17" s="49">
        <v>0.775781</v>
      </c>
      <c r="Z17" s="49">
        <v>0.6666666666666666</v>
      </c>
      <c r="AA17" s="49">
        <v>0</v>
      </c>
      <c r="AB17" s="71">
        <v>17</v>
      </c>
      <c r="AC17" s="71"/>
      <c r="AD17" s="72"/>
      <c r="AE17" s="78" t="s">
        <v>1219</v>
      </c>
      <c r="AF17" s="78">
        <v>4998</v>
      </c>
      <c r="AG17" s="78">
        <v>3072</v>
      </c>
      <c r="AH17" s="78">
        <v>464720</v>
      </c>
      <c r="AI17" s="78">
        <v>163893</v>
      </c>
      <c r="AJ17" s="78"/>
      <c r="AK17" s="78" t="s">
        <v>1383</v>
      </c>
      <c r="AL17" s="78" t="s">
        <v>1525</v>
      </c>
      <c r="AM17" s="78"/>
      <c r="AN17" s="78"/>
      <c r="AO17" s="80">
        <v>40484.99994212963</v>
      </c>
      <c r="AP17" s="83" t="s">
        <v>1676</v>
      </c>
      <c r="AQ17" s="78" t="b">
        <v>0</v>
      </c>
      <c r="AR17" s="78" t="b">
        <v>0</v>
      </c>
      <c r="AS17" s="78" t="b">
        <v>1</v>
      </c>
      <c r="AT17" s="78"/>
      <c r="AU17" s="78">
        <v>543</v>
      </c>
      <c r="AV17" s="83" t="s">
        <v>1804</v>
      </c>
      <c r="AW17" s="78" t="b">
        <v>0</v>
      </c>
      <c r="AX17" s="78" t="s">
        <v>1887</v>
      </c>
      <c r="AY17" s="83" t="s">
        <v>1902</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248</v>
      </c>
      <c r="C18" s="65"/>
      <c r="D18" s="65" t="s">
        <v>64</v>
      </c>
      <c r="E18" s="66">
        <v>204.69092037442465</v>
      </c>
      <c r="F18" s="68">
        <v>99.88309007428717</v>
      </c>
      <c r="G18" s="102" t="s">
        <v>578</v>
      </c>
      <c r="H18" s="65"/>
      <c r="I18" s="69" t="s">
        <v>248</v>
      </c>
      <c r="J18" s="70"/>
      <c r="K18" s="70"/>
      <c r="L18" s="69" t="s">
        <v>2067</v>
      </c>
      <c r="M18" s="73">
        <v>39.96218124256093</v>
      </c>
      <c r="N18" s="74">
        <v>2232.53955078125</v>
      </c>
      <c r="O18" s="74">
        <v>7045.0478515625</v>
      </c>
      <c r="P18" s="75"/>
      <c r="Q18" s="76"/>
      <c r="R18" s="76"/>
      <c r="S18" s="88"/>
      <c r="T18" s="48">
        <v>3</v>
      </c>
      <c r="U18" s="48">
        <v>45</v>
      </c>
      <c r="V18" s="49">
        <v>9896.97195</v>
      </c>
      <c r="W18" s="49">
        <v>0.003436</v>
      </c>
      <c r="X18" s="49">
        <v>0.033748</v>
      </c>
      <c r="Y18" s="49">
        <v>17.827044</v>
      </c>
      <c r="Z18" s="49">
        <v>0.002216312056737589</v>
      </c>
      <c r="AA18" s="49">
        <v>0</v>
      </c>
      <c r="AB18" s="71">
        <v>18</v>
      </c>
      <c r="AC18" s="71"/>
      <c r="AD18" s="72"/>
      <c r="AE18" s="78" t="s">
        <v>1220</v>
      </c>
      <c r="AF18" s="78">
        <v>1871</v>
      </c>
      <c r="AG18" s="78">
        <v>14779</v>
      </c>
      <c r="AH18" s="78">
        <v>7060</v>
      </c>
      <c r="AI18" s="78">
        <v>24890</v>
      </c>
      <c r="AJ18" s="78"/>
      <c r="AK18" s="78" t="s">
        <v>1384</v>
      </c>
      <c r="AL18" s="78" t="s">
        <v>1532</v>
      </c>
      <c r="AM18" s="83" t="s">
        <v>1588</v>
      </c>
      <c r="AN18" s="78"/>
      <c r="AO18" s="80">
        <v>41660.3028587963</v>
      </c>
      <c r="AP18" s="83" t="s">
        <v>1677</v>
      </c>
      <c r="AQ18" s="78" t="b">
        <v>0</v>
      </c>
      <c r="AR18" s="78" t="b">
        <v>0</v>
      </c>
      <c r="AS18" s="78" t="b">
        <v>1</v>
      </c>
      <c r="AT18" s="78"/>
      <c r="AU18" s="78">
        <v>106</v>
      </c>
      <c r="AV18" s="83" t="s">
        <v>1801</v>
      </c>
      <c r="AW18" s="78" t="b">
        <v>0</v>
      </c>
      <c r="AX18" s="78" t="s">
        <v>1887</v>
      </c>
      <c r="AY18" s="83" t="s">
        <v>1903</v>
      </c>
      <c r="AZ18" s="78" t="s">
        <v>66</v>
      </c>
      <c r="BA18" s="78" t="str">
        <f>REPLACE(INDEX(GroupVertices[Group],MATCH(Vertices[[#This Row],[Vertex]],GroupVertices[Vertex],0)),1,1,"")</f>
        <v>1</v>
      </c>
      <c r="BB18" s="48"/>
      <c r="BC18" s="48"/>
      <c r="BD18" s="48"/>
      <c r="BE18" s="48"/>
      <c r="BF18" s="48" t="s">
        <v>491</v>
      </c>
      <c r="BG18" s="48" t="s">
        <v>491</v>
      </c>
      <c r="BH18" s="119" t="s">
        <v>2680</v>
      </c>
      <c r="BI18" s="119" t="s">
        <v>2680</v>
      </c>
      <c r="BJ18" s="119" t="s">
        <v>2751</v>
      </c>
      <c r="BK18" s="119" t="s">
        <v>2751</v>
      </c>
      <c r="BL18" s="119">
        <v>0</v>
      </c>
      <c r="BM18" s="123">
        <v>0</v>
      </c>
      <c r="BN18" s="119">
        <v>0</v>
      </c>
      <c r="BO18" s="123">
        <v>0</v>
      </c>
      <c r="BP18" s="119">
        <v>0</v>
      </c>
      <c r="BQ18" s="123">
        <v>0</v>
      </c>
      <c r="BR18" s="119">
        <v>72</v>
      </c>
      <c r="BS18" s="123">
        <v>100</v>
      </c>
      <c r="BT18" s="119">
        <v>72</v>
      </c>
      <c r="BU18" s="2"/>
      <c r="BV18" s="3"/>
      <c r="BW18" s="3"/>
      <c r="BX18" s="3"/>
      <c r="BY18" s="3"/>
    </row>
    <row r="19" spans="1:77" ht="41.45" customHeight="1">
      <c r="A19" s="64" t="s">
        <v>280</v>
      </c>
      <c r="C19" s="65"/>
      <c r="D19" s="65" t="s">
        <v>64</v>
      </c>
      <c r="E19" s="66">
        <v>164.15534830802116</v>
      </c>
      <c r="F19" s="68">
        <v>99.99409753623567</v>
      </c>
      <c r="G19" s="102" t="s">
        <v>604</v>
      </c>
      <c r="H19" s="65"/>
      <c r="I19" s="69" t="s">
        <v>280</v>
      </c>
      <c r="J19" s="70"/>
      <c r="K19" s="70"/>
      <c r="L19" s="69" t="s">
        <v>2068</v>
      </c>
      <c r="M19" s="73">
        <v>2.9670944238596677</v>
      </c>
      <c r="N19" s="74">
        <v>6431.36767578125</v>
      </c>
      <c r="O19" s="74">
        <v>1243.8131103515625</v>
      </c>
      <c r="P19" s="75"/>
      <c r="Q19" s="76"/>
      <c r="R19" s="76"/>
      <c r="S19" s="88"/>
      <c r="T19" s="48">
        <v>2</v>
      </c>
      <c r="U19" s="48">
        <v>4</v>
      </c>
      <c r="V19" s="49">
        <v>91.697619</v>
      </c>
      <c r="W19" s="49">
        <v>0.002703</v>
      </c>
      <c r="X19" s="49">
        <v>0.014609</v>
      </c>
      <c r="Y19" s="49">
        <v>1.28228</v>
      </c>
      <c r="Z19" s="49">
        <v>0.35</v>
      </c>
      <c r="AA19" s="49">
        <v>0.2</v>
      </c>
      <c r="AB19" s="71">
        <v>19</v>
      </c>
      <c r="AC19" s="71"/>
      <c r="AD19" s="72"/>
      <c r="AE19" s="78" t="s">
        <v>1221</v>
      </c>
      <c r="AF19" s="78">
        <v>666</v>
      </c>
      <c r="AG19" s="78">
        <v>749</v>
      </c>
      <c r="AH19" s="78">
        <v>8971</v>
      </c>
      <c r="AI19" s="78">
        <v>8293</v>
      </c>
      <c r="AJ19" s="78"/>
      <c r="AK19" s="78" t="s">
        <v>1385</v>
      </c>
      <c r="AL19" s="78" t="s">
        <v>1533</v>
      </c>
      <c r="AM19" s="78"/>
      <c r="AN19" s="78"/>
      <c r="AO19" s="80">
        <v>43494.69829861111</v>
      </c>
      <c r="AP19" s="83" t="s">
        <v>1678</v>
      </c>
      <c r="AQ19" s="78" t="b">
        <v>1</v>
      </c>
      <c r="AR19" s="78" t="b">
        <v>0</v>
      </c>
      <c r="AS19" s="78" t="b">
        <v>0</v>
      </c>
      <c r="AT19" s="78"/>
      <c r="AU19" s="78">
        <v>4</v>
      </c>
      <c r="AV19" s="78"/>
      <c r="AW19" s="78" t="b">
        <v>0</v>
      </c>
      <c r="AX19" s="78" t="s">
        <v>1887</v>
      </c>
      <c r="AY19" s="83" t="s">
        <v>1904</v>
      </c>
      <c r="AZ19" s="78" t="s">
        <v>66</v>
      </c>
      <c r="BA19" s="78" t="str">
        <f>REPLACE(INDEX(GroupVertices[Group],MATCH(Vertices[[#This Row],[Vertex]],GroupVertices[Vertex],0)),1,1,"")</f>
        <v>4</v>
      </c>
      <c r="BB19" s="48"/>
      <c r="BC19" s="48"/>
      <c r="BD19" s="48"/>
      <c r="BE19" s="48"/>
      <c r="BF19" s="48"/>
      <c r="BG19" s="48"/>
      <c r="BH19" s="119" t="s">
        <v>2678</v>
      </c>
      <c r="BI19" s="119" t="s">
        <v>2678</v>
      </c>
      <c r="BJ19" s="119" t="s">
        <v>2749</v>
      </c>
      <c r="BK19" s="119" t="s">
        <v>2749</v>
      </c>
      <c r="BL19" s="119">
        <v>0</v>
      </c>
      <c r="BM19" s="123">
        <v>0</v>
      </c>
      <c r="BN19" s="119">
        <v>0</v>
      </c>
      <c r="BO19" s="123">
        <v>0</v>
      </c>
      <c r="BP19" s="119">
        <v>0</v>
      </c>
      <c r="BQ19" s="123">
        <v>0</v>
      </c>
      <c r="BR19" s="119">
        <v>33</v>
      </c>
      <c r="BS19" s="123">
        <v>100</v>
      </c>
      <c r="BT19" s="119">
        <v>33</v>
      </c>
      <c r="BU19" s="2"/>
      <c r="BV19" s="3"/>
      <c r="BW19" s="3"/>
      <c r="BX19" s="3"/>
      <c r="BY19" s="3"/>
    </row>
    <row r="20" spans="1:77" ht="41.45" customHeight="1">
      <c r="A20" s="64" t="s">
        <v>220</v>
      </c>
      <c r="C20" s="65"/>
      <c r="D20" s="65" t="s">
        <v>64</v>
      </c>
      <c r="E20" s="66">
        <v>164.97299384578255</v>
      </c>
      <c r="F20" s="68">
        <v>99.99185839783713</v>
      </c>
      <c r="G20" s="102" t="s">
        <v>550</v>
      </c>
      <c r="H20" s="65"/>
      <c r="I20" s="69" t="s">
        <v>220</v>
      </c>
      <c r="J20" s="70"/>
      <c r="K20" s="70"/>
      <c r="L20" s="69" t="s">
        <v>2069</v>
      </c>
      <c r="M20" s="73">
        <v>3.7133246141442338</v>
      </c>
      <c r="N20" s="74">
        <v>4832.4130859375</v>
      </c>
      <c r="O20" s="74">
        <v>2098.5263671875</v>
      </c>
      <c r="P20" s="75"/>
      <c r="Q20" s="76"/>
      <c r="R20" s="76"/>
      <c r="S20" s="88"/>
      <c r="T20" s="48">
        <v>0</v>
      </c>
      <c r="U20" s="48">
        <v>8</v>
      </c>
      <c r="V20" s="49">
        <v>126.666667</v>
      </c>
      <c r="W20" s="49">
        <v>0.002451</v>
      </c>
      <c r="X20" s="49">
        <v>0.020894</v>
      </c>
      <c r="Y20" s="49">
        <v>1.806022</v>
      </c>
      <c r="Z20" s="49">
        <v>0.19642857142857142</v>
      </c>
      <c r="AA20" s="49">
        <v>0</v>
      </c>
      <c r="AB20" s="71">
        <v>20</v>
      </c>
      <c r="AC20" s="71"/>
      <c r="AD20" s="72"/>
      <c r="AE20" s="78" t="s">
        <v>1222</v>
      </c>
      <c r="AF20" s="78">
        <v>225</v>
      </c>
      <c r="AG20" s="78">
        <v>1032</v>
      </c>
      <c r="AH20" s="78">
        <v>7047</v>
      </c>
      <c r="AI20" s="78">
        <v>15151</v>
      </c>
      <c r="AJ20" s="78"/>
      <c r="AK20" s="78" t="s">
        <v>1386</v>
      </c>
      <c r="AL20" s="78" t="s">
        <v>1534</v>
      </c>
      <c r="AM20" s="83" t="s">
        <v>1589</v>
      </c>
      <c r="AN20" s="78"/>
      <c r="AO20" s="80">
        <v>42092.80550925926</v>
      </c>
      <c r="AP20" s="83" t="s">
        <v>1679</v>
      </c>
      <c r="AQ20" s="78" t="b">
        <v>1</v>
      </c>
      <c r="AR20" s="78" t="b">
        <v>0</v>
      </c>
      <c r="AS20" s="78" t="b">
        <v>1</v>
      </c>
      <c r="AT20" s="78"/>
      <c r="AU20" s="78">
        <v>8</v>
      </c>
      <c r="AV20" s="83" t="s">
        <v>1801</v>
      </c>
      <c r="AW20" s="78" t="b">
        <v>0</v>
      </c>
      <c r="AX20" s="78" t="s">
        <v>1887</v>
      </c>
      <c r="AY20" s="83" t="s">
        <v>1905</v>
      </c>
      <c r="AZ20" s="78" t="s">
        <v>66</v>
      </c>
      <c r="BA20" s="78" t="str">
        <f>REPLACE(INDEX(GroupVertices[Group],MATCH(Vertices[[#This Row],[Vertex]],GroupVertices[Vertex],0)),1,1,"")</f>
        <v>4</v>
      </c>
      <c r="BB20" s="48"/>
      <c r="BC20" s="48"/>
      <c r="BD20" s="48"/>
      <c r="BE20" s="48"/>
      <c r="BF20" s="48"/>
      <c r="BG20" s="48"/>
      <c r="BH20" s="119" t="s">
        <v>2681</v>
      </c>
      <c r="BI20" s="119" t="s">
        <v>2681</v>
      </c>
      <c r="BJ20" s="119" t="s">
        <v>2752</v>
      </c>
      <c r="BK20" s="119" t="s">
        <v>2752</v>
      </c>
      <c r="BL20" s="119">
        <v>0</v>
      </c>
      <c r="BM20" s="123">
        <v>0</v>
      </c>
      <c r="BN20" s="119">
        <v>0</v>
      </c>
      <c r="BO20" s="123">
        <v>0</v>
      </c>
      <c r="BP20" s="119">
        <v>0</v>
      </c>
      <c r="BQ20" s="123">
        <v>0</v>
      </c>
      <c r="BR20" s="119">
        <v>31</v>
      </c>
      <c r="BS20" s="123">
        <v>100</v>
      </c>
      <c r="BT20" s="119">
        <v>31</v>
      </c>
      <c r="BU20" s="2"/>
      <c r="BV20" s="3"/>
      <c r="BW20" s="3"/>
      <c r="BX20" s="3"/>
      <c r="BY20" s="3"/>
    </row>
    <row r="21" spans="1:77" ht="41.45" customHeight="1">
      <c r="A21" s="64" t="s">
        <v>317</v>
      </c>
      <c r="C21" s="65"/>
      <c r="D21" s="65" t="s">
        <v>64</v>
      </c>
      <c r="E21" s="66">
        <v>234.6433277594856</v>
      </c>
      <c r="F21" s="68">
        <v>99.80106481712252</v>
      </c>
      <c r="G21" s="102" t="s">
        <v>1821</v>
      </c>
      <c r="H21" s="65"/>
      <c r="I21" s="69" t="s">
        <v>317</v>
      </c>
      <c r="J21" s="70"/>
      <c r="K21" s="70"/>
      <c r="L21" s="69" t="s">
        <v>2070</v>
      </c>
      <c r="M21" s="73">
        <v>67.29846528029978</v>
      </c>
      <c r="N21" s="74">
        <v>5241.67431640625</v>
      </c>
      <c r="O21" s="74">
        <v>1081.4168701171875</v>
      </c>
      <c r="P21" s="75"/>
      <c r="Q21" s="76"/>
      <c r="R21" s="76"/>
      <c r="S21" s="88"/>
      <c r="T21" s="48">
        <v>2</v>
      </c>
      <c r="U21" s="48">
        <v>0</v>
      </c>
      <c r="V21" s="49">
        <v>0</v>
      </c>
      <c r="W21" s="49">
        <v>0.002203</v>
      </c>
      <c r="X21" s="49">
        <v>0.007848</v>
      </c>
      <c r="Y21" s="49">
        <v>0.531696</v>
      </c>
      <c r="Z21" s="49">
        <v>0.5</v>
      </c>
      <c r="AA21" s="49">
        <v>0</v>
      </c>
      <c r="AB21" s="71">
        <v>21</v>
      </c>
      <c r="AC21" s="71"/>
      <c r="AD21" s="72"/>
      <c r="AE21" s="78" t="s">
        <v>1223</v>
      </c>
      <c r="AF21" s="78">
        <v>713</v>
      </c>
      <c r="AG21" s="78">
        <v>25146</v>
      </c>
      <c r="AH21" s="78">
        <v>8880</v>
      </c>
      <c r="AI21" s="78">
        <v>1775</v>
      </c>
      <c r="AJ21" s="78"/>
      <c r="AK21" s="78" t="s">
        <v>1387</v>
      </c>
      <c r="AL21" s="78" t="s">
        <v>1535</v>
      </c>
      <c r="AM21" s="83" t="s">
        <v>1590</v>
      </c>
      <c r="AN21" s="78"/>
      <c r="AO21" s="80">
        <v>40932.41777777778</v>
      </c>
      <c r="AP21" s="83" t="s">
        <v>1680</v>
      </c>
      <c r="AQ21" s="78" t="b">
        <v>0</v>
      </c>
      <c r="AR21" s="78" t="b">
        <v>0</v>
      </c>
      <c r="AS21" s="78" t="b">
        <v>0</v>
      </c>
      <c r="AT21" s="78"/>
      <c r="AU21" s="78">
        <v>142</v>
      </c>
      <c r="AV21" s="83" t="s">
        <v>1801</v>
      </c>
      <c r="AW21" s="78" t="b">
        <v>1</v>
      </c>
      <c r="AX21" s="78" t="s">
        <v>1887</v>
      </c>
      <c r="AY21" s="83" t="s">
        <v>1906</v>
      </c>
      <c r="AZ21" s="78" t="s">
        <v>65</v>
      </c>
      <c r="BA21" s="78" t="str">
        <f>REPLACE(INDEX(GroupVertices[Group],MATCH(Vertices[[#This Row],[Vertex]],GroupVertices[Vertex],0)),1,1,"")</f>
        <v>4</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318</v>
      </c>
      <c r="C22" s="65"/>
      <c r="D22" s="65" t="s">
        <v>64</v>
      </c>
      <c r="E22" s="66">
        <v>829.9990691099657</v>
      </c>
      <c r="F22" s="68">
        <v>98.17067140129711</v>
      </c>
      <c r="G22" s="102" t="s">
        <v>1822</v>
      </c>
      <c r="H22" s="65"/>
      <c r="I22" s="69" t="s">
        <v>318</v>
      </c>
      <c r="J22" s="70"/>
      <c r="K22" s="70"/>
      <c r="L22" s="69" t="s">
        <v>2071</v>
      </c>
      <c r="M22" s="73">
        <v>610.6542443277139</v>
      </c>
      <c r="N22" s="74">
        <v>4692.4453125</v>
      </c>
      <c r="O22" s="74">
        <v>3373.070068359375</v>
      </c>
      <c r="P22" s="75"/>
      <c r="Q22" s="76"/>
      <c r="R22" s="76"/>
      <c r="S22" s="88"/>
      <c r="T22" s="48">
        <v>2</v>
      </c>
      <c r="U22" s="48">
        <v>0</v>
      </c>
      <c r="V22" s="49">
        <v>0</v>
      </c>
      <c r="W22" s="49">
        <v>0.002203</v>
      </c>
      <c r="X22" s="49">
        <v>0.007848</v>
      </c>
      <c r="Y22" s="49">
        <v>0.531696</v>
      </c>
      <c r="Z22" s="49">
        <v>0.5</v>
      </c>
      <c r="AA22" s="49">
        <v>0</v>
      </c>
      <c r="AB22" s="71">
        <v>22</v>
      </c>
      <c r="AC22" s="71"/>
      <c r="AD22" s="72"/>
      <c r="AE22" s="78" t="s">
        <v>1224</v>
      </c>
      <c r="AF22" s="78">
        <v>154</v>
      </c>
      <c r="AG22" s="78">
        <v>231208</v>
      </c>
      <c r="AH22" s="78">
        <v>189926</v>
      </c>
      <c r="AI22" s="78">
        <v>742</v>
      </c>
      <c r="AJ22" s="78"/>
      <c r="AK22" s="78" t="s">
        <v>1388</v>
      </c>
      <c r="AL22" s="78" t="s">
        <v>1536</v>
      </c>
      <c r="AM22" s="83" t="s">
        <v>1591</v>
      </c>
      <c r="AN22" s="78"/>
      <c r="AO22" s="80">
        <v>39881.8859375</v>
      </c>
      <c r="AP22" s="83" t="s">
        <v>1681</v>
      </c>
      <c r="AQ22" s="78" t="b">
        <v>0</v>
      </c>
      <c r="AR22" s="78" t="b">
        <v>0</v>
      </c>
      <c r="AS22" s="78" t="b">
        <v>0</v>
      </c>
      <c r="AT22" s="78"/>
      <c r="AU22" s="78">
        <v>943</v>
      </c>
      <c r="AV22" s="83" t="s">
        <v>1801</v>
      </c>
      <c r="AW22" s="78" t="b">
        <v>1</v>
      </c>
      <c r="AX22" s="78" t="s">
        <v>1887</v>
      </c>
      <c r="AY22" s="83" t="s">
        <v>1907</v>
      </c>
      <c r="AZ22" s="78" t="s">
        <v>65</v>
      </c>
      <c r="BA22" s="78" t="str">
        <f>REPLACE(INDEX(GroupVertices[Group],MATCH(Vertices[[#This Row],[Vertex]],GroupVertices[Vertex],0)),1,1,"")</f>
        <v>4</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282</v>
      </c>
      <c r="C23" s="65"/>
      <c r="D23" s="65" t="s">
        <v>64</v>
      </c>
      <c r="E23" s="66">
        <v>196.49135134203314</v>
      </c>
      <c r="F23" s="68">
        <v>99.90554475547106</v>
      </c>
      <c r="G23" s="102" t="s">
        <v>607</v>
      </c>
      <c r="H23" s="65"/>
      <c r="I23" s="69" t="s">
        <v>282</v>
      </c>
      <c r="J23" s="70"/>
      <c r="K23" s="70"/>
      <c r="L23" s="69" t="s">
        <v>2072</v>
      </c>
      <c r="M23" s="73">
        <v>32.47878449334681</v>
      </c>
      <c r="N23" s="74">
        <v>4764.48388671875</v>
      </c>
      <c r="O23" s="74">
        <v>1024.815673828125</v>
      </c>
      <c r="P23" s="75"/>
      <c r="Q23" s="76"/>
      <c r="R23" s="76"/>
      <c r="S23" s="88"/>
      <c r="T23" s="48">
        <v>2</v>
      </c>
      <c r="U23" s="48">
        <v>1</v>
      </c>
      <c r="V23" s="49">
        <v>0</v>
      </c>
      <c r="W23" s="49">
        <v>0.002203</v>
      </c>
      <c r="X23" s="49">
        <v>0.007848</v>
      </c>
      <c r="Y23" s="49">
        <v>0.531696</v>
      </c>
      <c r="Z23" s="49">
        <v>0.5</v>
      </c>
      <c r="AA23" s="49">
        <v>0.5</v>
      </c>
      <c r="AB23" s="71">
        <v>23</v>
      </c>
      <c r="AC23" s="71"/>
      <c r="AD23" s="72"/>
      <c r="AE23" s="78" t="s">
        <v>1225</v>
      </c>
      <c r="AF23" s="78">
        <v>1033</v>
      </c>
      <c r="AG23" s="78">
        <v>11941</v>
      </c>
      <c r="AH23" s="78">
        <v>7411</v>
      </c>
      <c r="AI23" s="78">
        <v>5485</v>
      </c>
      <c r="AJ23" s="78"/>
      <c r="AK23" s="78" t="s">
        <v>1389</v>
      </c>
      <c r="AL23" s="78" t="s">
        <v>1534</v>
      </c>
      <c r="AM23" s="83" t="s">
        <v>1592</v>
      </c>
      <c r="AN23" s="78"/>
      <c r="AO23" s="80">
        <v>41078.43417824074</v>
      </c>
      <c r="AP23" s="83" t="s">
        <v>1682</v>
      </c>
      <c r="AQ23" s="78" t="b">
        <v>0</v>
      </c>
      <c r="AR23" s="78" t="b">
        <v>0</v>
      </c>
      <c r="AS23" s="78" t="b">
        <v>0</v>
      </c>
      <c r="AT23" s="78"/>
      <c r="AU23" s="78">
        <v>89</v>
      </c>
      <c r="AV23" s="83" t="s">
        <v>1805</v>
      </c>
      <c r="AW23" s="78" t="b">
        <v>0</v>
      </c>
      <c r="AX23" s="78" t="s">
        <v>1887</v>
      </c>
      <c r="AY23" s="83" t="s">
        <v>1908</v>
      </c>
      <c r="AZ23" s="78" t="s">
        <v>66</v>
      </c>
      <c r="BA23" s="78" t="str">
        <f>REPLACE(INDEX(GroupVertices[Group],MATCH(Vertices[[#This Row],[Vertex]],GroupVertices[Vertex],0)),1,1,"")</f>
        <v>4</v>
      </c>
      <c r="BB23" s="48" t="s">
        <v>446</v>
      </c>
      <c r="BC23" s="48" t="s">
        <v>446</v>
      </c>
      <c r="BD23" s="48" t="s">
        <v>474</v>
      </c>
      <c r="BE23" s="48" t="s">
        <v>474</v>
      </c>
      <c r="BF23" s="48" t="s">
        <v>506</v>
      </c>
      <c r="BG23" s="48" t="s">
        <v>506</v>
      </c>
      <c r="BH23" s="119" t="s">
        <v>2682</v>
      </c>
      <c r="BI23" s="119" t="s">
        <v>2682</v>
      </c>
      <c r="BJ23" s="119" t="s">
        <v>2753</v>
      </c>
      <c r="BK23" s="119" t="s">
        <v>2753</v>
      </c>
      <c r="BL23" s="119">
        <v>0</v>
      </c>
      <c r="BM23" s="123">
        <v>0</v>
      </c>
      <c r="BN23" s="119">
        <v>0</v>
      </c>
      <c r="BO23" s="123">
        <v>0</v>
      </c>
      <c r="BP23" s="119">
        <v>0</v>
      </c>
      <c r="BQ23" s="123">
        <v>0</v>
      </c>
      <c r="BR23" s="119">
        <v>6</v>
      </c>
      <c r="BS23" s="123">
        <v>100</v>
      </c>
      <c r="BT23" s="119">
        <v>6</v>
      </c>
      <c r="BU23" s="2"/>
      <c r="BV23" s="3"/>
      <c r="BW23" s="3"/>
      <c r="BX23" s="3"/>
      <c r="BY23" s="3"/>
    </row>
    <row r="24" spans="1:77" ht="41.45" customHeight="1">
      <c r="A24" s="64" t="s">
        <v>319</v>
      </c>
      <c r="C24" s="65"/>
      <c r="D24" s="65" t="s">
        <v>64</v>
      </c>
      <c r="E24" s="66">
        <v>1000</v>
      </c>
      <c r="F24" s="68">
        <v>97.70512050599781</v>
      </c>
      <c r="G24" s="102" t="s">
        <v>1823</v>
      </c>
      <c r="H24" s="65"/>
      <c r="I24" s="69" t="s">
        <v>319</v>
      </c>
      <c r="J24" s="70"/>
      <c r="K24" s="70"/>
      <c r="L24" s="69" t="s">
        <v>2073</v>
      </c>
      <c r="M24" s="73">
        <v>765.8068393677981</v>
      </c>
      <c r="N24" s="74">
        <v>4437.5029296875</v>
      </c>
      <c r="O24" s="74">
        <v>1722.8831787109375</v>
      </c>
      <c r="P24" s="75"/>
      <c r="Q24" s="76"/>
      <c r="R24" s="76"/>
      <c r="S24" s="88"/>
      <c r="T24" s="48">
        <v>2</v>
      </c>
      <c r="U24" s="48">
        <v>0</v>
      </c>
      <c r="V24" s="49">
        <v>0</v>
      </c>
      <c r="W24" s="49">
        <v>0.002203</v>
      </c>
      <c r="X24" s="49">
        <v>0.007848</v>
      </c>
      <c r="Y24" s="49">
        <v>0.531696</v>
      </c>
      <c r="Z24" s="49">
        <v>0.5</v>
      </c>
      <c r="AA24" s="49">
        <v>0</v>
      </c>
      <c r="AB24" s="71">
        <v>24</v>
      </c>
      <c r="AC24" s="71"/>
      <c r="AD24" s="72"/>
      <c r="AE24" s="78" t="s">
        <v>1226</v>
      </c>
      <c r="AF24" s="78">
        <v>2368</v>
      </c>
      <c r="AG24" s="78">
        <v>290048</v>
      </c>
      <c r="AH24" s="78">
        <v>95751</v>
      </c>
      <c r="AI24" s="78">
        <v>465</v>
      </c>
      <c r="AJ24" s="78"/>
      <c r="AK24" s="78" t="s">
        <v>1390</v>
      </c>
      <c r="AL24" s="78" t="s">
        <v>1537</v>
      </c>
      <c r="AM24" s="83" t="s">
        <v>1593</v>
      </c>
      <c r="AN24" s="78"/>
      <c r="AO24" s="80">
        <v>39945.7019212963</v>
      </c>
      <c r="AP24" s="83" t="s">
        <v>1683</v>
      </c>
      <c r="AQ24" s="78" t="b">
        <v>0</v>
      </c>
      <c r="AR24" s="78" t="b">
        <v>0</v>
      </c>
      <c r="AS24" s="78" t="b">
        <v>1</v>
      </c>
      <c r="AT24" s="78"/>
      <c r="AU24" s="78">
        <v>1332</v>
      </c>
      <c r="AV24" s="83" t="s">
        <v>1806</v>
      </c>
      <c r="AW24" s="78" t="b">
        <v>1</v>
      </c>
      <c r="AX24" s="78" t="s">
        <v>1887</v>
      </c>
      <c r="AY24" s="83" t="s">
        <v>1909</v>
      </c>
      <c r="AZ24" s="78" t="s">
        <v>65</v>
      </c>
      <c r="BA24" s="78" t="str">
        <f>REPLACE(INDEX(GroupVertices[Group],MATCH(Vertices[[#This Row],[Vertex]],GroupVertices[Vertex],0)),1,1,"")</f>
        <v>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320</v>
      </c>
      <c r="C25" s="65"/>
      <c r="D25" s="65" t="s">
        <v>64</v>
      </c>
      <c r="E25" s="66">
        <v>182.3024565153683</v>
      </c>
      <c r="F25" s="68">
        <v>99.94440132322794</v>
      </c>
      <c r="G25" s="102" t="s">
        <v>1824</v>
      </c>
      <c r="H25" s="65"/>
      <c r="I25" s="69" t="s">
        <v>320</v>
      </c>
      <c r="J25" s="70"/>
      <c r="K25" s="70"/>
      <c r="L25" s="69" t="s">
        <v>2074</v>
      </c>
      <c r="M25" s="73">
        <v>19.529185678903335</v>
      </c>
      <c r="N25" s="74">
        <v>5324.06591796875</v>
      </c>
      <c r="O25" s="74">
        <v>3149.93408203125</v>
      </c>
      <c r="P25" s="75"/>
      <c r="Q25" s="76"/>
      <c r="R25" s="76"/>
      <c r="S25" s="88"/>
      <c r="T25" s="48">
        <v>15</v>
      </c>
      <c r="U25" s="48">
        <v>0</v>
      </c>
      <c r="V25" s="49">
        <v>666.7618</v>
      </c>
      <c r="W25" s="49">
        <v>0.002703</v>
      </c>
      <c r="X25" s="49">
        <v>0.035325</v>
      </c>
      <c r="Y25" s="49">
        <v>3.176611</v>
      </c>
      <c r="Z25" s="49">
        <v>0.09523809523809523</v>
      </c>
      <c r="AA25" s="49">
        <v>0</v>
      </c>
      <c r="AB25" s="71">
        <v>25</v>
      </c>
      <c r="AC25" s="71"/>
      <c r="AD25" s="72"/>
      <c r="AE25" s="78" t="s">
        <v>1227</v>
      </c>
      <c r="AF25" s="78">
        <v>521</v>
      </c>
      <c r="AG25" s="78">
        <v>7030</v>
      </c>
      <c r="AH25" s="78">
        <v>10708</v>
      </c>
      <c r="AI25" s="78">
        <v>12773</v>
      </c>
      <c r="AJ25" s="78"/>
      <c r="AK25" s="78" t="s">
        <v>1391</v>
      </c>
      <c r="AL25" s="78" t="s">
        <v>1538</v>
      </c>
      <c r="AM25" s="83" t="s">
        <v>1594</v>
      </c>
      <c r="AN25" s="78"/>
      <c r="AO25" s="80">
        <v>39951.764074074075</v>
      </c>
      <c r="AP25" s="83" t="s">
        <v>1684</v>
      </c>
      <c r="AQ25" s="78" t="b">
        <v>0</v>
      </c>
      <c r="AR25" s="78" t="b">
        <v>0</v>
      </c>
      <c r="AS25" s="78" t="b">
        <v>1</v>
      </c>
      <c r="AT25" s="78"/>
      <c r="AU25" s="78">
        <v>112</v>
      </c>
      <c r="AV25" s="83" t="s">
        <v>1802</v>
      </c>
      <c r="AW25" s="78" t="b">
        <v>1</v>
      </c>
      <c r="AX25" s="78" t="s">
        <v>1887</v>
      </c>
      <c r="AY25" s="83" t="s">
        <v>1910</v>
      </c>
      <c r="AZ25" s="78" t="s">
        <v>65</v>
      </c>
      <c r="BA25" s="78" t="str">
        <f>REPLACE(INDEX(GroupVertices[Group],MATCH(Vertices[[#This Row],[Vertex]],GroupVertices[Vertex],0)),1,1,"")</f>
        <v>4</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284</v>
      </c>
      <c r="C26" s="65"/>
      <c r="D26" s="65" t="s">
        <v>64</v>
      </c>
      <c r="E26" s="66">
        <v>165.24746849626783</v>
      </c>
      <c r="F26" s="68">
        <v>99.9911067436044</v>
      </c>
      <c r="G26" s="102" t="s">
        <v>609</v>
      </c>
      <c r="H26" s="65"/>
      <c r="I26" s="69" t="s">
        <v>284</v>
      </c>
      <c r="J26" s="70"/>
      <c r="K26" s="70"/>
      <c r="L26" s="69" t="s">
        <v>2075</v>
      </c>
      <c r="M26" s="73">
        <v>3.9638259147697945</v>
      </c>
      <c r="N26" s="74">
        <v>4621.654296875</v>
      </c>
      <c r="O26" s="74">
        <v>2744.836181640625</v>
      </c>
      <c r="P26" s="75"/>
      <c r="Q26" s="76"/>
      <c r="R26" s="76"/>
      <c r="S26" s="88"/>
      <c r="T26" s="48">
        <v>2</v>
      </c>
      <c r="U26" s="48">
        <v>2</v>
      </c>
      <c r="V26" s="49">
        <v>0</v>
      </c>
      <c r="W26" s="49">
        <v>0.002427</v>
      </c>
      <c r="X26" s="49">
        <v>0.017754</v>
      </c>
      <c r="Y26" s="49">
        <v>0.902292</v>
      </c>
      <c r="Z26" s="49">
        <v>0.5</v>
      </c>
      <c r="AA26" s="49">
        <v>0</v>
      </c>
      <c r="AB26" s="71">
        <v>26</v>
      </c>
      <c r="AC26" s="71"/>
      <c r="AD26" s="72"/>
      <c r="AE26" s="78" t="s">
        <v>1228</v>
      </c>
      <c r="AF26" s="78">
        <v>671</v>
      </c>
      <c r="AG26" s="78">
        <v>1127</v>
      </c>
      <c r="AH26" s="78">
        <v>1379</v>
      </c>
      <c r="AI26" s="78">
        <v>1999</v>
      </c>
      <c r="AJ26" s="78"/>
      <c r="AK26" s="78" t="s">
        <v>1392</v>
      </c>
      <c r="AL26" s="78"/>
      <c r="AM26" s="83" t="s">
        <v>1595</v>
      </c>
      <c r="AN26" s="78"/>
      <c r="AO26" s="80">
        <v>42376.75511574074</v>
      </c>
      <c r="AP26" s="83" t="s">
        <v>1685</v>
      </c>
      <c r="AQ26" s="78" t="b">
        <v>1</v>
      </c>
      <c r="AR26" s="78" t="b">
        <v>0</v>
      </c>
      <c r="AS26" s="78" t="b">
        <v>1</v>
      </c>
      <c r="AT26" s="78"/>
      <c r="AU26" s="78">
        <v>6</v>
      </c>
      <c r="AV26" s="78"/>
      <c r="AW26" s="78" t="b">
        <v>0</v>
      </c>
      <c r="AX26" s="78" t="s">
        <v>1887</v>
      </c>
      <c r="AY26" s="83" t="s">
        <v>1911</v>
      </c>
      <c r="AZ26" s="78" t="s">
        <v>66</v>
      </c>
      <c r="BA26" s="78" t="str">
        <f>REPLACE(INDEX(GroupVertices[Group],MATCH(Vertices[[#This Row],[Vertex]],GroupVertices[Vertex],0)),1,1,"")</f>
        <v>4</v>
      </c>
      <c r="BB26" s="48"/>
      <c r="BC26" s="48"/>
      <c r="BD26" s="48"/>
      <c r="BE26" s="48"/>
      <c r="BF26" s="48" t="s">
        <v>507</v>
      </c>
      <c r="BG26" s="48" t="s">
        <v>507</v>
      </c>
      <c r="BH26" s="119" t="s">
        <v>2683</v>
      </c>
      <c r="BI26" s="119" t="s">
        <v>2683</v>
      </c>
      <c r="BJ26" s="119" t="s">
        <v>2754</v>
      </c>
      <c r="BK26" s="119" t="s">
        <v>2754</v>
      </c>
      <c r="BL26" s="119">
        <v>0</v>
      </c>
      <c r="BM26" s="123">
        <v>0</v>
      </c>
      <c r="BN26" s="119">
        <v>0</v>
      </c>
      <c r="BO26" s="123">
        <v>0</v>
      </c>
      <c r="BP26" s="119">
        <v>0</v>
      </c>
      <c r="BQ26" s="123">
        <v>0</v>
      </c>
      <c r="BR26" s="119">
        <v>60</v>
      </c>
      <c r="BS26" s="123">
        <v>100</v>
      </c>
      <c r="BT26" s="119">
        <v>60</v>
      </c>
      <c r="BU26" s="2"/>
      <c r="BV26" s="3"/>
      <c r="BW26" s="3"/>
      <c r="BX26" s="3"/>
      <c r="BY26" s="3"/>
    </row>
    <row r="27" spans="1:77" ht="41.45" customHeight="1">
      <c r="A27" s="64" t="s">
        <v>221</v>
      </c>
      <c r="C27" s="65"/>
      <c r="D27" s="65" t="s">
        <v>64</v>
      </c>
      <c r="E27" s="66">
        <v>162.650071540623</v>
      </c>
      <c r="F27" s="68">
        <v>99.99821976629092</v>
      </c>
      <c r="G27" s="102" t="s">
        <v>551</v>
      </c>
      <c r="H27" s="65"/>
      <c r="I27" s="69" t="s">
        <v>221</v>
      </c>
      <c r="J27" s="70"/>
      <c r="K27" s="70"/>
      <c r="L27" s="69" t="s">
        <v>2076</v>
      </c>
      <c r="M27" s="73">
        <v>1.5932925541131706</v>
      </c>
      <c r="N27" s="74">
        <v>7356.7548828125</v>
      </c>
      <c r="O27" s="74">
        <v>6537.732421875</v>
      </c>
      <c r="P27" s="75"/>
      <c r="Q27" s="76"/>
      <c r="R27" s="76"/>
      <c r="S27" s="88"/>
      <c r="T27" s="48">
        <v>0</v>
      </c>
      <c r="U27" s="48">
        <v>3</v>
      </c>
      <c r="V27" s="49">
        <v>1</v>
      </c>
      <c r="W27" s="49">
        <v>0.2</v>
      </c>
      <c r="X27" s="49">
        <v>0</v>
      </c>
      <c r="Y27" s="49">
        <v>1.128693</v>
      </c>
      <c r="Z27" s="49">
        <v>0.3333333333333333</v>
      </c>
      <c r="AA27" s="49">
        <v>0</v>
      </c>
      <c r="AB27" s="71">
        <v>27</v>
      </c>
      <c r="AC27" s="71"/>
      <c r="AD27" s="72"/>
      <c r="AE27" s="78" t="s">
        <v>1229</v>
      </c>
      <c r="AF27" s="78">
        <v>227</v>
      </c>
      <c r="AG27" s="78">
        <v>228</v>
      </c>
      <c r="AH27" s="78">
        <v>569</v>
      </c>
      <c r="AI27" s="78">
        <v>608</v>
      </c>
      <c r="AJ27" s="78"/>
      <c r="AK27" s="78" t="s">
        <v>1393</v>
      </c>
      <c r="AL27" s="78" t="s">
        <v>1539</v>
      </c>
      <c r="AM27" s="78"/>
      <c r="AN27" s="78"/>
      <c r="AO27" s="80">
        <v>43255.31982638889</v>
      </c>
      <c r="AP27" s="83" t="s">
        <v>1686</v>
      </c>
      <c r="AQ27" s="78" t="b">
        <v>0</v>
      </c>
      <c r="AR27" s="78" t="b">
        <v>0</v>
      </c>
      <c r="AS27" s="78" t="b">
        <v>0</v>
      </c>
      <c r="AT27" s="78"/>
      <c r="AU27" s="78">
        <v>7</v>
      </c>
      <c r="AV27" s="83" t="s">
        <v>1801</v>
      </c>
      <c r="AW27" s="78" t="b">
        <v>0</v>
      </c>
      <c r="AX27" s="78" t="s">
        <v>1887</v>
      </c>
      <c r="AY27" s="83" t="s">
        <v>1912</v>
      </c>
      <c r="AZ27" s="78" t="s">
        <v>66</v>
      </c>
      <c r="BA27" s="78" t="str">
        <f>REPLACE(INDEX(GroupVertices[Group],MATCH(Vertices[[#This Row],[Vertex]],GroupVertices[Vertex],0)),1,1,"")</f>
        <v>7</v>
      </c>
      <c r="BB27" s="48"/>
      <c r="BC27" s="48"/>
      <c r="BD27" s="48"/>
      <c r="BE27" s="48"/>
      <c r="BF27" s="48" t="s">
        <v>487</v>
      </c>
      <c r="BG27" s="48" t="s">
        <v>487</v>
      </c>
      <c r="BH27" s="119" t="s">
        <v>2684</v>
      </c>
      <c r="BI27" s="119" t="s">
        <v>2684</v>
      </c>
      <c r="BJ27" s="119" t="s">
        <v>2755</v>
      </c>
      <c r="BK27" s="119" t="s">
        <v>2755</v>
      </c>
      <c r="BL27" s="119">
        <v>1</v>
      </c>
      <c r="BM27" s="123">
        <v>6.25</v>
      </c>
      <c r="BN27" s="119">
        <v>0</v>
      </c>
      <c r="BO27" s="123">
        <v>0</v>
      </c>
      <c r="BP27" s="119">
        <v>0</v>
      </c>
      <c r="BQ27" s="123">
        <v>0</v>
      </c>
      <c r="BR27" s="119">
        <v>15</v>
      </c>
      <c r="BS27" s="123">
        <v>93.75</v>
      </c>
      <c r="BT27" s="119">
        <v>16</v>
      </c>
      <c r="BU27" s="2"/>
      <c r="BV27" s="3"/>
      <c r="BW27" s="3"/>
      <c r="BX27" s="3"/>
      <c r="BY27" s="3"/>
    </row>
    <row r="28" spans="1:77" ht="41.45" customHeight="1">
      <c r="A28" s="64" t="s">
        <v>269</v>
      </c>
      <c r="C28" s="65"/>
      <c r="D28" s="65" t="s">
        <v>64</v>
      </c>
      <c r="E28" s="66">
        <v>162.5633953352066</v>
      </c>
      <c r="F28" s="68">
        <v>99.99845713078547</v>
      </c>
      <c r="G28" s="102" t="s">
        <v>597</v>
      </c>
      <c r="H28" s="65"/>
      <c r="I28" s="69" t="s">
        <v>269</v>
      </c>
      <c r="J28" s="70"/>
      <c r="K28" s="70"/>
      <c r="L28" s="69" t="s">
        <v>2077</v>
      </c>
      <c r="M28" s="73">
        <v>1.5141868802314145</v>
      </c>
      <c r="N28" s="74">
        <v>7878.208984375</v>
      </c>
      <c r="O28" s="74">
        <v>5901.42333984375</v>
      </c>
      <c r="P28" s="75"/>
      <c r="Q28" s="76"/>
      <c r="R28" s="76"/>
      <c r="S28" s="88"/>
      <c r="T28" s="48">
        <v>3</v>
      </c>
      <c r="U28" s="48">
        <v>3</v>
      </c>
      <c r="V28" s="49">
        <v>7</v>
      </c>
      <c r="W28" s="49">
        <v>0.25</v>
      </c>
      <c r="X28" s="49">
        <v>0</v>
      </c>
      <c r="Y28" s="49">
        <v>1.842185</v>
      </c>
      <c r="Z28" s="49">
        <v>0.16666666666666666</v>
      </c>
      <c r="AA28" s="49">
        <v>0</v>
      </c>
      <c r="AB28" s="71">
        <v>28</v>
      </c>
      <c r="AC28" s="71"/>
      <c r="AD28" s="72"/>
      <c r="AE28" s="78" t="s">
        <v>1230</v>
      </c>
      <c r="AF28" s="78">
        <v>370</v>
      </c>
      <c r="AG28" s="78">
        <v>198</v>
      </c>
      <c r="AH28" s="78">
        <v>598</v>
      </c>
      <c r="AI28" s="78">
        <v>605</v>
      </c>
      <c r="AJ28" s="78"/>
      <c r="AK28" s="78" t="s">
        <v>1394</v>
      </c>
      <c r="AL28" s="78" t="s">
        <v>1539</v>
      </c>
      <c r="AM28" s="83" t="s">
        <v>1596</v>
      </c>
      <c r="AN28" s="78"/>
      <c r="AO28" s="80">
        <v>41297.35543981481</v>
      </c>
      <c r="AP28" s="78"/>
      <c r="AQ28" s="78" t="b">
        <v>0</v>
      </c>
      <c r="AR28" s="78" t="b">
        <v>0</v>
      </c>
      <c r="AS28" s="78" t="b">
        <v>0</v>
      </c>
      <c r="AT28" s="78"/>
      <c r="AU28" s="78">
        <v>13</v>
      </c>
      <c r="AV28" s="83" t="s">
        <v>1801</v>
      </c>
      <c r="AW28" s="78" t="b">
        <v>0</v>
      </c>
      <c r="AX28" s="78" t="s">
        <v>1887</v>
      </c>
      <c r="AY28" s="83" t="s">
        <v>1913</v>
      </c>
      <c r="AZ28" s="78" t="s">
        <v>66</v>
      </c>
      <c r="BA28" s="78" t="str">
        <f>REPLACE(INDEX(GroupVertices[Group],MATCH(Vertices[[#This Row],[Vertex]],GroupVertices[Vertex],0)),1,1,"")</f>
        <v>7</v>
      </c>
      <c r="BB28" s="48" t="s">
        <v>2637</v>
      </c>
      <c r="BC28" s="48" t="s">
        <v>2637</v>
      </c>
      <c r="BD28" s="48" t="s">
        <v>474</v>
      </c>
      <c r="BE28" s="48" t="s">
        <v>474</v>
      </c>
      <c r="BF28" s="48" t="s">
        <v>2651</v>
      </c>
      <c r="BG28" s="48" t="s">
        <v>2663</v>
      </c>
      <c r="BH28" s="119" t="s">
        <v>2684</v>
      </c>
      <c r="BI28" s="119" t="s">
        <v>2684</v>
      </c>
      <c r="BJ28" s="119" t="s">
        <v>2755</v>
      </c>
      <c r="BK28" s="119" t="s">
        <v>2755</v>
      </c>
      <c r="BL28" s="119">
        <v>1</v>
      </c>
      <c r="BM28" s="123">
        <v>5.2631578947368425</v>
      </c>
      <c r="BN28" s="119">
        <v>0</v>
      </c>
      <c r="BO28" s="123">
        <v>0</v>
      </c>
      <c r="BP28" s="119">
        <v>0</v>
      </c>
      <c r="BQ28" s="123">
        <v>0</v>
      </c>
      <c r="BR28" s="119">
        <v>18</v>
      </c>
      <c r="BS28" s="123">
        <v>94.73684210526316</v>
      </c>
      <c r="BT28" s="119">
        <v>19</v>
      </c>
      <c r="BU28" s="2"/>
      <c r="BV28" s="3"/>
      <c r="BW28" s="3"/>
      <c r="BX28" s="3"/>
      <c r="BY28" s="3"/>
    </row>
    <row r="29" spans="1:77" ht="41.45" customHeight="1">
      <c r="A29" s="64" t="s">
        <v>321</v>
      </c>
      <c r="C29" s="65"/>
      <c r="D29" s="65" t="s">
        <v>64</v>
      </c>
      <c r="E29" s="66">
        <v>163.34925959764865</v>
      </c>
      <c r="F29" s="68">
        <v>99.99630502603493</v>
      </c>
      <c r="G29" s="102" t="s">
        <v>1825</v>
      </c>
      <c r="H29" s="65"/>
      <c r="I29" s="69" t="s">
        <v>321</v>
      </c>
      <c r="J29" s="70"/>
      <c r="K29" s="70"/>
      <c r="L29" s="69" t="s">
        <v>2078</v>
      </c>
      <c r="M29" s="73">
        <v>2.2314116567593363</v>
      </c>
      <c r="N29" s="74">
        <v>7192.26318359375</v>
      </c>
      <c r="O29" s="74">
        <v>5700.0595703125</v>
      </c>
      <c r="P29" s="75"/>
      <c r="Q29" s="76"/>
      <c r="R29" s="76"/>
      <c r="S29" s="88"/>
      <c r="T29" s="48">
        <v>2</v>
      </c>
      <c r="U29" s="48">
        <v>0</v>
      </c>
      <c r="V29" s="49">
        <v>0</v>
      </c>
      <c r="W29" s="49">
        <v>0.166667</v>
      </c>
      <c r="X29" s="49">
        <v>0</v>
      </c>
      <c r="Y29" s="49">
        <v>0.782968</v>
      </c>
      <c r="Z29" s="49">
        <v>0.5</v>
      </c>
      <c r="AA29" s="49">
        <v>0</v>
      </c>
      <c r="AB29" s="71">
        <v>29</v>
      </c>
      <c r="AC29" s="71"/>
      <c r="AD29" s="72"/>
      <c r="AE29" s="78" t="s">
        <v>1231</v>
      </c>
      <c r="AF29" s="78">
        <v>1</v>
      </c>
      <c r="AG29" s="78">
        <v>470</v>
      </c>
      <c r="AH29" s="78">
        <v>36</v>
      </c>
      <c r="AI29" s="78">
        <v>1</v>
      </c>
      <c r="AJ29" s="78"/>
      <c r="AK29" s="78" t="s">
        <v>1395</v>
      </c>
      <c r="AL29" s="78"/>
      <c r="AM29" s="78"/>
      <c r="AN29" s="78"/>
      <c r="AO29" s="80">
        <v>41976.39388888889</v>
      </c>
      <c r="AP29" s="83" t="s">
        <v>1687</v>
      </c>
      <c r="AQ29" s="78" t="b">
        <v>1</v>
      </c>
      <c r="AR29" s="78" t="b">
        <v>0</v>
      </c>
      <c r="AS29" s="78" t="b">
        <v>0</v>
      </c>
      <c r="AT29" s="78"/>
      <c r="AU29" s="78">
        <v>3</v>
      </c>
      <c r="AV29" s="83" t="s">
        <v>1801</v>
      </c>
      <c r="AW29" s="78" t="b">
        <v>0</v>
      </c>
      <c r="AX29" s="78" t="s">
        <v>1887</v>
      </c>
      <c r="AY29" s="83" t="s">
        <v>1914</v>
      </c>
      <c r="AZ29" s="78" t="s">
        <v>65</v>
      </c>
      <c r="BA29" s="78" t="str">
        <f>REPLACE(INDEX(GroupVertices[Group],MATCH(Vertices[[#This Row],[Vertex]],GroupVertices[Vertex],0)),1,1,"")</f>
        <v>7</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322</v>
      </c>
      <c r="C30" s="65"/>
      <c r="D30" s="65" t="s">
        <v>64</v>
      </c>
      <c r="E30" s="66">
        <v>165.83686669309935</v>
      </c>
      <c r="F30" s="68">
        <v>99.98949266504151</v>
      </c>
      <c r="G30" s="102" t="s">
        <v>1826</v>
      </c>
      <c r="H30" s="65"/>
      <c r="I30" s="69" t="s">
        <v>322</v>
      </c>
      <c r="J30" s="70"/>
      <c r="K30" s="70"/>
      <c r="L30" s="69" t="s">
        <v>2079</v>
      </c>
      <c r="M30" s="73">
        <v>4.5017444971657365</v>
      </c>
      <c r="N30" s="74">
        <v>7949.93701171875</v>
      </c>
      <c r="O30" s="74">
        <v>6975.77294921875</v>
      </c>
      <c r="P30" s="75"/>
      <c r="Q30" s="76"/>
      <c r="R30" s="76"/>
      <c r="S30" s="88"/>
      <c r="T30" s="48">
        <v>2</v>
      </c>
      <c r="U30" s="48">
        <v>0</v>
      </c>
      <c r="V30" s="49">
        <v>0</v>
      </c>
      <c r="W30" s="49">
        <v>0.166667</v>
      </c>
      <c r="X30" s="49">
        <v>0</v>
      </c>
      <c r="Y30" s="49">
        <v>0.782968</v>
      </c>
      <c r="Z30" s="49">
        <v>0.5</v>
      </c>
      <c r="AA30" s="49">
        <v>0</v>
      </c>
      <c r="AB30" s="71">
        <v>30</v>
      </c>
      <c r="AC30" s="71"/>
      <c r="AD30" s="72"/>
      <c r="AE30" s="78" t="s">
        <v>1232</v>
      </c>
      <c r="AF30" s="78">
        <v>544</v>
      </c>
      <c r="AG30" s="78">
        <v>1331</v>
      </c>
      <c r="AH30" s="78">
        <v>1772</v>
      </c>
      <c r="AI30" s="78">
        <v>1454</v>
      </c>
      <c r="AJ30" s="78"/>
      <c r="AK30" s="78" t="s">
        <v>1396</v>
      </c>
      <c r="AL30" s="78" t="s">
        <v>1529</v>
      </c>
      <c r="AM30" s="83" t="s">
        <v>1597</v>
      </c>
      <c r="AN30" s="78"/>
      <c r="AO30" s="80">
        <v>42122.442824074074</v>
      </c>
      <c r="AP30" s="83" t="s">
        <v>1688</v>
      </c>
      <c r="AQ30" s="78" t="b">
        <v>0</v>
      </c>
      <c r="AR30" s="78" t="b">
        <v>0</v>
      </c>
      <c r="AS30" s="78" t="b">
        <v>1</v>
      </c>
      <c r="AT30" s="78"/>
      <c r="AU30" s="78">
        <v>36</v>
      </c>
      <c r="AV30" s="83" t="s">
        <v>1801</v>
      </c>
      <c r="AW30" s="78" t="b">
        <v>0</v>
      </c>
      <c r="AX30" s="78" t="s">
        <v>1887</v>
      </c>
      <c r="AY30" s="83" t="s">
        <v>1915</v>
      </c>
      <c r="AZ30" s="78" t="s">
        <v>65</v>
      </c>
      <c r="BA30" s="78" t="str">
        <f>REPLACE(INDEX(GroupVertices[Group],MATCH(Vertices[[#This Row],[Vertex]],GroupVertices[Vertex],0)),1,1,"")</f>
        <v>7</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222</v>
      </c>
      <c r="C31" s="65"/>
      <c r="D31" s="65" t="s">
        <v>64</v>
      </c>
      <c r="E31" s="66">
        <v>162.87542967470566</v>
      </c>
      <c r="F31" s="68">
        <v>99.9976026186051</v>
      </c>
      <c r="G31" s="102" t="s">
        <v>552</v>
      </c>
      <c r="H31" s="65"/>
      <c r="I31" s="69" t="s">
        <v>222</v>
      </c>
      <c r="J31" s="70"/>
      <c r="K31" s="70"/>
      <c r="L31" s="69" t="s">
        <v>2080</v>
      </c>
      <c r="M31" s="73">
        <v>1.7989673062057365</v>
      </c>
      <c r="N31" s="74">
        <v>6997.35107421875</v>
      </c>
      <c r="O31" s="74">
        <v>7059.27783203125</v>
      </c>
      <c r="P31" s="75"/>
      <c r="Q31" s="76"/>
      <c r="R31" s="76"/>
      <c r="S31" s="88"/>
      <c r="T31" s="48">
        <v>0</v>
      </c>
      <c r="U31" s="48">
        <v>1</v>
      </c>
      <c r="V31" s="49">
        <v>0</v>
      </c>
      <c r="W31" s="49">
        <v>0.002</v>
      </c>
      <c r="X31" s="49">
        <v>0.001323</v>
      </c>
      <c r="Y31" s="49">
        <v>0.406603</v>
      </c>
      <c r="Z31" s="49">
        <v>0</v>
      </c>
      <c r="AA31" s="49">
        <v>0</v>
      </c>
      <c r="AB31" s="71">
        <v>31</v>
      </c>
      <c r="AC31" s="71"/>
      <c r="AD31" s="72"/>
      <c r="AE31" s="78" t="s">
        <v>1233</v>
      </c>
      <c r="AF31" s="78">
        <v>620</v>
      </c>
      <c r="AG31" s="78">
        <v>306</v>
      </c>
      <c r="AH31" s="78">
        <v>9840</v>
      </c>
      <c r="AI31" s="78">
        <v>7008</v>
      </c>
      <c r="AJ31" s="78"/>
      <c r="AK31" s="78" t="s">
        <v>1397</v>
      </c>
      <c r="AL31" s="78" t="s">
        <v>1540</v>
      </c>
      <c r="AM31" s="83" t="s">
        <v>1598</v>
      </c>
      <c r="AN31" s="78"/>
      <c r="AO31" s="80">
        <v>40840.86951388889</v>
      </c>
      <c r="AP31" s="83" t="s">
        <v>1689</v>
      </c>
      <c r="AQ31" s="78" t="b">
        <v>0</v>
      </c>
      <c r="AR31" s="78" t="b">
        <v>0</v>
      </c>
      <c r="AS31" s="78" t="b">
        <v>1</v>
      </c>
      <c r="AT31" s="78"/>
      <c r="AU31" s="78">
        <v>6</v>
      </c>
      <c r="AV31" s="83" t="s">
        <v>1805</v>
      </c>
      <c r="AW31" s="78" t="b">
        <v>1</v>
      </c>
      <c r="AX31" s="78" t="s">
        <v>1887</v>
      </c>
      <c r="AY31" s="83" t="s">
        <v>1916</v>
      </c>
      <c r="AZ31" s="78" t="s">
        <v>66</v>
      </c>
      <c r="BA31" s="78" t="str">
        <f>REPLACE(INDEX(GroupVertices[Group],MATCH(Vertices[[#This Row],[Vertex]],GroupVertices[Vertex],0)),1,1,"")</f>
        <v>3</v>
      </c>
      <c r="BB31" s="48"/>
      <c r="BC31" s="48"/>
      <c r="BD31" s="48"/>
      <c r="BE31" s="48"/>
      <c r="BF31" s="48"/>
      <c r="BG31" s="48"/>
      <c r="BH31" s="119" t="s">
        <v>2685</v>
      </c>
      <c r="BI31" s="119" t="s">
        <v>2685</v>
      </c>
      <c r="BJ31" s="119" t="s">
        <v>2564</v>
      </c>
      <c r="BK31" s="119" t="s">
        <v>2564</v>
      </c>
      <c r="BL31" s="119">
        <v>0</v>
      </c>
      <c r="BM31" s="123">
        <v>0</v>
      </c>
      <c r="BN31" s="119">
        <v>0</v>
      </c>
      <c r="BO31" s="123">
        <v>0</v>
      </c>
      <c r="BP31" s="119">
        <v>0</v>
      </c>
      <c r="BQ31" s="123">
        <v>0</v>
      </c>
      <c r="BR31" s="119">
        <v>17</v>
      </c>
      <c r="BS31" s="123">
        <v>100</v>
      </c>
      <c r="BT31" s="119">
        <v>17</v>
      </c>
      <c r="BU31" s="2"/>
      <c r="BV31" s="3"/>
      <c r="BW31" s="3"/>
      <c r="BX31" s="3"/>
      <c r="BY31" s="3"/>
    </row>
    <row r="32" spans="1:77" ht="41.45" customHeight="1">
      <c r="A32" s="64" t="s">
        <v>308</v>
      </c>
      <c r="C32" s="65"/>
      <c r="D32" s="65" t="s">
        <v>64</v>
      </c>
      <c r="E32" s="66">
        <v>164.7245220569222</v>
      </c>
      <c r="F32" s="68">
        <v>99.9925388427215</v>
      </c>
      <c r="G32" s="102" t="s">
        <v>631</v>
      </c>
      <c r="H32" s="65"/>
      <c r="I32" s="69" t="s">
        <v>308</v>
      </c>
      <c r="J32" s="70"/>
      <c r="K32" s="70"/>
      <c r="L32" s="69" t="s">
        <v>2081</v>
      </c>
      <c r="M32" s="73">
        <v>3.4865550156831997</v>
      </c>
      <c r="N32" s="74">
        <v>6172.78369140625</v>
      </c>
      <c r="O32" s="74">
        <v>7602.22607421875</v>
      </c>
      <c r="P32" s="75"/>
      <c r="Q32" s="76"/>
      <c r="R32" s="76"/>
      <c r="S32" s="88"/>
      <c r="T32" s="48">
        <v>15</v>
      </c>
      <c r="U32" s="48">
        <v>2</v>
      </c>
      <c r="V32" s="49">
        <v>2339.138944</v>
      </c>
      <c r="W32" s="49">
        <v>0.002755</v>
      </c>
      <c r="X32" s="49">
        <v>0.0119</v>
      </c>
      <c r="Y32" s="49">
        <v>4.830178</v>
      </c>
      <c r="Z32" s="49">
        <v>0.023809523809523808</v>
      </c>
      <c r="AA32" s="49">
        <v>0</v>
      </c>
      <c r="AB32" s="71">
        <v>32</v>
      </c>
      <c r="AC32" s="71"/>
      <c r="AD32" s="72"/>
      <c r="AE32" s="78" t="s">
        <v>1234</v>
      </c>
      <c r="AF32" s="78">
        <v>2545</v>
      </c>
      <c r="AG32" s="78">
        <v>946</v>
      </c>
      <c r="AH32" s="78">
        <v>4117</v>
      </c>
      <c r="AI32" s="78">
        <v>19954</v>
      </c>
      <c r="AJ32" s="78"/>
      <c r="AK32" s="78" t="s">
        <v>1398</v>
      </c>
      <c r="AL32" s="78" t="s">
        <v>1541</v>
      </c>
      <c r="AM32" s="83" t="s">
        <v>1599</v>
      </c>
      <c r="AN32" s="78"/>
      <c r="AO32" s="80">
        <v>42163.334386574075</v>
      </c>
      <c r="AP32" s="83" t="s">
        <v>1690</v>
      </c>
      <c r="AQ32" s="78" t="b">
        <v>0</v>
      </c>
      <c r="AR32" s="78" t="b">
        <v>0</v>
      </c>
      <c r="AS32" s="78" t="b">
        <v>0</v>
      </c>
      <c r="AT32" s="78"/>
      <c r="AU32" s="78">
        <v>9</v>
      </c>
      <c r="AV32" s="83" t="s">
        <v>1801</v>
      </c>
      <c r="AW32" s="78" t="b">
        <v>1</v>
      </c>
      <c r="AX32" s="78" t="s">
        <v>1887</v>
      </c>
      <c r="AY32" s="83" t="s">
        <v>1917</v>
      </c>
      <c r="AZ32" s="78" t="s">
        <v>66</v>
      </c>
      <c r="BA32" s="78" t="str">
        <f>REPLACE(INDEX(GroupVertices[Group],MATCH(Vertices[[#This Row],[Vertex]],GroupVertices[Vertex],0)),1,1,"")</f>
        <v>3</v>
      </c>
      <c r="BB32" s="48" t="s">
        <v>461</v>
      </c>
      <c r="BC32" s="48" t="s">
        <v>461</v>
      </c>
      <c r="BD32" s="48" t="s">
        <v>474</v>
      </c>
      <c r="BE32" s="48" t="s">
        <v>474</v>
      </c>
      <c r="BF32" s="48" t="s">
        <v>2652</v>
      </c>
      <c r="BG32" s="48" t="s">
        <v>521</v>
      </c>
      <c r="BH32" s="119" t="s">
        <v>2686</v>
      </c>
      <c r="BI32" s="119" t="s">
        <v>2686</v>
      </c>
      <c r="BJ32" s="119" t="s">
        <v>2756</v>
      </c>
      <c r="BK32" s="119" t="s">
        <v>2756</v>
      </c>
      <c r="BL32" s="119">
        <v>0</v>
      </c>
      <c r="BM32" s="123">
        <v>0</v>
      </c>
      <c r="BN32" s="119">
        <v>0</v>
      </c>
      <c r="BO32" s="123">
        <v>0</v>
      </c>
      <c r="BP32" s="119">
        <v>0</v>
      </c>
      <c r="BQ32" s="123">
        <v>0</v>
      </c>
      <c r="BR32" s="119">
        <v>41</v>
      </c>
      <c r="BS32" s="123">
        <v>100</v>
      </c>
      <c r="BT32" s="119">
        <v>41</v>
      </c>
      <c r="BU32" s="2"/>
      <c r="BV32" s="3"/>
      <c r="BW32" s="3"/>
      <c r="BX32" s="3"/>
      <c r="BY32" s="3"/>
    </row>
    <row r="33" spans="1:77" ht="41.45" customHeight="1">
      <c r="A33" s="64" t="s">
        <v>223</v>
      </c>
      <c r="C33" s="65"/>
      <c r="D33" s="65" t="s">
        <v>64</v>
      </c>
      <c r="E33" s="66">
        <v>163.98199589718837</v>
      </c>
      <c r="F33" s="68">
        <v>99.99457226522476</v>
      </c>
      <c r="G33" s="102" t="s">
        <v>553</v>
      </c>
      <c r="H33" s="65"/>
      <c r="I33" s="69" t="s">
        <v>223</v>
      </c>
      <c r="J33" s="70"/>
      <c r="K33" s="70"/>
      <c r="L33" s="69" t="s">
        <v>2082</v>
      </c>
      <c r="M33" s="73">
        <v>2.808883076096156</v>
      </c>
      <c r="N33" s="74">
        <v>6053.29541015625</v>
      </c>
      <c r="O33" s="74">
        <v>9646.09375</v>
      </c>
      <c r="P33" s="75"/>
      <c r="Q33" s="76"/>
      <c r="R33" s="76"/>
      <c r="S33" s="88"/>
      <c r="T33" s="48">
        <v>0</v>
      </c>
      <c r="U33" s="48">
        <v>1</v>
      </c>
      <c r="V33" s="49">
        <v>0</v>
      </c>
      <c r="W33" s="49">
        <v>0.002</v>
      </c>
      <c r="X33" s="49">
        <v>0.001323</v>
      </c>
      <c r="Y33" s="49">
        <v>0.406603</v>
      </c>
      <c r="Z33" s="49">
        <v>0</v>
      </c>
      <c r="AA33" s="49">
        <v>0</v>
      </c>
      <c r="AB33" s="71">
        <v>33</v>
      </c>
      <c r="AC33" s="71"/>
      <c r="AD33" s="72"/>
      <c r="AE33" s="78" t="s">
        <v>1235</v>
      </c>
      <c r="AF33" s="78">
        <v>993</v>
      </c>
      <c r="AG33" s="78">
        <v>689</v>
      </c>
      <c r="AH33" s="78">
        <v>6108</v>
      </c>
      <c r="AI33" s="78">
        <v>50412</v>
      </c>
      <c r="AJ33" s="78"/>
      <c r="AK33" s="78" t="s">
        <v>1399</v>
      </c>
      <c r="AL33" s="78" t="s">
        <v>1542</v>
      </c>
      <c r="AM33" s="83" t="s">
        <v>1600</v>
      </c>
      <c r="AN33" s="78"/>
      <c r="AO33" s="80">
        <v>40100.429189814815</v>
      </c>
      <c r="AP33" s="83" t="s">
        <v>1691</v>
      </c>
      <c r="AQ33" s="78" t="b">
        <v>0</v>
      </c>
      <c r="AR33" s="78" t="b">
        <v>0</v>
      </c>
      <c r="AS33" s="78" t="b">
        <v>0</v>
      </c>
      <c r="AT33" s="78"/>
      <c r="AU33" s="78">
        <v>3</v>
      </c>
      <c r="AV33" s="83" t="s">
        <v>1801</v>
      </c>
      <c r="AW33" s="78" t="b">
        <v>0</v>
      </c>
      <c r="AX33" s="78" t="s">
        <v>1887</v>
      </c>
      <c r="AY33" s="83" t="s">
        <v>1918</v>
      </c>
      <c r="AZ33" s="78" t="s">
        <v>66</v>
      </c>
      <c r="BA33" s="78" t="str">
        <f>REPLACE(INDEX(GroupVertices[Group],MATCH(Vertices[[#This Row],[Vertex]],GroupVertices[Vertex],0)),1,1,"")</f>
        <v>3</v>
      </c>
      <c r="BB33" s="48"/>
      <c r="BC33" s="48"/>
      <c r="BD33" s="48"/>
      <c r="BE33" s="48"/>
      <c r="BF33" s="48"/>
      <c r="BG33" s="48"/>
      <c r="BH33" s="119" t="s">
        <v>2685</v>
      </c>
      <c r="BI33" s="119" t="s">
        <v>2685</v>
      </c>
      <c r="BJ33" s="119" t="s">
        <v>2564</v>
      </c>
      <c r="BK33" s="119" t="s">
        <v>2564</v>
      </c>
      <c r="BL33" s="119">
        <v>0</v>
      </c>
      <c r="BM33" s="123">
        <v>0</v>
      </c>
      <c r="BN33" s="119">
        <v>0</v>
      </c>
      <c r="BO33" s="123">
        <v>0</v>
      </c>
      <c r="BP33" s="119">
        <v>0</v>
      </c>
      <c r="BQ33" s="123">
        <v>0</v>
      </c>
      <c r="BR33" s="119">
        <v>17</v>
      </c>
      <c r="BS33" s="123">
        <v>100</v>
      </c>
      <c r="BT33" s="119">
        <v>17</v>
      </c>
      <c r="BU33" s="2"/>
      <c r="BV33" s="3"/>
      <c r="BW33" s="3"/>
      <c r="BX33" s="3"/>
      <c r="BY33" s="3"/>
    </row>
    <row r="34" spans="1:77" ht="41.45" customHeight="1">
      <c r="A34" s="64" t="s">
        <v>224</v>
      </c>
      <c r="C34" s="65"/>
      <c r="D34" s="65" t="s">
        <v>64</v>
      </c>
      <c r="E34" s="66">
        <v>162.2426933751659</v>
      </c>
      <c r="F34" s="68">
        <v>99.99933537941527</v>
      </c>
      <c r="G34" s="102" t="s">
        <v>554</v>
      </c>
      <c r="H34" s="65"/>
      <c r="I34" s="69" t="s">
        <v>224</v>
      </c>
      <c r="J34" s="70"/>
      <c r="K34" s="70"/>
      <c r="L34" s="69" t="s">
        <v>2083</v>
      </c>
      <c r="M34" s="73">
        <v>1.221495886868917</v>
      </c>
      <c r="N34" s="74">
        <v>6618.3798828125</v>
      </c>
      <c r="O34" s="74">
        <v>9210.1767578125</v>
      </c>
      <c r="P34" s="75"/>
      <c r="Q34" s="76"/>
      <c r="R34" s="76"/>
      <c r="S34" s="88"/>
      <c r="T34" s="48">
        <v>0</v>
      </c>
      <c r="U34" s="48">
        <v>1</v>
      </c>
      <c r="V34" s="49">
        <v>0</v>
      </c>
      <c r="W34" s="49">
        <v>0.002</v>
      </c>
      <c r="X34" s="49">
        <v>0.001323</v>
      </c>
      <c r="Y34" s="49">
        <v>0.406603</v>
      </c>
      <c r="Z34" s="49">
        <v>0</v>
      </c>
      <c r="AA34" s="49">
        <v>0</v>
      </c>
      <c r="AB34" s="71">
        <v>34</v>
      </c>
      <c r="AC34" s="71"/>
      <c r="AD34" s="72"/>
      <c r="AE34" s="78" t="s">
        <v>1236</v>
      </c>
      <c r="AF34" s="78">
        <v>294</v>
      </c>
      <c r="AG34" s="78">
        <v>87</v>
      </c>
      <c r="AH34" s="78">
        <v>2504</v>
      </c>
      <c r="AI34" s="78">
        <v>4589</v>
      </c>
      <c r="AJ34" s="78"/>
      <c r="AK34" s="78" t="s">
        <v>1400</v>
      </c>
      <c r="AL34" s="78" t="s">
        <v>1543</v>
      </c>
      <c r="AM34" s="78"/>
      <c r="AN34" s="78"/>
      <c r="AO34" s="80">
        <v>40292.44664351852</v>
      </c>
      <c r="AP34" s="83" t="s">
        <v>1692</v>
      </c>
      <c r="AQ34" s="78" t="b">
        <v>0</v>
      </c>
      <c r="AR34" s="78" t="b">
        <v>0</v>
      </c>
      <c r="AS34" s="78" t="b">
        <v>0</v>
      </c>
      <c r="AT34" s="78"/>
      <c r="AU34" s="78">
        <v>2</v>
      </c>
      <c r="AV34" s="83" t="s">
        <v>1807</v>
      </c>
      <c r="AW34" s="78" t="b">
        <v>0</v>
      </c>
      <c r="AX34" s="78" t="s">
        <v>1887</v>
      </c>
      <c r="AY34" s="83" t="s">
        <v>1919</v>
      </c>
      <c r="AZ34" s="78" t="s">
        <v>66</v>
      </c>
      <c r="BA34" s="78" t="str">
        <f>REPLACE(INDEX(GroupVertices[Group],MATCH(Vertices[[#This Row],[Vertex]],GroupVertices[Vertex],0)),1,1,"")</f>
        <v>3</v>
      </c>
      <c r="BB34" s="48"/>
      <c r="BC34" s="48"/>
      <c r="BD34" s="48"/>
      <c r="BE34" s="48"/>
      <c r="BF34" s="48"/>
      <c r="BG34" s="48"/>
      <c r="BH34" s="119" t="s">
        <v>2685</v>
      </c>
      <c r="BI34" s="119" t="s">
        <v>2685</v>
      </c>
      <c r="BJ34" s="119" t="s">
        <v>2564</v>
      </c>
      <c r="BK34" s="119" t="s">
        <v>2564</v>
      </c>
      <c r="BL34" s="119">
        <v>0</v>
      </c>
      <c r="BM34" s="123">
        <v>0</v>
      </c>
      <c r="BN34" s="119">
        <v>0</v>
      </c>
      <c r="BO34" s="123">
        <v>0</v>
      </c>
      <c r="BP34" s="119">
        <v>0</v>
      </c>
      <c r="BQ34" s="123">
        <v>0</v>
      </c>
      <c r="BR34" s="119">
        <v>17</v>
      </c>
      <c r="BS34" s="123">
        <v>100</v>
      </c>
      <c r="BT34" s="119">
        <v>17</v>
      </c>
      <c r="BU34" s="2"/>
      <c r="BV34" s="3"/>
      <c r="BW34" s="3"/>
      <c r="BX34" s="3"/>
      <c r="BY34" s="3"/>
    </row>
    <row r="35" spans="1:77" ht="41.45" customHeight="1">
      <c r="A35" s="64" t="s">
        <v>225</v>
      </c>
      <c r="C35" s="65"/>
      <c r="D35" s="65" t="s">
        <v>64</v>
      </c>
      <c r="E35" s="66">
        <v>166.68051509248565</v>
      </c>
      <c r="F35" s="68">
        <v>99.98718231729461</v>
      </c>
      <c r="G35" s="102" t="s">
        <v>555</v>
      </c>
      <c r="H35" s="65"/>
      <c r="I35" s="69" t="s">
        <v>225</v>
      </c>
      <c r="J35" s="70"/>
      <c r="K35" s="70"/>
      <c r="L35" s="69" t="s">
        <v>2084</v>
      </c>
      <c r="M35" s="73">
        <v>5.271706389614828</v>
      </c>
      <c r="N35" s="74">
        <v>3496.564208984375</v>
      </c>
      <c r="O35" s="74">
        <v>1446.3052978515625</v>
      </c>
      <c r="P35" s="75"/>
      <c r="Q35" s="76"/>
      <c r="R35" s="76"/>
      <c r="S35" s="88"/>
      <c r="T35" s="48">
        <v>0</v>
      </c>
      <c r="U35" s="48">
        <v>2</v>
      </c>
      <c r="V35" s="49">
        <v>0</v>
      </c>
      <c r="W35" s="49">
        <v>0.002114</v>
      </c>
      <c r="X35" s="49">
        <v>0.008716</v>
      </c>
      <c r="Y35" s="49">
        <v>0.531107</v>
      </c>
      <c r="Z35" s="49">
        <v>1</v>
      </c>
      <c r="AA35" s="49">
        <v>0</v>
      </c>
      <c r="AB35" s="71">
        <v>35</v>
      </c>
      <c r="AC35" s="71"/>
      <c r="AD35" s="72"/>
      <c r="AE35" s="78" t="s">
        <v>1237</v>
      </c>
      <c r="AF35" s="78">
        <v>2660</v>
      </c>
      <c r="AG35" s="78">
        <v>1623</v>
      </c>
      <c r="AH35" s="78">
        <v>7559</v>
      </c>
      <c r="AI35" s="78">
        <v>25038</v>
      </c>
      <c r="AJ35" s="78"/>
      <c r="AK35" s="78" t="s">
        <v>1401</v>
      </c>
      <c r="AL35" s="78" t="s">
        <v>1525</v>
      </c>
      <c r="AM35" s="83" t="s">
        <v>1601</v>
      </c>
      <c r="AN35" s="78"/>
      <c r="AO35" s="80">
        <v>40354.9155787037</v>
      </c>
      <c r="AP35" s="83" t="s">
        <v>1693</v>
      </c>
      <c r="AQ35" s="78" t="b">
        <v>0</v>
      </c>
      <c r="AR35" s="78" t="b">
        <v>0</v>
      </c>
      <c r="AS35" s="78" t="b">
        <v>0</v>
      </c>
      <c r="AT35" s="78"/>
      <c r="AU35" s="78">
        <v>58</v>
      </c>
      <c r="AV35" s="83" t="s">
        <v>1808</v>
      </c>
      <c r="AW35" s="78" t="b">
        <v>0</v>
      </c>
      <c r="AX35" s="78" t="s">
        <v>1887</v>
      </c>
      <c r="AY35" s="83" t="s">
        <v>1920</v>
      </c>
      <c r="AZ35" s="78" t="s">
        <v>66</v>
      </c>
      <c r="BA35" s="78" t="str">
        <f>REPLACE(INDEX(GroupVertices[Group],MATCH(Vertices[[#This Row],[Vertex]],GroupVertices[Vertex],0)),1,1,"")</f>
        <v>2</v>
      </c>
      <c r="BB35" s="48"/>
      <c r="BC35" s="48"/>
      <c r="BD35" s="48"/>
      <c r="BE35" s="48"/>
      <c r="BF35" s="48"/>
      <c r="BG35" s="48"/>
      <c r="BH35" s="119" t="s">
        <v>2673</v>
      </c>
      <c r="BI35" s="119" t="s">
        <v>2673</v>
      </c>
      <c r="BJ35" s="119" t="s">
        <v>2744</v>
      </c>
      <c r="BK35" s="119" t="s">
        <v>2744</v>
      </c>
      <c r="BL35" s="119">
        <v>0</v>
      </c>
      <c r="BM35" s="123">
        <v>0</v>
      </c>
      <c r="BN35" s="119">
        <v>0</v>
      </c>
      <c r="BO35" s="123">
        <v>0</v>
      </c>
      <c r="BP35" s="119">
        <v>0</v>
      </c>
      <c r="BQ35" s="123">
        <v>0</v>
      </c>
      <c r="BR35" s="119">
        <v>18</v>
      </c>
      <c r="BS35" s="123">
        <v>100</v>
      </c>
      <c r="BT35" s="119">
        <v>18</v>
      </c>
      <c r="BU35" s="2"/>
      <c r="BV35" s="3"/>
      <c r="BW35" s="3"/>
      <c r="BX35" s="3"/>
      <c r="BY35" s="3"/>
    </row>
    <row r="36" spans="1:77" ht="41.45" customHeight="1">
      <c r="A36" s="64" t="s">
        <v>226</v>
      </c>
      <c r="C36" s="65"/>
      <c r="D36" s="65" t="s">
        <v>64</v>
      </c>
      <c r="E36" s="66">
        <v>162.45938388870692</v>
      </c>
      <c r="F36" s="68">
        <v>99.99874196817892</v>
      </c>
      <c r="G36" s="102" t="s">
        <v>556</v>
      </c>
      <c r="H36" s="65"/>
      <c r="I36" s="69" t="s">
        <v>226</v>
      </c>
      <c r="J36" s="70"/>
      <c r="K36" s="70"/>
      <c r="L36" s="69" t="s">
        <v>2085</v>
      </c>
      <c r="M36" s="73">
        <v>1.4192600715733072</v>
      </c>
      <c r="N36" s="74">
        <v>5783.18603515625</v>
      </c>
      <c r="O36" s="74">
        <v>7378.44140625</v>
      </c>
      <c r="P36" s="75"/>
      <c r="Q36" s="76"/>
      <c r="R36" s="76"/>
      <c r="S36" s="88"/>
      <c r="T36" s="48">
        <v>0</v>
      </c>
      <c r="U36" s="48">
        <v>2</v>
      </c>
      <c r="V36" s="49">
        <v>0</v>
      </c>
      <c r="W36" s="49">
        <v>0.002188</v>
      </c>
      <c r="X36" s="49">
        <v>0.004407</v>
      </c>
      <c r="Y36" s="49">
        <v>0.633257</v>
      </c>
      <c r="Z36" s="49">
        <v>0.5</v>
      </c>
      <c r="AA36" s="49">
        <v>0</v>
      </c>
      <c r="AB36" s="71">
        <v>36</v>
      </c>
      <c r="AC36" s="71"/>
      <c r="AD36" s="72"/>
      <c r="AE36" s="78" t="s">
        <v>1238</v>
      </c>
      <c r="AF36" s="78">
        <v>399</v>
      </c>
      <c r="AG36" s="78">
        <v>162</v>
      </c>
      <c r="AH36" s="78">
        <v>2536</v>
      </c>
      <c r="AI36" s="78">
        <v>16484</v>
      </c>
      <c r="AJ36" s="78"/>
      <c r="AK36" s="78" t="s">
        <v>1402</v>
      </c>
      <c r="AL36" s="78" t="s">
        <v>1544</v>
      </c>
      <c r="AM36" s="78"/>
      <c r="AN36" s="78"/>
      <c r="AO36" s="80">
        <v>42485.49984953704</v>
      </c>
      <c r="AP36" s="83" t="s">
        <v>1694</v>
      </c>
      <c r="AQ36" s="78" t="b">
        <v>1</v>
      </c>
      <c r="AR36" s="78" t="b">
        <v>0</v>
      </c>
      <c r="AS36" s="78" t="b">
        <v>0</v>
      </c>
      <c r="AT36" s="78"/>
      <c r="AU36" s="78">
        <v>0</v>
      </c>
      <c r="AV36" s="78"/>
      <c r="AW36" s="78" t="b">
        <v>0</v>
      </c>
      <c r="AX36" s="78" t="s">
        <v>1887</v>
      </c>
      <c r="AY36" s="83" t="s">
        <v>1921</v>
      </c>
      <c r="AZ36" s="78" t="s">
        <v>66</v>
      </c>
      <c r="BA36" s="78" t="str">
        <f>REPLACE(INDEX(GroupVertices[Group],MATCH(Vertices[[#This Row],[Vertex]],GroupVertices[Vertex],0)),1,1,"")</f>
        <v>3</v>
      </c>
      <c r="BB36" s="48" t="s">
        <v>437</v>
      </c>
      <c r="BC36" s="48" t="s">
        <v>437</v>
      </c>
      <c r="BD36" s="48" t="s">
        <v>474</v>
      </c>
      <c r="BE36" s="48" t="s">
        <v>474</v>
      </c>
      <c r="BF36" s="48" t="s">
        <v>488</v>
      </c>
      <c r="BG36" s="48" t="s">
        <v>488</v>
      </c>
      <c r="BH36" s="119" t="s">
        <v>2687</v>
      </c>
      <c r="BI36" s="119" t="s">
        <v>2687</v>
      </c>
      <c r="BJ36" s="119" t="s">
        <v>2757</v>
      </c>
      <c r="BK36" s="119" t="s">
        <v>2757</v>
      </c>
      <c r="BL36" s="119">
        <v>0</v>
      </c>
      <c r="BM36" s="123">
        <v>0</v>
      </c>
      <c r="BN36" s="119">
        <v>0</v>
      </c>
      <c r="BO36" s="123">
        <v>0</v>
      </c>
      <c r="BP36" s="119">
        <v>0</v>
      </c>
      <c r="BQ36" s="123">
        <v>0</v>
      </c>
      <c r="BR36" s="119">
        <v>22</v>
      </c>
      <c r="BS36" s="123">
        <v>100</v>
      </c>
      <c r="BT36" s="119">
        <v>22</v>
      </c>
      <c r="BU36" s="2"/>
      <c r="BV36" s="3"/>
      <c r="BW36" s="3"/>
      <c r="BX36" s="3"/>
      <c r="BY36" s="3"/>
    </row>
    <row r="37" spans="1:77" ht="41.45" customHeight="1">
      <c r="A37" s="64" t="s">
        <v>310</v>
      </c>
      <c r="C37" s="65"/>
      <c r="D37" s="65" t="s">
        <v>64</v>
      </c>
      <c r="E37" s="66">
        <v>169.44548604526884</v>
      </c>
      <c r="F37" s="68">
        <v>99.97961038991866</v>
      </c>
      <c r="G37" s="102" t="s">
        <v>633</v>
      </c>
      <c r="H37" s="65"/>
      <c r="I37" s="69" t="s">
        <v>310</v>
      </c>
      <c r="J37" s="70"/>
      <c r="K37" s="70"/>
      <c r="L37" s="69" t="s">
        <v>2086</v>
      </c>
      <c r="M37" s="73">
        <v>7.795177386442848</v>
      </c>
      <c r="N37" s="74">
        <v>5331.97412109375</v>
      </c>
      <c r="O37" s="74">
        <v>7087.75634765625</v>
      </c>
      <c r="P37" s="75"/>
      <c r="Q37" s="76"/>
      <c r="R37" s="76"/>
      <c r="S37" s="88"/>
      <c r="T37" s="48">
        <v>24</v>
      </c>
      <c r="U37" s="48">
        <v>2</v>
      </c>
      <c r="V37" s="49">
        <v>4404.100566</v>
      </c>
      <c r="W37" s="49">
        <v>0.00303</v>
      </c>
      <c r="X37" s="49">
        <v>0.027738</v>
      </c>
      <c r="Y37" s="49">
        <v>6.666291</v>
      </c>
      <c r="Z37" s="49">
        <v>0.025362318840579712</v>
      </c>
      <c r="AA37" s="49">
        <v>0</v>
      </c>
      <c r="AB37" s="71">
        <v>37</v>
      </c>
      <c r="AC37" s="71"/>
      <c r="AD37" s="72"/>
      <c r="AE37" s="78" t="s">
        <v>1239</v>
      </c>
      <c r="AF37" s="78">
        <v>4957</v>
      </c>
      <c r="AG37" s="78">
        <v>2580</v>
      </c>
      <c r="AH37" s="78">
        <v>6441</v>
      </c>
      <c r="AI37" s="78">
        <v>7577</v>
      </c>
      <c r="AJ37" s="78"/>
      <c r="AK37" s="78" t="s">
        <v>1403</v>
      </c>
      <c r="AL37" s="78" t="s">
        <v>1545</v>
      </c>
      <c r="AM37" s="78"/>
      <c r="AN37" s="78"/>
      <c r="AO37" s="80">
        <v>39186.39900462963</v>
      </c>
      <c r="AP37" s="83" t="s">
        <v>1695</v>
      </c>
      <c r="AQ37" s="78" t="b">
        <v>0</v>
      </c>
      <c r="AR37" s="78" t="b">
        <v>0</v>
      </c>
      <c r="AS37" s="78" t="b">
        <v>1</v>
      </c>
      <c r="AT37" s="78"/>
      <c r="AU37" s="78">
        <v>22</v>
      </c>
      <c r="AV37" s="83" t="s">
        <v>1801</v>
      </c>
      <c r="AW37" s="78" t="b">
        <v>0</v>
      </c>
      <c r="AX37" s="78" t="s">
        <v>1887</v>
      </c>
      <c r="AY37" s="83" t="s">
        <v>1922</v>
      </c>
      <c r="AZ37" s="78" t="s">
        <v>66</v>
      </c>
      <c r="BA37" s="78" t="str">
        <f>REPLACE(INDEX(GroupVertices[Group],MATCH(Vertices[[#This Row],[Vertex]],GroupVertices[Vertex],0)),1,1,"")</f>
        <v>3</v>
      </c>
      <c r="BB37" s="48" t="s">
        <v>2638</v>
      </c>
      <c r="BC37" s="48" t="s">
        <v>2638</v>
      </c>
      <c r="BD37" s="48" t="s">
        <v>2643</v>
      </c>
      <c r="BE37" s="48" t="s">
        <v>2647</v>
      </c>
      <c r="BF37" s="48" t="s">
        <v>2653</v>
      </c>
      <c r="BG37" s="48" t="s">
        <v>2664</v>
      </c>
      <c r="BH37" s="119" t="s">
        <v>2688</v>
      </c>
      <c r="BI37" s="119" t="s">
        <v>2688</v>
      </c>
      <c r="BJ37" s="119" t="s">
        <v>2756</v>
      </c>
      <c r="BK37" s="119" t="s">
        <v>2756</v>
      </c>
      <c r="BL37" s="119">
        <v>0</v>
      </c>
      <c r="BM37" s="123">
        <v>0</v>
      </c>
      <c r="BN37" s="119">
        <v>0</v>
      </c>
      <c r="BO37" s="123">
        <v>0</v>
      </c>
      <c r="BP37" s="119">
        <v>0</v>
      </c>
      <c r="BQ37" s="123">
        <v>0</v>
      </c>
      <c r="BR37" s="119">
        <v>93</v>
      </c>
      <c r="BS37" s="123">
        <v>100</v>
      </c>
      <c r="BT37" s="119">
        <v>93</v>
      </c>
      <c r="BU37" s="2"/>
      <c r="BV37" s="3"/>
      <c r="BW37" s="3"/>
      <c r="BX37" s="3"/>
      <c r="BY37" s="3"/>
    </row>
    <row r="38" spans="1:77" ht="41.45" customHeight="1">
      <c r="A38" s="64" t="s">
        <v>227</v>
      </c>
      <c r="C38" s="65"/>
      <c r="D38" s="65" t="s">
        <v>64</v>
      </c>
      <c r="E38" s="66">
        <v>163.5312796290231</v>
      </c>
      <c r="F38" s="68">
        <v>99.99580656059639</v>
      </c>
      <c r="G38" s="102" t="s">
        <v>557</v>
      </c>
      <c r="H38" s="65"/>
      <c r="I38" s="69" t="s">
        <v>227</v>
      </c>
      <c r="J38" s="70"/>
      <c r="K38" s="70"/>
      <c r="L38" s="69" t="s">
        <v>2087</v>
      </c>
      <c r="M38" s="73">
        <v>2.3975335719110245</v>
      </c>
      <c r="N38" s="74">
        <v>6798.271484375</v>
      </c>
      <c r="O38" s="74">
        <v>7563.61376953125</v>
      </c>
      <c r="P38" s="75"/>
      <c r="Q38" s="76"/>
      <c r="R38" s="76"/>
      <c r="S38" s="88"/>
      <c r="T38" s="48">
        <v>0</v>
      </c>
      <c r="U38" s="48">
        <v>1</v>
      </c>
      <c r="V38" s="49">
        <v>0</v>
      </c>
      <c r="W38" s="49">
        <v>0.002</v>
      </c>
      <c r="X38" s="49">
        <v>0.001323</v>
      </c>
      <c r="Y38" s="49">
        <v>0.406603</v>
      </c>
      <c r="Z38" s="49">
        <v>0</v>
      </c>
      <c r="AA38" s="49">
        <v>0</v>
      </c>
      <c r="AB38" s="71">
        <v>38</v>
      </c>
      <c r="AC38" s="71"/>
      <c r="AD38" s="72"/>
      <c r="AE38" s="78" t="s">
        <v>1240</v>
      </c>
      <c r="AF38" s="78">
        <v>285</v>
      </c>
      <c r="AG38" s="78">
        <v>533</v>
      </c>
      <c r="AH38" s="78">
        <v>24616</v>
      </c>
      <c r="AI38" s="78">
        <v>1855</v>
      </c>
      <c r="AJ38" s="78"/>
      <c r="AK38" s="78" t="s">
        <v>1404</v>
      </c>
      <c r="AL38" s="78" t="s">
        <v>1529</v>
      </c>
      <c r="AM38" s="83" t="s">
        <v>1602</v>
      </c>
      <c r="AN38" s="78"/>
      <c r="AO38" s="80">
        <v>39925.743310185186</v>
      </c>
      <c r="AP38" s="83" t="s">
        <v>1696</v>
      </c>
      <c r="AQ38" s="78" t="b">
        <v>0</v>
      </c>
      <c r="AR38" s="78" t="b">
        <v>0</v>
      </c>
      <c r="AS38" s="78" t="b">
        <v>0</v>
      </c>
      <c r="AT38" s="78"/>
      <c r="AU38" s="78">
        <v>205</v>
      </c>
      <c r="AV38" s="83" t="s">
        <v>1803</v>
      </c>
      <c r="AW38" s="78" t="b">
        <v>0</v>
      </c>
      <c r="AX38" s="78" t="s">
        <v>1887</v>
      </c>
      <c r="AY38" s="83" t="s">
        <v>1923</v>
      </c>
      <c r="AZ38" s="78" t="s">
        <v>66</v>
      </c>
      <c r="BA38" s="78" t="str">
        <f>REPLACE(INDEX(GroupVertices[Group],MATCH(Vertices[[#This Row],[Vertex]],GroupVertices[Vertex],0)),1,1,"")</f>
        <v>3</v>
      </c>
      <c r="BB38" s="48"/>
      <c r="BC38" s="48"/>
      <c r="BD38" s="48"/>
      <c r="BE38" s="48"/>
      <c r="BF38" s="48"/>
      <c r="BG38" s="48"/>
      <c r="BH38" s="119" t="s">
        <v>2685</v>
      </c>
      <c r="BI38" s="119" t="s">
        <v>2685</v>
      </c>
      <c r="BJ38" s="119" t="s">
        <v>2564</v>
      </c>
      <c r="BK38" s="119" t="s">
        <v>2564</v>
      </c>
      <c r="BL38" s="119">
        <v>0</v>
      </c>
      <c r="BM38" s="123">
        <v>0</v>
      </c>
      <c r="BN38" s="119">
        <v>0</v>
      </c>
      <c r="BO38" s="123">
        <v>0</v>
      </c>
      <c r="BP38" s="119">
        <v>0</v>
      </c>
      <c r="BQ38" s="123">
        <v>0</v>
      </c>
      <c r="BR38" s="119">
        <v>17</v>
      </c>
      <c r="BS38" s="123">
        <v>100</v>
      </c>
      <c r="BT38" s="119">
        <v>17</v>
      </c>
      <c r="BU38" s="2"/>
      <c r="BV38" s="3"/>
      <c r="BW38" s="3"/>
      <c r="BX38" s="3"/>
      <c r="BY38" s="3"/>
    </row>
    <row r="39" spans="1:77" ht="41.45" customHeight="1">
      <c r="A39" s="64" t="s">
        <v>228</v>
      </c>
      <c r="C39" s="65"/>
      <c r="D39" s="65" t="s">
        <v>64</v>
      </c>
      <c r="E39" s="66">
        <v>164.7245220569222</v>
      </c>
      <c r="F39" s="68">
        <v>99.9925388427215</v>
      </c>
      <c r="G39" s="102" t="s">
        <v>558</v>
      </c>
      <c r="H39" s="65"/>
      <c r="I39" s="69" t="s">
        <v>228</v>
      </c>
      <c r="J39" s="70"/>
      <c r="K39" s="70"/>
      <c r="L39" s="69" t="s">
        <v>2088</v>
      </c>
      <c r="M39" s="73">
        <v>3.4865550156831997</v>
      </c>
      <c r="N39" s="74">
        <v>6642.568359375</v>
      </c>
      <c r="O39" s="74">
        <v>8556.36328125</v>
      </c>
      <c r="P39" s="75"/>
      <c r="Q39" s="76"/>
      <c r="R39" s="76"/>
      <c r="S39" s="88"/>
      <c r="T39" s="48">
        <v>0</v>
      </c>
      <c r="U39" s="48">
        <v>1</v>
      </c>
      <c r="V39" s="49">
        <v>0</v>
      </c>
      <c r="W39" s="49">
        <v>0.002</v>
      </c>
      <c r="X39" s="49">
        <v>0.001323</v>
      </c>
      <c r="Y39" s="49">
        <v>0.406603</v>
      </c>
      <c r="Z39" s="49">
        <v>0</v>
      </c>
      <c r="AA39" s="49">
        <v>0</v>
      </c>
      <c r="AB39" s="71">
        <v>39</v>
      </c>
      <c r="AC39" s="71"/>
      <c r="AD39" s="72"/>
      <c r="AE39" s="78" t="s">
        <v>1241</v>
      </c>
      <c r="AF39" s="78">
        <v>1892</v>
      </c>
      <c r="AG39" s="78">
        <v>946</v>
      </c>
      <c r="AH39" s="78">
        <v>15718</v>
      </c>
      <c r="AI39" s="78">
        <v>6403</v>
      </c>
      <c r="AJ39" s="78"/>
      <c r="AK39" s="78" t="s">
        <v>1405</v>
      </c>
      <c r="AL39" s="78" t="s">
        <v>1546</v>
      </c>
      <c r="AM39" s="83" t="s">
        <v>1603</v>
      </c>
      <c r="AN39" s="78"/>
      <c r="AO39" s="80">
        <v>41070.831828703704</v>
      </c>
      <c r="AP39" s="83" t="s">
        <v>1697</v>
      </c>
      <c r="AQ39" s="78" t="b">
        <v>0</v>
      </c>
      <c r="AR39" s="78" t="b">
        <v>0</v>
      </c>
      <c r="AS39" s="78" t="b">
        <v>1</v>
      </c>
      <c r="AT39" s="78"/>
      <c r="AU39" s="78">
        <v>48</v>
      </c>
      <c r="AV39" s="83" t="s">
        <v>1801</v>
      </c>
      <c r="AW39" s="78" t="b">
        <v>0</v>
      </c>
      <c r="AX39" s="78" t="s">
        <v>1887</v>
      </c>
      <c r="AY39" s="83" t="s">
        <v>1924</v>
      </c>
      <c r="AZ39" s="78" t="s">
        <v>66</v>
      </c>
      <c r="BA39" s="78" t="str">
        <f>REPLACE(INDEX(GroupVertices[Group],MATCH(Vertices[[#This Row],[Vertex]],GroupVertices[Vertex],0)),1,1,"")</f>
        <v>3</v>
      </c>
      <c r="BB39" s="48"/>
      <c r="BC39" s="48"/>
      <c r="BD39" s="48"/>
      <c r="BE39" s="48"/>
      <c r="BF39" s="48"/>
      <c r="BG39" s="48"/>
      <c r="BH39" s="119" t="s">
        <v>2685</v>
      </c>
      <c r="BI39" s="119" t="s">
        <v>2685</v>
      </c>
      <c r="BJ39" s="119" t="s">
        <v>2564</v>
      </c>
      <c r="BK39" s="119" t="s">
        <v>2564</v>
      </c>
      <c r="BL39" s="119">
        <v>0</v>
      </c>
      <c r="BM39" s="123">
        <v>0</v>
      </c>
      <c r="BN39" s="119">
        <v>0</v>
      </c>
      <c r="BO39" s="123">
        <v>0</v>
      </c>
      <c r="BP39" s="119">
        <v>0</v>
      </c>
      <c r="BQ39" s="123">
        <v>0</v>
      </c>
      <c r="BR39" s="119">
        <v>17</v>
      </c>
      <c r="BS39" s="123">
        <v>100</v>
      </c>
      <c r="BT39" s="119">
        <v>17</v>
      </c>
      <c r="BU39" s="2"/>
      <c r="BV39" s="3"/>
      <c r="BW39" s="3"/>
      <c r="BX39" s="3"/>
      <c r="BY39" s="3"/>
    </row>
    <row r="40" spans="1:77" ht="41.45" customHeight="1">
      <c r="A40" s="64" t="s">
        <v>229</v>
      </c>
      <c r="C40" s="65"/>
      <c r="D40" s="65" t="s">
        <v>64</v>
      </c>
      <c r="E40" s="66">
        <v>162.36692926959608</v>
      </c>
      <c r="F40" s="68">
        <v>99.9989951569731</v>
      </c>
      <c r="G40" s="102" t="s">
        <v>559</v>
      </c>
      <c r="H40" s="65"/>
      <c r="I40" s="69" t="s">
        <v>229</v>
      </c>
      <c r="J40" s="70"/>
      <c r="K40" s="70"/>
      <c r="L40" s="69" t="s">
        <v>2089</v>
      </c>
      <c r="M40" s="73">
        <v>1.3348806860994342</v>
      </c>
      <c r="N40" s="74">
        <v>6673.2158203125</v>
      </c>
      <c r="O40" s="74">
        <v>5992.0498046875</v>
      </c>
      <c r="P40" s="75"/>
      <c r="Q40" s="76"/>
      <c r="R40" s="76"/>
      <c r="S40" s="88"/>
      <c r="T40" s="48">
        <v>0</v>
      </c>
      <c r="U40" s="48">
        <v>1</v>
      </c>
      <c r="V40" s="49">
        <v>0</v>
      </c>
      <c r="W40" s="49">
        <v>0.002</v>
      </c>
      <c r="X40" s="49">
        <v>0.001323</v>
      </c>
      <c r="Y40" s="49">
        <v>0.406603</v>
      </c>
      <c r="Z40" s="49">
        <v>0</v>
      </c>
      <c r="AA40" s="49">
        <v>0</v>
      </c>
      <c r="AB40" s="71">
        <v>40</v>
      </c>
      <c r="AC40" s="71"/>
      <c r="AD40" s="72"/>
      <c r="AE40" s="78" t="s">
        <v>1242</v>
      </c>
      <c r="AF40" s="78">
        <v>51</v>
      </c>
      <c r="AG40" s="78">
        <v>130</v>
      </c>
      <c r="AH40" s="78">
        <v>279</v>
      </c>
      <c r="AI40" s="78">
        <v>1347</v>
      </c>
      <c r="AJ40" s="78"/>
      <c r="AK40" s="78" t="s">
        <v>1406</v>
      </c>
      <c r="AL40" s="78"/>
      <c r="AM40" s="78"/>
      <c r="AN40" s="78"/>
      <c r="AO40" s="80">
        <v>43690.34276620371</v>
      </c>
      <c r="AP40" s="83" t="s">
        <v>1698</v>
      </c>
      <c r="AQ40" s="78" t="b">
        <v>1</v>
      </c>
      <c r="AR40" s="78" t="b">
        <v>0</v>
      </c>
      <c r="AS40" s="78" t="b">
        <v>0</v>
      </c>
      <c r="AT40" s="78"/>
      <c r="AU40" s="78">
        <v>0</v>
      </c>
      <c r="AV40" s="78"/>
      <c r="AW40" s="78" t="b">
        <v>0</v>
      </c>
      <c r="AX40" s="78" t="s">
        <v>1887</v>
      </c>
      <c r="AY40" s="83" t="s">
        <v>1925</v>
      </c>
      <c r="AZ40" s="78" t="s">
        <v>66</v>
      </c>
      <c r="BA40" s="78" t="str">
        <f>REPLACE(INDEX(GroupVertices[Group],MATCH(Vertices[[#This Row],[Vertex]],GroupVertices[Vertex],0)),1,1,"")</f>
        <v>3</v>
      </c>
      <c r="BB40" s="48"/>
      <c r="BC40" s="48"/>
      <c r="BD40" s="48"/>
      <c r="BE40" s="48"/>
      <c r="BF40" s="48"/>
      <c r="BG40" s="48"/>
      <c r="BH40" s="119" t="s">
        <v>2685</v>
      </c>
      <c r="BI40" s="119" t="s">
        <v>2685</v>
      </c>
      <c r="BJ40" s="119" t="s">
        <v>2564</v>
      </c>
      <c r="BK40" s="119" t="s">
        <v>2564</v>
      </c>
      <c r="BL40" s="119">
        <v>0</v>
      </c>
      <c r="BM40" s="123">
        <v>0</v>
      </c>
      <c r="BN40" s="119">
        <v>0</v>
      </c>
      <c r="BO40" s="123">
        <v>0</v>
      </c>
      <c r="BP40" s="119">
        <v>0</v>
      </c>
      <c r="BQ40" s="123">
        <v>0</v>
      </c>
      <c r="BR40" s="119">
        <v>17</v>
      </c>
      <c r="BS40" s="123">
        <v>100</v>
      </c>
      <c r="BT40" s="119">
        <v>17</v>
      </c>
      <c r="BU40" s="2"/>
      <c r="BV40" s="3"/>
      <c r="BW40" s="3"/>
      <c r="BX40" s="3"/>
      <c r="BY40" s="3"/>
    </row>
    <row r="41" spans="1:77" ht="41.45" customHeight="1">
      <c r="A41" s="64" t="s">
        <v>230</v>
      </c>
      <c r="C41" s="65"/>
      <c r="D41" s="65" t="s">
        <v>64</v>
      </c>
      <c r="E41" s="66">
        <v>162.5576169215122</v>
      </c>
      <c r="F41" s="68">
        <v>99.9984729550851</v>
      </c>
      <c r="G41" s="102" t="s">
        <v>560</v>
      </c>
      <c r="H41" s="65"/>
      <c r="I41" s="69" t="s">
        <v>230</v>
      </c>
      <c r="J41" s="70"/>
      <c r="K41" s="70"/>
      <c r="L41" s="69" t="s">
        <v>2090</v>
      </c>
      <c r="M41" s="73">
        <v>1.5089131686392974</v>
      </c>
      <c r="N41" s="74">
        <v>6310.390625</v>
      </c>
      <c r="O41" s="74">
        <v>9386.869140625</v>
      </c>
      <c r="P41" s="75"/>
      <c r="Q41" s="76"/>
      <c r="R41" s="76"/>
      <c r="S41" s="88"/>
      <c r="T41" s="48">
        <v>0</v>
      </c>
      <c r="U41" s="48">
        <v>1</v>
      </c>
      <c r="V41" s="49">
        <v>0</v>
      </c>
      <c r="W41" s="49">
        <v>0.002</v>
      </c>
      <c r="X41" s="49">
        <v>0.001323</v>
      </c>
      <c r="Y41" s="49">
        <v>0.406603</v>
      </c>
      <c r="Z41" s="49">
        <v>0</v>
      </c>
      <c r="AA41" s="49">
        <v>0</v>
      </c>
      <c r="AB41" s="71">
        <v>41</v>
      </c>
      <c r="AC41" s="71"/>
      <c r="AD41" s="72"/>
      <c r="AE41" s="78" t="s">
        <v>1243</v>
      </c>
      <c r="AF41" s="78">
        <v>376</v>
      </c>
      <c r="AG41" s="78">
        <v>196</v>
      </c>
      <c r="AH41" s="78">
        <v>1782</v>
      </c>
      <c r="AI41" s="78">
        <v>5047</v>
      </c>
      <c r="AJ41" s="78"/>
      <c r="AK41" s="78" t="s">
        <v>1407</v>
      </c>
      <c r="AL41" s="78" t="s">
        <v>1525</v>
      </c>
      <c r="AM41" s="78"/>
      <c r="AN41" s="78"/>
      <c r="AO41" s="80">
        <v>40970.29924768519</v>
      </c>
      <c r="AP41" s="78"/>
      <c r="AQ41" s="78" t="b">
        <v>1</v>
      </c>
      <c r="AR41" s="78" t="b">
        <v>0</v>
      </c>
      <c r="AS41" s="78" t="b">
        <v>0</v>
      </c>
      <c r="AT41" s="78"/>
      <c r="AU41" s="78">
        <v>3</v>
      </c>
      <c r="AV41" s="83" t="s">
        <v>1801</v>
      </c>
      <c r="AW41" s="78" t="b">
        <v>0</v>
      </c>
      <c r="AX41" s="78" t="s">
        <v>1887</v>
      </c>
      <c r="AY41" s="83" t="s">
        <v>1926</v>
      </c>
      <c r="AZ41" s="78" t="s">
        <v>66</v>
      </c>
      <c r="BA41" s="78" t="str">
        <f>REPLACE(INDEX(GroupVertices[Group],MATCH(Vertices[[#This Row],[Vertex]],GroupVertices[Vertex],0)),1,1,"")</f>
        <v>3</v>
      </c>
      <c r="BB41" s="48"/>
      <c r="BC41" s="48"/>
      <c r="BD41" s="48"/>
      <c r="BE41" s="48"/>
      <c r="BF41" s="48"/>
      <c r="BG41" s="48"/>
      <c r="BH41" s="119" t="s">
        <v>2685</v>
      </c>
      <c r="BI41" s="119" t="s">
        <v>2685</v>
      </c>
      <c r="BJ41" s="119" t="s">
        <v>2564</v>
      </c>
      <c r="BK41" s="119" t="s">
        <v>2564</v>
      </c>
      <c r="BL41" s="119">
        <v>0</v>
      </c>
      <c r="BM41" s="123">
        <v>0</v>
      </c>
      <c r="BN41" s="119">
        <v>0</v>
      </c>
      <c r="BO41" s="123">
        <v>0</v>
      </c>
      <c r="BP41" s="119">
        <v>0</v>
      </c>
      <c r="BQ41" s="123">
        <v>0</v>
      </c>
      <c r="BR41" s="119">
        <v>17</v>
      </c>
      <c r="BS41" s="123">
        <v>100</v>
      </c>
      <c r="BT41" s="119">
        <v>17</v>
      </c>
      <c r="BU41" s="2"/>
      <c r="BV41" s="3"/>
      <c r="BW41" s="3"/>
      <c r="BX41" s="3"/>
      <c r="BY41" s="3"/>
    </row>
    <row r="42" spans="1:77" ht="41.45" customHeight="1">
      <c r="A42" s="64" t="s">
        <v>231</v>
      </c>
      <c r="C42" s="65"/>
      <c r="D42" s="65" t="s">
        <v>64</v>
      </c>
      <c r="E42" s="66">
        <v>169.46282128635212</v>
      </c>
      <c r="F42" s="68">
        <v>99.97956291701975</v>
      </c>
      <c r="G42" s="102" t="s">
        <v>561</v>
      </c>
      <c r="H42" s="65"/>
      <c r="I42" s="69" t="s">
        <v>231</v>
      </c>
      <c r="J42" s="70"/>
      <c r="K42" s="70"/>
      <c r="L42" s="69" t="s">
        <v>2091</v>
      </c>
      <c r="M42" s="73">
        <v>7.810998521219199</v>
      </c>
      <c r="N42" s="74">
        <v>6954.01806640625</v>
      </c>
      <c r="O42" s="74">
        <v>8230.75</v>
      </c>
      <c r="P42" s="75"/>
      <c r="Q42" s="76"/>
      <c r="R42" s="76"/>
      <c r="S42" s="88"/>
      <c r="T42" s="48">
        <v>0</v>
      </c>
      <c r="U42" s="48">
        <v>1</v>
      </c>
      <c r="V42" s="49">
        <v>0</v>
      </c>
      <c r="W42" s="49">
        <v>0.002</v>
      </c>
      <c r="X42" s="49">
        <v>0.001323</v>
      </c>
      <c r="Y42" s="49">
        <v>0.406603</v>
      </c>
      <c r="Z42" s="49">
        <v>0</v>
      </c>
      <c r="AA42" s="49">
        <v>0</v>
      </c>
      <c r="AB42" s="71">
        <v>42</v>
      </c>
      <c r="AC42" s="71"/>
      <c r="AD42" s="72"/>
      <c r="AE42" s="78" t="s">
        <v>1244</v>
      </c>
      <c r="AF42" s="78">
        <v>1298</v>
      </c>
      <c r="AG42" s="78">
        <v>2586</v>
      </c>
      <c r="AH42" s="78">
        <v>6209</v>
      </c>
      <c r="AI42" s="78">
        <v>9943</v>
      </c>
      <c r="AJ42" s="78"/>
      <c r="AK42" s="78" t="s">
        <v>1408</v>
      </c>
      <c r="AL42" s="78" t="s">
        <v>1539</v>
      </c>
      <c r="AM42" s="83" t="s">
        <v>1604</v>
      </c>
      <c r="AN42" s="78"/>
      <c r="AO42" s="80">
        <v>39943.654328703706</v>
      </c>
      <c r="AP42" s="83" t="s">
        <v>1699</v>
      </c>
      <c r="AQ42" s="78" t="b">
        <v>0</v>
      </c>
      <c r="AR42" s="78" t="b">
        <v>0</v>
      </c>
      <c r="AS42" s="78" t="b">
        <v>1</v>
      </c>
      <c r="AT42" s="78"/>
      <c r="AU42" s="78">
        <v>30</v>
      </c>
      <c r="AV42" s="83" t="s">
        <v>1801</v>
      </c>
      <c r="AW42" s="78" t="b">
        <v>1</v>
      </c>
      <c r="AX42" s="78" t="s">
        <v>1887</v>
      </c>
      <c r="AY42" s="83" t="s">
        <v>1927</v>
      </c>
      <c r="AZ42" s="78" t="s">
        <v>66</v>
      </c>
      <c r="BA42" s="78" t="str">
        <f>REPLACE(INDEX(GroupVertices[Group],MATCH(Vertices[[#This Row],[Vertex]],GroupVertices[Vertex],0)),1,1,"")</f>
        <v>3</v>
      </c>
      <c r="BB42" s="48"/>
      <c r="BC42" s="48"/>
      <c r="BD42" s="48"/>
      <c r="BE42" s="48"/>
      <c r="BF42" s="48"/>
      <c r="BG42" s="48"/>
      <c r="BH42" s="119" t="s">
        <v>2685</v>
      </c>
      <c r="BI42" s="119" t="s">
        <v>2685</v>
      </c>
      <c r="BJ42" s="119" t="s">
        <v>2564</v>
      </c>
      <c r="BK42" s="119" t="s">
        <v>2564</v>
      </c>
      <c r="BL42" s="119">
        <v>0</v>
      </c>
      <c r="BM42" s="123">
        <v>0</v>
      </c>
      <c r="BN42" s="119">
        <v>0</v>
      </c>
      <c r="BO42" s="123">
        <v>0</v>
      </c>
      <c r="BP42" s="119">
        <v>0</v>
      </c>
      <c r="BQ42" s="123">
        <v>0</v>
      </c>
      <c r="BR42" s="119">
        <v>17</v>
      </c>
      <c r="BS42" s="123">
        <v>100</v>
      </c>
      <c r="BT42" s="119">
        <v>17</v>
      </c>
      <c r="BU42" s="2"/>
      <c r="BV42" s="3"/>
      <c r="BW42" s="3"/>
      <c r="BX42" s="3"/>
      <c r="BY42" s="3"/>
    </row>
    <row r="43" spans="1:77" ht="41.45" customHeight="1">
      <c r="A43" s="64" t="s">
        <v>232</v>
      </c>
      <c r="C43" s="65"/>
      <c r="D43" s="65" t="s">
        <v>64</v>
      </c>
      <c r="E43" s="66">
        <v>169.93954041614234</v>
      </c>
      <c r="F43" s="68">
        <v>99.97825741229975</v>
      </c>
      <c r="G43" s="102" t="s">
        <v>562</v>
      </c>
      <c r="H43" s="65"/>
      <c r="I43" s="69" t="s">
        <v>232</v>
      </c>
      <c r="J43" s="70"/>
      <c r="K43" s="70"/>
      <c r="L43" s="69" t="s">
        <v>2092</v>
      </c>
      <c r="M43" s="73">
        <v>8.246079727568858</v>
      </c>
      <c r="N43" s="74">
        <v>5084.57861328125</v>
      </c>
      <c r="O43" s="74">
        <v>9013.3642578125</v>
      </c>
      <c r="P43" s="75"/>
      <c r="Q43" s="76"/>
      <c r="R43" s="76"/>
      <c r="S43" s="88"/>
      <c r="T43" s="48">
        <v>0</v>
      </c>
      <c r="U43" s="48">
        <v>1</v>
      </c>
      <c r="V43" s="49">
        <v>0</v>
      </c>
      <c r="W43" s="49">
        <v>0.002141</v>
      </c>
      <c r="X43" s="49">
        <v>0.003084</v>
      </c>
      <c r="Y43" s="49">
        <v>0.376654</v>
      </c>
      <c r="Z43" s="49">
        <v>0</v>
      </c>
      <c r="AA43" s="49">
        <v>0</v>
      </c>
      <c r="AB43" s="71">
        <v>43</v>
      </c>
      <c r="AC43" s="71"/>
      <c r="AD43" s="72"/>
      <c r="AE43" s="78" t="s">
        <v>1245</v>
      </c>
      <c r="AF43" s="78">
        <v>4483</v>
      </c>
      <c r="AG43" s="78">
        <v>2751</v>
      </c>
      <c r="AH43" s="78">
        <v>15256</v>
      </c>
      <c r="AI43" s="78">
        <v>37058</v>
      </c>
      <c r="AJ43" s="78"/>
      <c r="AK43" s="78" t="s">
        <v>1409</v>
      </c>
      <c r="AL43" s="78" t="s">
        <v>1547</v>
      </c>
      <c r="AM43" s="83" t="s">
        <v>1605</v>
      </c>
      <c r="AN43" s="78"/>
      <c r="AO43" s="80">
        <v>40894.628796296296</v>
      </c>
      <c r="AP43" s="83" t="s">
        <v>1700</v>
      </c>
      <c r="AQ43" s="78" t="b">
        <v>0</v>
      </c>
      <c r="AR43" s="78" t="b">
        <v>0</v>
      </c>
      <c r="AS43" s="78" t="b">
        <v>1</v>
      </c>
      <c r="AT43" s="78"/>
      <c r="AU43" s="78">
        <v>71</v>
      </c>
      <c r="AV43" s="83" t="s">
        <v>1805</v>
      </c>
      <c r="AW43" s="78" t="b">
        <v>0</v>
      </c>
      <c r="AX43" s="78" t="s">
        <v>1887</v>
      </c>
      <c r="AY43" s="83" t="s">
        <v>1928</v>
      </c>
      <c r="AZ43" s="78" t="s">
        <v>66</v>
      </c>
      <c r="BA43" s="78" t="str">
        <f>REPLACE(INDEX(GroupVertices[Group],MATCH(Vertices[[#This Row],[Vertex]],GroupVertices[Vertex],0)),1,1,"")</f>
        <v>3</v>
      </c>
      <c r="BB43" s="48" t="s">
        <v>438</v>
      </c>
      <c r="BC43" s="48" t="s">
        <v>438</v>
      </c>
      <c r="BD43" s="48" t="s">
        <v>474</v>
      </c>
      <c r="BE43" s="48" t="s">
        <v>474</v>
      </c>
      <c r="BF43" s="48" t="s">
        <v>488</v>
      </c>
      <c r="BG43" s="48" t="s">
        <v>488</v>
      </c>
      <c r="BH43" s="119" t="s">
        <v>2689</v>
      </c>
      <c r="BI43" s="119" t="s">
        <v>2689</v>
      </c>
      <c r="BJ43" s="119" t="s">
        <v>2758</v>
      </c>
      <c r="BK43" s="119" t="s">
        <v>2758</v>
      </c>
      <c r="BL43" s="119">
        <v>0</v>
      </c>
      <c r="BM43" s="123">
        <v>0</v>
      </c>
      <c r="BN43" s="119">
        <v>0</v>
      </c>
      <c r="BO43" s="123">
        <v>0</v>
      </c>
      <c r="BP43" s="119">
        <v>0</v>
      </c>
      <c r="BQ43" s="123">
        <v>0</v>
      </c>
      <c r="BR43" s="119">
        <v>10</v>
      </c>
      <c r="BS43" s="123">
        <v>100</v>
      </c>
      <c r="BT43" s="119">
        <v>10</v>
      </c>
      <c r="BU43" s="2"/>
      <c r="BV43" s="3"/>
      <c r="BW43" s="3"/>
      <c r="BX43" s="3"/>
      <c r="BY43" s="3"/>
    </row>
    <row r="44" spans="1:77" ht="41.45" customHeight="1">
      <c r="A44" s="64" t="s">
        <v>233</v>
      </c>
      <c r="C44" s="65"/>
      <c r="D44" s="65" t="s">
        <v>64</v>
      </c>
      <c r="E44" s="66">
        <v>163.17590718681583</v>
      </c>
      <c r="F44" s="68">
        <v>99.99677975502402</v>
      </c>
      <c r="G44" s="102" t="s">
        <v>563</v>
      </c>
      <c r="H44" s="65"/>
      <c r="I44" s="69" t="s">
        <v>233</v>
      </c>
      <c r="J44" s="70"/>
      <c r="K44" s="70"/>
      <c r="L44" s="69" t="s">
        <v>2093</v>
      </c>
      <c r="M44" s="73">
        <v>2.0732003089958244</v>
      </c>
      <c r="N44" s="74">
        <v>4748.42724609375</v>
      </c>
      <c r="O44" s="74">
        <v>5617.9228515625</v>
      </c>
      <c r="P44" s="75"/>
      <c r="Q44" s="76"/>
      <c r="R44" s="76"/>
      <c r="S44" s="88"/>
      <c r="T44" s="48">
        <v>0</v>
      </c>
      <c r="U44" s="48">
        <v>1</v>
      </c>
      <c r="V44" s="49">
        <v>0</v>
      </c>
      <c r="W44" s="49">
        <v>0.002141</v>
      </c>
      <c r="X44" s="49">
        <v>0.003084</v>
      </c>
      <c r="Y44" s="49">
        <v>0.376654</v>
      </c>
      <c r="Z44" s="49">
        <v>0</v>
      </c>
      <c r="AA44" s="49">
        <v>0</v>
      </c>
      <c r="AB44" s="71">
        <v>44</v>
      </c>
      <c r="AC44" s="71"/>
      <c r="AD44" s="72"/>
      <c r="AE44" s="78" t="s">
        <v>1246</v>
      </c>
      <c r="AF44" s="78">
        <v>429</v>
      </c>
      <c r="AG44" s="78">
        <v>410</v>
      </c>
      <c r="AH44" s="78">
        <v>22266</v>
      </c>
      <c r="AI44" s="78">
        <v>69277</v>
      </c>
      <c r="AJ44" s="78"/>
      <c r="AK44" s="78" t="s">
        <v>1410</v>
      </c>
      <c r="AL44" s="78"/>
      <c r="AM44" s="78"/>
      <c r="AN44" s="78"/>
      <c r="AO44" s="80">
        <v>42288.32121527778</v>
      </c>
      <c r="AP44" s="83" t="s">
        <v>1701</v>
      </c>
      <c r="AQ44" s="78" t="b">
        <v>1</v>
      </c>
      <c r="AR44" s="78" t="b">
        <v>0</v>
      </c>
      <c r="AS44" s="78" t="b">
        <v>0</v>
      </c>
      <c r="AT44" s="78"/>
      <c r="AU44" s="78">
        <v>12</v>
      </c>
      <c r="AV44" s="83" t="s">
        <v>1801</v>
      </c>
      <c r="AW44" s="78" t="b">
        <v>0</v>
      </c>
      <c r="AX44" s="78" t="s">
        <v>1887</v>
      </c>
      <c r="AY44" s="83" t="s">
        <v>1929</v>
      </c>
      <c r="AZ44" s="78" t="s">
        <v>66</v>
      </c>
      <c r="BA44" s="78" t="str">
        <f>REPLACE(INDEX(GroupVertices[Group],MATCH(Vertices[[#This Row],[Vertex]],GroupVertices[Vertex],0)),1,1,"")</f>
        <v>3</v>
      </c>
      <c r="BB44" s="48" t="s">
        <v>438</v>
      </c>
      <c r="BC44" s="48" t="s">
        <v>438</v>
      </c>
      <c r="BD44" s="48" t="s">
        <v>474</v>
      </c>
      <c r="BE44" s="48" t="s">
        <v>474</v>
      </c>
      <c r="BF44" s="48" t="s">
        <v>488</v>
      </c>
      <c r="BG44" s="48" t="s">
        <v>488</v>
      </c>
      <c r="BH44" s="119" t="s">
        <v>2689</v>
      </c>
      <c r="BI44" s="119" t="s">
        <v>2689</v>
      </c>
      <c r="BJ44" s="119" t="s">
        <v>2758</v>
      </c>
      <c r="BK44" s="119" t="s">
        <v>2758</v>
      </c>
      <c r="BL44" s="119">
        <v>0</v>
      </c>
      <c r="BM44" s="123">
        <v>0</v>
      </c>
      <c r="BN44" s="119">
        <v>0</v>
      </c>
      <c r="BO44" s="123">
        <v>0</v>
      </c>
      <c r="BP44" s="119">
        <v>0</v>
      </c>
      <c r="BQ44" s="123">
        <v>0</v>
      </c>
      <c r="BR44" s="119">
        <v>10</v>
      </c>
      <c r="BS44" s="123">
        <v>100</v>
      </c>
      <c r="BT44" s="119">
        <v>10</v>
      </c>
      <c r="BU44" s="2"/>
      <c r="BV44" s="3"/>
      <c r="BW44" s="3"/>
      <c r="BX44" s="3"/>
      <c r="BY44" s="3"/>
    </row>
    <row r="45" spans="1:77" ht="41.45" customHeight="1">
      <c r="A45" s="64" t="s">
        <v>234</v>
      </c>
      <c r="C45" s="65"/>
      <c r="D45" s="65" t="s">
        <v>64</v>
      </c>
      <c r="E45" s="66">
        <v>162.6240686789981</v>
      </c>
      <c r="F45" s="68">
        <v>99.99829097563928</v>
      </c>
      <c r="G45" s="102" t="s">
        <v>564</v>
      </c>
      <c r="H45" s="65"/>
      <c r="I45" s="69" t="s">
        <v>234</v>
      </c>
      <c r="J45" s="70"/>
      <c r="K45" s="70"/>
      <c r="L45" s="69" t="s">
        <v>2094</v>
      </c>
      <c r="M45" s="73">
        <v>1.5695608519486437</v>
      </c>
      <c r="N45" s="74">
        <v>2659.158935546875</v>
      </c>
      <c r="O45" s="74">
        <v>3075.07373046875</v>
      </c>
      <c r="P45" s="75"/>
      <c r="Q45" s="76"/>
      <c r="R45" s="76"/>
      <c r="S45" s="88"/>
      <c r="T45" s="48">
        <v>0</v>
      </c>
      <c r="U45" s="48">
        <v>2</v>
      </c>
      <c r="V45" s="49">
        <v>0</v>
      </c>
      <c r="W45" s="49">
        <v>0.00211</v>
      </c>
      <c r="X45" s="49">
        <v>0.009905</v>
      </c>
      <c r="Y45" s="49">
        <v>0.520597</v>
      </c>
      <c r="Z45" s="49">
        <v>0.5</v>
      </c>
      <c r="AA45" s="49">
        <v>0</v>
      </c>
      <c r="AB45" s="71">
        <v>45</v>
      </c>
      <c r="AC45" s="71"/>
      <c r="AD45" s="72"/>
      <c r="AE45" s="78" t="s">
        <v>1247</v>
      </c>
      <c r="AF45" s="78">
        <v>652</v>
      </c>
      <c r="AG45" s="78">
        <v>219</v>
      </c>
      <c r="AH45" s="78">
        <v>860</v>
      </c>
      <c r="AI45" s="78">
        <v>1501</v>
      </c>
      <c r="AJ45" s="78"/>
      <c r="AK45" s="78"/>
      <c r="AL45" s="78"/>
      <c r="AM45" s="78"/>
      <c r="AN45" s="78"/>
      <c r="AO45" s="80">
        <v>40529.93699074074</v>
      </c>
      <c r="AP45" s="83" t="s">
        <v>1702</v>
      </c>
      <c r="AQ45" s="78" t="b">
        <v>0</v>
      </c>
      <c r="AR45" s="78" t="b">
        <v>0</v>
      </c>
      <c r="AS45" s="78" t="b">
        <v>0</v>
      </c>
      <c r="AT45" s="78"/>
      <c r="AU45" s="78">
        <v>7</v>
      </c>
      <c r="AV45" s="83" t="s">
        <v>1801</v>
      </c>
      <c r="AW45" s="78" t="b">
        <v>0</v>
      </c>
      <c r="AX45" s="78" t="s">
        <v>1887</v>
      </c>
      <c r="AY45" s="83" t="s">
        <v>1930</v>
      </c>
      <c r="AZ45" s="78" t="s">
        <v>66</v>
      </c>
      <c r="BA45" s="78" t="str">
        <f>REPLACE(INDEX(GroupVertices[Group],MATCH(Vertices[[#This Row],[Vertex]],GroupVertices[Vertex],0)),1,1,"")</f>
        <v>2</v>
      </c>
      <c r="BB45" s="48"/>
      <c r="BC45" s="48"/>
      <c r="BD45" s="48"/>
      <c r="BE45" s="48"/>
      <c r="BF45" s="48"/>
      <c r="BG45" s="48"/>
      <c r="BH45" s="119" t="s">
        <v>2690</v>
      </c>
      <c r="BI45" s="119" t="s">
        <v>2690</v>
      </c>
      <c r="BJ45" s="119" t="s">
        <v>2759</v>
      </c>
      <c r="BK45" s="119" t="s">
        <v>2759</v>
      </c>
      <c r="BL45" s="119">
        <v>0</v>
      </c>
      <c r="BM45" s="123">
        <v>0</v>
      </c>
      <c r="BN45" s="119">
        <v>0</v>
      </c>
      <c r="BO45" s="123">
        <v>0</v>
      </c>
      <c r="BP45" s="119">
        <v>0</v>
      </c>
      <c r="BQ45" s="123">
        <v>0</v>
      </c>
      <c r="BR45" s="119">
        <v>29</v>
      </c>
      <c r="BS45" s="123">
        <v>100</v>
      </c>
      <c r="BT45" s="119">
        <v>29</v>
      </c>
      <c r="BU45" s="2"/>
      <c r="BV45" s="3"/>
      <c r="BW45" s="3"/>
      <c r="BX45" s="3"/>
      <c r="BY45" s="3"/>
    </row>
    <row r="46" spans="1:77" ht="41.45" customHeight="1">
      <c r="A46" s="64" t="s">
        <v>235</v>
      </c>
      <c r="C46" s="65"/>
      <c r="D46" s="65" t="s">
        <v>64</v>
      </c>
      <c r="E46" s="66">
        <v>163.340591977107</v>
      </c>
      <c r="F46" s="68">
        <v>99.99632876248438</v>
      </c>
      <c r="G46" s="102" t="s">
        <v>565</v>
      </c>
      <c r="H46" s="65"/>
      <c r="I46" s="69" t="s">
        <v>235</v>
      </c>
      <c r="J46" s="70"/>
      <c r="K46" s="70"/>
      <c r="L46" s="69" t="s">
        <v>2095</v>
      </c>
      <c r="M46" s="73">
        <v>2.223501089371161</v>
      </c>
      <c r="N46" s="74">
        <v>2909.537109375</v>
      </c>
      <c r="O46" s="74">
        <v>3272.64208984375</v>
      </c>
      <c r="P46" s="75"/>
      <c r="Q46" s="76"/>
      <c r="R46" s="76"/>
      <c r="S46" s="88"/>
      <c r="T46" s="48">
        <v>0</v>
      </c>
      <c r="U46" s="48">
        <v>2</v>
      </c>
      <c r="V46" s="49">
        <v>0</v>
      </c>
      <c r="W46" s="49">
        <v>0.00211</v>
      </c>
      <c r="X46" s="49">
        <v>0.009905</v>
      </c>
      <c r="Y46" s="49">
        <v>0.520597</v>
      </c>
      <c r="Z46" s="49">
        <v>0.5</v>
      </c>
      <c r="AA46" s="49">
        <v>0</v>
      </c>
      <c r="AB46" s="71">
        <v>46</v>
      </c>
      <c r="AC46" s="71"/>
      <c r="AD46" s="72"/>
      <c r="AE46" s="78" t="s">
        <v>1248</v>
      </c>
      <c r="AF46" s="78">
        <v>406</v>
      </c>
      <c r="AG46" s="78">
        <v>467</v>
      </c>
      <c r="AH46" s="78">
        <v>410</v>
      </c>
      <c r="AI46" s="78">
        <v>2104</v>
      </c>
      <c r="AJ46" s="78"/>
      <c r="AK46" s="78" t="s">
        <v>1411</v>
      </c>
      <c r="AL46" s="78"/>
      <c r="AM46" s="78"/>
      <c r="AN46" s="78"/>
      <c r="AO46" s="80">
        <v>39934.37122685185</v>
      </c>
      <c r="AP46" s="83" t="s">
        <v>1703</v>
      </c>
      <c r="AQ46" s="78" t="b">
        <v>0</v>
      </c>
      <c r="AR46" s="78" t="b">
        <v>0</v>
      </c>
      <c r="AS46" s="78" t="b">
        <v>0</v>
      </c>
      <c r="AT46" s="78"/>
      <c r="AU46" s="78">
        <v>22</v>
      </c>
      <c r="AV46" s="83" t="s">
        <v>1809</v>
      </c>
      <c r="AW46" s="78" t="b">
        <v>0</v>
      </c>
      <c r="AX46" s="78" t="s">
        <v>1887</v>
      </c>
      <c r="AY46" s="83" t="s">
        <v>1931</v>
      </c>
      <c r="AZ46" s="78" t="s">
        <v>66</v>
      </c>
      <c r="BA46" s="78" t="str">
        <f>REPLACE(INDEX(GroupVertices[Group],MATCH(Vertices[[#This Row],[Vertex]],GroupVertices[Vertex],0)),1,1,"")</f>
        <v>2</v>
      </c>
      <c r="BB46" s="48"/>
      <c r="BC46" s="48"/>
      <c r="BD46" s="48"/>
      <c r="BE46" s="48"/>
      <c r="BF46" s="48"/>
      <c r="BG46" s="48"/>
      <c r="BH46" s="119" t="s">
        <v>2690</v>
      </c>
      <c r="BI46" s="119" t="s">
        <v>2690</v>
      </c>
      <c r="BJ46" s="119" t="s">
        <v>2759</v>
      </c>
      <c r="BK46" s="119" t="s">
        <v>2759</v>
      </c>
      <c r="BL46" s="119">
        <v>0</v>
      </c>
      <c r="BM46" s="123">
        <v>0</v>
      </c>
      <c r="BN46" s="119">
        <v>0</v>
      </c>
      <c r="BO46" s="123">
        <v>0</v>
      </c>
      <c r="BP46" s="119">
        <v>0</v>
      </c>
      <c r="BQ46" s="123">
        <v>0</v>
      </c>
      <c r="BR46" s="119">
        <v>29</v>
      </c>
      <c r="BS46" s="123">
        <v>100</v>
      </c>
      <c r="BT46" s="119">
        <v>29</v>
      </c>
      <c r="BU46" s="2"/>
      <c r="BV46" s="3"/>
      <c r="BW46" s="3"/>
      <c r="BX46" s="3"/>
      <c r="BY46" s="3"/>
    </row>
    <row r="47" spans="1:77" ht="41.45" customHeight="1">
      <c r="A47" s="64" t="s">
        <v>236</v>
      </c>
      <c r="C47" s="65"/>
      <c r="D47" s="65" t="s">
        <v>64</v>
      </c>
      <c r="E47" s="66">
        <v>162.70207726387284</v>
      </c>
      <c r="F47" s="68">
        <v>99.99807734759419</v>
      </c>
      <c r="G47" s="102" t="s">
        <v>566</v>
      </c>
      <c r="H47" s="65"/>
      <c r="I47" s="69" t="s">
        <v>236</v>
      </c>
      <c r="J47" s="70"/>
      <c r="K47" s="70"/>
      <c r="L47" s="69" t="s">
        <v>2096</v>
      </c>
      <c r="M47" s="73">
        <v>1.6407559584422242</v>
      </c>
      <c r="N47" s="74">
        <v>4242.5908203125</v>
      </c>
      <c r="O47" s="74">
        <v>2647.0087890625</v>
      </c>
      <c r="P47" s="75"/>
      <c r="Q47" s="76"/>
      <c r="R47" s="76"/>
      <c r="S47" s="88"/>
      <c r="T47" s="48">
        <v>0</v>
      </c>
      <c r="U47" s="48">
        <v>1</v>
      </c>
      <c r="V47" s="49">
        <v>0</v>
      </c>
      <c r="W47" s="49">
        <v>0.001965</v>
      </c>
      <c r="X47" s="49">
        <v>0.002738</v>
      </c>
      <c r="Y47" s="49">
        <v>0.340519</v>
      </c>
      <c r="Z47" s="49">
        <v>0</v>
      </c>
      <c r="AA47" s="49">
        <v>0</v>
      </c>
      <c r="AB47" s="71">
        <v>47</v>
      </c>
      <c r="AC47" s="71"/>
      <c r="AD47" s="72"/>
      <c r="AE47" s="78" t="s">
        <v>1249</v>
      </c>
      <c r="AF47" s="78">
        <v>975</v>
      </c>
      <c r="AG47" s="78">
        <v>246</v>
      </c>
      <c r="AH47" s="78">
        <v>4591</v>
      </c>
      <c r="AI47" s="78">
        <v>3640</v>
      </c>
      <c r="AJ47" s="78"/>
      <c r="AK47" s="78" t="s">
        <v>1412</v>
      </c>
      <c r="AL47" s="78" t="s">
        <v>1548</v>
      </c>
      <c r="AM47" s="78"/>
      <c r="AN47" s="78"/>
      <c r="AO47" s="80">
        <v>42553.40193287037</v>
      </c>
      <c r="AP47" s="83" t="s">
        <v>1704</v>
      </c>
      <c r="AQ47" s="78" t="b">
        <v>0</v>
      </c>
      <c r="AR47" s="78" t="b">
        <v>0</v>
      </c>
      <c r="AS47" s="78" t="b">
        <v>0</v>
      </c>
      <c r="AT47" s="78"/>
      <c r="AU47" s="78">
        <v>1</v>
      </c>
      <c r="AV47" s="83" t="s">
        <v>1801</v>
      </c>
      <c r="AW47" s="78" t="b">
        <v>0</v>
      </c>
      <c r="AX47" s="78" t="s">
        <v>1887</v>
      </c>
      <c r="AY47" s="83" t="s">
        <v>1932</v>
      </c>
      <c r="AZ47" s="78" t="s">
        <v>66</v>
      </c>
      <c r="BA47" s="78" t="str">
        <f>REPLACE(INDEX(GroupVertices[Group],MATCH(Vertices[[#This Row],[Vertex]],GroupVertices[Vertex],0)),1,1,"")</f>
        <v>2</v>
      </c>
      <c r="BB47" s="48"/>
      <c r="BC47" s="48"/>
      <c r="BD47" s="48"/>
      <c r="BE47" s="48"/>
      <c r="BF47" s="48"/>
      <c r="BG47" s="48"/>
      <c r="BH47" s="119" t="s">
        <v>2691</v>
      </c>
      <c r="BI47" s="119" t="s">
        <v>2691</v>
      </c>
      <c r="BJ47" s="119" t="s">
        <v>2760</v>
      </c>
      <c r="BK47" s="119" t="s">
        <v>2760</v>
      </c>
      <c r="BL47" s="119">
        <v>0</v>
      </c>
      <c r="BM47" s="123">
        <v>0</v>
      </c>
      <c r="BN47" s="119">
        <v>0</v>
      </c>
      <c r="BO47" s="123">
        <v>0</v>
      </c>
      <c r="BP47" s="119">
        <v>0</v>
      </c>
      <c r="BQ47" s="123">
        <v>0</v>
      </c>
      <c r="BR47" s="119">
        <v>20</v>
      </c>
      <c r="BS47" s="123">
        <v>100</v>
      </c>
      <c r="BT47" s="119">
        <v>20</v>
      </c>
      <c r="BU47" s="2"/>
      <c r="BV47" s="3"/>
      <c r="BW47" s="3"/>
      <c r="BX47" s="3"/>
      <c r="BY47" s="3"/>
    </row>
    <row r="48" spans="1:77" ht="41.45" customHeight="1">
      <c r="A48" s="64" t="s">
        <v>237</v>
      </c>
      <c r="C48" s="65"/>
      <c r="D48" s="65" t="s">
        <v>64</v>
      </c>
      <c r="E48" s="66">
        <v>162.650071540623</v>
      </c>
      <c r="F48" s="68">
        <v>99.99821976629092</v>
      </c>
      <c r="G48" s="102" t="s">
        <v>567</v>
      </c>
      <c r="H48" s="65"/>
      <c r="I48" s="69" t="s">
        <v>237</v>
      </c>
      <c r="J48" s="70"/>
      <c r="K48" s="70"/>
      <c r="L48" s="69" t="s">
        <v>2097</v>
      </c>
      <c r="M48" s="73">
        <v>1.5932925541131706</v>
      </c>
      <c r="N48" s="74">
        <v>2598.392578125</v>
      </c>
      <c r="O48" s="74">
        <v>2576.320556640625</v>
      </c>
      <c r="P48" s="75"/>
      <c r="Q48" s="76"/>
      <c r="R48" s="76"/>
      <c r="S48" s="88"/>
      <c r="T48" s="48">
        <v>0</v>
      </c>
      <c r="U48" s="48">
        <v>1</v>
      </c>
      <c r="V48" s="49">
        <v>0</v>
      </c>
      <c r="W48" s="49">
        <v>0.002105</v>
      </c>
      <c r="X48" s="49">
        <v>0.005978</v>
      </c>
      <c r="Y48" s="49">
        <v>0.340589</v>
      </c>
      <c r="Z48" s="49">
        <v>0</v>
      </c>
      <c r="AA48" s="49">
        <v>0</v>
      </c>
      <c r="AB48" s="71">
        <v>48</v>
      </c>
      <c r="AC48" s="71"/>
      <c r="AD48" s="72"/>
      <c r="AE48" s="78" t="s">
        <v>1250</v>
      </c>
      <c r="AF48" s="78">
        <v>174</v>
      </c>
      <c r="AG48" s="78">
        <v>228</v>
      </c>
      <c r="AH48" s="78">
        <v>15419</v>
      </c>
      <c r="AI48" s="78">
        <v>24683</v>
      </c>
      <c r="AJ48" s="78"/>
      <c r="AK48" s="78" t="s">
        <v>1413</v>
      </c>
      <c r="AL48" s="78" t="s">
        <v>1525</v>
      </c>
      <c r="AM48" s="83" t="s">
        <v>1606</v>
      </c>
      <c r="AN48" s="78"/>
      <c r="AO48" s="80">
        <v>40589.525185185186</v>
      </c>
      <c r="AP48" s="83" t="s">
        <v>1705</v>
      </c>
      <c r="AQ48" s="78" t="b">
        <v>0</v>
      </c>
      <c r="AR48" s="78" t="b">
        <v>0</v>
      </c>
      <c r="AS48" s="78" t="b">
        <v>0</v>
      </c>
      <c r="AT48" s="78"/>
      <c r="AU48" s="78">
        <v>38</v>
      </c>
      <c r="AV48" s="83" t="s">
        <v>1810</v>
      </c>
      <c r="AW48" s="78" t="b">
        <v>0</v>
      </c>
      <c r="AX48" s="78" t="s">
        <v>1887</v>
      </c>
      <c r="AY48" s="83" t="s">
        <v>1933</v>
      </c>
      <c r="AZ48" s="78" t="s">
        <v>66</v>
      </c>
      <c r="BA48" s="78" t="str">
        <f>REPLACE(INDEX(GroupVertices[Group],MATCH(Vertices[[#This Row],[Vertex]],GroupVertices[Vertex],0)),1,1,"")</f>
        <v>2</v>
      </c>
      <c r="BB48" s="48"/>
      <c r="BC48" s="48"/>
      <c r="BD48" s="48"/>
      <c r="BE48" s="48"/>
      <c r="BF48" s="48" t="s">
        <v>489</v>
      </c>
      <c r="BG48" s="48" t="s">
        <v>489</v>
      </c>
      <c r="BH48" s="119" t="s">
        <v>2692</v>
      </c>
      <c r="BI48" s="119" t="s">
        <v>2692</v>
      </c>
      <c r="BJ48" s="119" t="s">
        <v>2761</v>
      </c>
      <c r="BK48" s="119" t="s">
        <v>2761</v>
      </c>
      <c r="BL48" s="119">
        <v>0</v>
      </c>
      <c r="BM48" s="123">
        <v>0</v>
      </c>
      <c r="BN48" s="119">
        <v>0</v>
      </c>
      <c r="BO48" s="123">
        <v>0</v>
      </c>
      <c r="BP48" s="119">
        <v>0</v>
      </c>
      <c r="BQ48" s="123">
        <v>0</v>
      </c>
      <c r="BR48" s="119">
        <v>17</v>
      </c>
      <c r="BS48" s="123">
        <v>100</v>
      </c>
      <c r="BT48" s="119">
        <v>17</v>
      </c>
      <c r="BU48" s="2"/>
      <c r="BV48" s="3"/>
      <c r="BW48" s="3"/>
      <c r="BX48" s="3"/>
      <c r="BY48" s="3"/>
    </row>
    <row r="49" spans="1:77" ht="41.45" customHeight="1">
      <c r="A49" s="64" t="s">
        <v>238</v>
      </c>
      <c r="C49" s="65"/>
      <c r="D49" s="65" t="s">
        <v>64</v>
      </c>
      <c r="E49" s="66">
        <v>162.23691496147148</v>
      </c>
      <c r="F49" s="68">
        <v>99.99935120371491</v>
      </c>
      <c r="G49" s="102" t="s">
        <v>568</v>
      </c>
      <c r="H49" s="65"/>
      <c r="I49" s="69" t="s">
        <v>238</v>
      </c>
      <c r="J49" s="70"/>
      <c r="K49" s="70"/>
      <c r="L49" s="69" t="s">
        <v>2098</v>
      </c>
      <c r="M49" s="73">
        <v>1.2162221752767999</v>
      </c>
      <c r="N49" s="74">
        <v>5689.56591796875</v>
      </c>
      <c r="O49" s="74">
        <v>8139.92822265625</v>
      </c>
      <c r="P49" s="75"/>
      <c r="Q49" s="76"/>
      <c r="R49" s="76"/>
      <c r="S49" s="88"/>
      <c r="T49" s="48">
        <v>0</v>
      </c>
      <c r="U49" s="48">
        <v>2</v>
      </c>
      <c r="V49" s="49">
        <v>0</v>
      </c>
      <c r="W49" s="49">
        <v>0.002188</v>
      </c>
      <c r="X49" s="49">
        <v>0.004407</v>
      </c>
      <c r="Y49" s="49">
        <v>0.633257</v>
      </c>
      <c r="Z49" s="49">
        <v>0.5</v>
      </c>
      <c r="AA49" s="49">
        <v>0</v>
      </c>
      <c r="AB49" s="71">
        <v>49</v>
      </c>
      <c r="AC49" s="71"/>
      <c r="AD49" s="72"/>
      <c r="AE49" s="78" t="s">
        <v>1251</v>
      </c>
      <c r="AF49" s="78">
        <v>77</v>
      </c>
      <c r="AG49" s="78">
        <v>85</v>
      </c>
      <c r="AH49" s="78">
        <v>366</v>
      </c>
      <c r="AI49" s="78">
        <v>2075</v>
      </c>
      <c r="AJ49" s="78"/>
      <c r="AK49" s="78" t="s">
        <v>1414</v>
      </c>
      <c r="AL49" s="78"/>
      <c r="AM49" s="78"/>
      <c r="AN49" s="78"/>
      <c r="AO49" s="80">
        <v>43682.690358796295</v>
      </c>
      <c r="AP49" s="83" t="s">
        <v>1706</v>
      </c>
      <c r="AQ49" s="78" t="b">
        <v>1</v>
      </c>
      <c r="AR49" s="78" t="b">
        <v>0</v>
      </c>
      <c r="AS49" s="78" t="b">
        <v>0</v>
      </c>
      <c r="AT49" s="78"/>
      <c r="AU49" s="78">
        <v>0</v>
      </c>
      <c r="AV49" s="78"/>
      <c r="AW49" s="78" t="b">
        <v>0</v>
      </c>
      <c r="AX49" s="78" t="s">
        <v>1887</v>
      </c>
      <c r="AY49" s="83" t="s">
        <v>1934</v>
      </c>
      <c r="AZ49" s="78" t="s">
        <v>66</v>
      </c>
      <c r="BA49" s="78" t="str">
        <f>REPLACE(INDEX(GroupVertices[Group],MATCH(Vertices[[#This Row],[Vertex]],GroupVertices[Vertex],0)),1,1,"")</f>
        <v>3</v>
      </c>
      <c r="BB49" s="48"/>
      <c r="BC49" s="48"/>
      <c r="BD49" s="48"/>
      <c r="BE49" s="48"/>
      <c r="BF49" s="48"/>
      <c r="BG49" s="48"/>
      <c r="BH49" s="119" t="s">
        <v>2693</v>
      </c>
      <c r="BI49" s="119" t="s">
        <v>2728</v>
      </c>
      <c r="BJ49" s="119" t="s">
        <v>2762</v>
      </c>
      <c r="BK49" s="119" t="s">
        <v>2762</v>
      </c>
      <c r="BL49" s="119">
        <v>0</v>
      </c>
      <c r="BM49" s="123">
        <v>0</v>
      </c>
      <c r="BN49" s="119">
        <v>0</v>
      </c>
      <c r="BO49" s="123">
        <v>0</v>
      </c>
      <c r="BP49" s="119">
        <v>0</v>
      </c>
      <c r="BQ49" s="123">
        <v>0</v>
      </c>
      <c r="BR49" s="119">
        <v>32</v>
      </c>
      <c r="BS49" s="123">
        <v>100</v>
      </c>
      <c r="BT49" s="119">
        <v>32</v>
      </c>
      <c r="BU49" s="2"/>
      <c r="BV49" s="3"/>
      <c r="BW49" s="3"/>
      <c r="BX49" s="3"/>
      <c r="BY49" s="3"/>
    </row>
    <row r="50" spans="1:77" ht="41.45" customHeight="1">
      <c r="A50" s="64" t="s">
        <v>239</v>
      </c>
      <c r="C50" s="65"/>
      <c r="D50" s="65" t="s">
        <v>64</v>
      </c>
      <c r="E50" s="66">
        <v>173.8313020393387</v>
      </c>
      <c r="F50" s="68">
        <v>99.96759974649471</v>
      </c>
      <c r="G50" s="102" t="s">
        <v>569</v>
      </c>
      <c r="H50" s="65"/>
      <c r="I50" s="69" t="s">
        <v>239</v>
      </c>
      <c r="J50" s="70"/>
      <c r="K50" s="70"/>
      <c r="L50" s="69" t="s">
        <v>2099</v>
      </c>
      <c r="M50" s="73">
        <v>11.797924484859706</v>
      </c>
      <c r="N50" s="74">
        <v>2804.832763671875</v>
      </c>
      <c r="O50" s="74">
        <v>1137.863037109375</v>
      </c>
      <c r="P50" s="75"/>
      <c r="Q50" s="76"/>
      <c r="R50" s="76"/>
      <c r="S50" s="88"/>
      <c r="T50" s="48">
        <v>0</v>
      </c>
      <c r="U50" s="48">
        <v>2</v>
      </c>
      <c r="V50" s="49">
        <v>0</v>
      </c>
      <c r="W50" s="49">
        <v>0.00211</v>
      </c>
      <c r="X50" s="49">
        <v>0.009905</v>
      </c>
      <c r="Y50" s="49">
        <v>0.520597</v>
      </c>
      <c r="Z50" s="49">
        <v>0.5</v>
      </c>
      <c r="AA50" s="49">
        <v>0</v>
      </c>
      <c r="AB50" s="71">
        <v>50</v>
      </c>
      <c r="AC50" s="71"/>
      <c r="AD50" s="72"/>
      <c r="AE50" s="78" t="s">
        <v>1252</v>
      </c>
      <c r="AF50" s="78">
        <v>1083</v>
      </c>
      <c r="AG50" s="78">
        <v>4098</v>
      </c>
      <c r="AH50" s="78">
        <v>5264</v>
      </c>
      <c r="AI50" s="78">
        <v>2443</v>
      </c>
      <c r="AJ50" s="78"/>
      <c r="AK50" s="78" t="s">
        <v>1415</v>
      </c>
      <c r="AL50" s="78" t="s">
        <v>1549</v>
      </c>
      <c r="AM50" s="78"/>
      <c r="AN50" s="78"/>
      <c r="AO50" s="80">
        <v>41667.40269675926</v>
      </c>
      <c r="AP50" s="83" t="s">
        <v>1707</v>
      </c>
      <c r="AQ50" s="78" t="b">
        <v>0</v>
      </c>
      <c r="AR50" s="78" t="b">
        <v>0</v>
      </c>
      <c r="AS50" s="78" t="b">
        <v>1</v>
      </c>
      <c r="AT50" s="78"/>
      <c r="AU50" s="78">
        <v>42</v>
      </c>
      <c r="AV50" s="83" t="s">
        <v>1811</v>
      </c>
      <c r="AW50" s="78" t="b">
        <v>0</v>
      </c>
      <c r="AX50" s="78" t="s">
        <v>1887</v>
      </c>
      <c r="AY50" s="83" t="s">
        <v>1935</v>
      </c>
      <c r="AZ50" s="78" t="s">
        <v>66</v>
      </c>
      <c r="BA50" s="78" t="str">
        <f>REPLACE(INDEX(GroupVertices[Group],MATCH(Vertices[[#This Row],[Vertex]],GroupVertices[Vertex],0)),1,1,"")</f>
        <v>2</v>
      </c>
      <c r="BB50" s="48"/>
      <c r="BC50" s="48"/>
      <c r="BD50" s="48"/>
      <c r="BE50" s="48"/>
      <c r="BF50" s="48"/>
      <c r="BG50" s="48"/>
      <c r="BH50" s="119" t="s">
        <v>2690</v>
      </c>
      <c r="BI50" s="119" t="s">
        <v>2690</v>
      </c>
      <c r="BJ50" s="119" t="s">
        <v>2759</v>
      </c>
      <c r="BK50" s="119" t="s">
        <v>2759</v>
      </c>
      <c r="BL50" s="119">
        <v>0</v>
      </c>
      <c r="BM50" s="123">
        <v>0</v>
      </c>
      <c r="BN50" s="119">
        <v>0</v>
      </c>
      <c r="BO50" s="123">
        <v>0</v>
      </c>
      <c r="BP50" s="119">
        <v>0</v>
      </c>
      <c r="BQ50" s="123">
        <v>0</v>
      </c>
      <c r="BR50" s="119">
        <v>29</v>
      </c>
      <c r="BS50" s="123">
        <v>100</v>
      </c>
      <c r="BT50" s="119">
        <v>29</v>
      </c>
      <c r="BU50" s="2"/>
      <c r="BV50" s="3"/>
      <c r="BW50" s="3"/>
      <c r="BX50" s="3"/>
      <c r="BY50" s="3"/>
    </row>
    <row r="51" spans="1:77" ht="41.45" customHeight="1">
      <c r="A51" s="64" t="s">
        <v>240</v>
      </c>
      <c r="C51" s="65"/>
      <c r="D51" s="65" t="s">
        <v>64</v>
      </c>
      <c r="E51" s="66">
        <v>163.97621748349394</v>
      </c>
      <c r="F51" s="68">
        <v>99.9945880895244</v>
      </c>
      <c r="G51" s="102" t="s">
        <v>570</v>
      </c>
      <c r="H51" s="65"/>
      <c r="I51" s="69" t="s">
        <v>240</v>
      </c>
      <c r="J51" s="70"/>
      <c r="K51" s="70"/>
      <c r="L51" s="69" t="s">
        <v>2100</v>
      </c>
      <c r="M51" s="73">
        <v>2.8036093645040387</v>
      </c>
      <c r="N51" s="74">
        <v>2767.191650390625</v>
      </c>
      <c r="O51" s="74">
        <v>555.9086303710938</v>
      </c>
      <c r="P51" s="75"/>
      <c r="Q51" s="76"/>
      <c r="R51" s="76"/>
      <c r="S51" s="88"/>
      <c r="T51" s="48">
        <v>0</v>
      </c>
      <c r="U51" s="48">
        <v>2</v>
      </c>
      <c r="V51" s="49">
        <v>0</v>
      </c>
      <c r="W51" s="49">
        <v>0.00211</v>
      </c>
      <c r="X51" s="49">
        <v>0.009905</v>
      </c>
      <c r="Y51" s="49">
        <v>0.520597</v>
      </c>
      <c r="Z51" s="49">
        <v>0.5</v>
      </c>
      <c r="AA51" s="49">
        <v>0</v>
      </c>
      <c r="AB51" s="71">
        <v>51</v>
      </c>
      <c r="AC51" s="71"/>
      <c r="AD51" s="72"/>
      <c r="AE51" s="78" t="s">
        <v>1253</v>
      </c>
      <c r="AF51" s="78">
        <v>1517</v>
      </c>
      <c r="AG51" s="78">
        <v>687</v>
      </c>
      <c r="AH51" s="78">
        <v>49497</v>
      </c>
      <c r="AI51" s="78">
        <v>137851</v>
      </c>
      <c r="AJ51" s="78"/>
      <c r="AK51" s="78"/>
      <c r="AL51" s="78"/>
      <c r="AM51" s="78"/>
      <c r="AN51" s="78"/>
      <c r="AO51" s="80">
        <v>42329.61693287037</v>
      </c>
      <c r="AP51" s="83" t="s">
        <v>1708</v>
      </c>
      <c r="AQ51" s="78" t="b">
        <v>1</v>
      </c>
      <c r="AR51" s="78" t="b">
        <v>0</v>
      </c>
      <c r="AS51" s="78" t="b">
        <v>1</v>
      </c>
      <c r="AT51" s="78"/>
      <c r="AU51" s="78">
        <v>0</v>
      </c>
      <c r="AV51" s="83" t="s">
        <v>1801</v>
      </c>
      <c r="AW51" s="78" t="b">
        <v>0</v>
      </c>
      <c r="AX51" s="78" t="s">
        <v>1887</v>
      </c>
      <c r="AY51" s="83" t="s">
        <v>1936</v>
      </c>
      <c r="AZ51" s="78" t="s">
        <v>66</v>
      </c>
      <c r="BA51" s="78" t="str">
        <f>REPLACE(INDEX(GroupVertices[Group],MATCH(Vertices[[#This Row],[Vertex]],GroupVertices[Vertex],0)),1,1,"")</f>
        <v>2</v>
      </c>
      <c r="BB51" s="48"/>
      <c r="BC51" s="48"/>
      <c r="BD51" s="48"/>
      <c r="BE51" s="48"/>
      <c r="BF51" s="48"/>
      <c r="BG51" s="48"/>
      <c r="BH51" s="119" t="s">
        <v>2690</v>
      </c>
      <c r="BI51" s="119" t="s">
        <v>2690</v>
      </c>
      <c r="BJ51" s="119" t="s">
        <v>2759</v>
      </c>
      <c r="BK51" s="119" t="s">
        <v>2759</v>
      </c>
      <c r="BL51" s="119">
        <v>0</v>
      </c>
      <c r="BM51" s="123">
        <v>0</v>
      </c>
      <c r="BN51" s="119">
        <v>0</v>
      </c>
      <c r="BO51" s="123">
        <v>0</v>
      </c>
      <c r="BP51" s="119">
        <v>0</v>
      </c>
      <c r="BQ51" s="123">
        <v>0</v>
      </c>
      <c r="BR51" s="119">
        <v>29</v>
      </c>
      <c r="BS51" s="123">
        <v>100</v>
      </c>
      <c r="BT51" s="119">
        <v>29</v>
      </c>
      <c r="BU51" s="2"/>
      <c r="BV51" s="3"/>
      <c r="BW51" s="3"/>
      <c r="BX51" s="3"/>
      <c r="BY51" s="3"/>
    </row>
    <row r="52" spans="1:77" ht="41.45" customHeight="1">
      <c r="A52" s="64" t="s">
        <v>241</v>
      </c>
      <c r="C52" s="65"/>
      <c r="D52" s="65" t="s">
        <v>64</v>
      </c>
      <c r="E52" s="66">
        <v>168.30713854746676</v>
      </c>
      <c r="F52" s="68">
        <v>99.982727776947</v>
      </c>
      <c r="G52" s="102" t="s">
        <v>571</v>
      </c>
      <c r="H52" s="65"/>
      <c r="I52" s="69" t="s">
        <v>241</v>
      </c>
      <c r="J52" s="70"/>
      <c r="K52" s="70"/>
      <c r="L52" s="69" t="s">
        <v>2101</v>
      </c>
      <c r="M52" s="73">
        <v>6.756256202795784</v>
      </c>
      <c r="N52" s="74">
        <v>6331.09228515625</v>
      </c>
      <c r="O52" s="74">
        <v>3023.20458984375</v>
      </c>
      <c r="P52" s="75"/>
      <c r="Q52" s="76"/>
      <c r="R52" s="76"/>
      <c r="S52" s="88"/>
      <c r="T52" s="48">
        <v>0</v>
      </c>
      <c r="U52" s="48">
        <v>6</v>
      </c>
      <c r="V52" s="49">
        <v>36.772898</v>
      </c>
      <c r="W52" s="49">
        <v>0.002538</v>
      </c>
      <c r="X52" s="49">
        <v>0.021386</v>
      </c>
      <c r="Y52" s="49">
        <v>1.280789</v>
      </c>
      <c r="Z52" s="49">
        <v>0.2</v>
      </c>
      <c r="AA52" s="49">
        <v>0</v>
      </c>
      <c r="AB52" s="71">
        <v>52</v>
      </c>
      <c r="AC52" s="71"/>
      <c r="AD52" s="72"/>
      <c r="AE52" s="78" t="s">
        <v>1254</v>
      </c>
      <c r="AF52" s="78">
        <v>2011</v>
      </c>
      <c r="AG52" s="78">
        <v>2186</v>
      </c>
      <c r="AH52" s="78">
        <v>266718</v>
      </c>
      <c r="AI52" s="78">
        <v>178617</v>
      </c>
      <c r="AJ52" s="78"/>
      <c r="AK52" s="78" t="s">
        <v>1416</v>
      </c>
      <c r="AL52" s="78"/>
      <c r="AM52" s="78"/>
      <c r="AN52" s="78"/>
      <c r="AO52" s="80">
        <v>42877.755162037036</v>
      </c>
      <c r="AP52" s="83" t="s">
        <v>1709</v>
      </c>
      <c r="AQ52" s="78" t="b">
        <v>1</v>
      </c>
      <c r="AR52" s="78" t="b">
        <v>0</v>
      </c>
      <c r="AS52" s="78" t="b">
        <v>1</v>
      </c>
      <c r="AT52" s="78"/>
      <c r="AU52" s="78">
        <v>11</v>
      </c>
      <c r="AV52" s="78"/>
      <c r="AW52" s="78" t="b">
        <v>0</v>
      </c>
      <c r="AX52" s="78" t="s">
        <v>1887</v>
      </c>
      <c r="AY52" s="83" t="s">
        <v>1937</v>
      </c>
      <c r="AZ52" s="78" t="s">
        <v>66</v>
      </c>
      <c r="BA52" s="78" t="str">
        <f>REPLACE(INDEX(GroupVertices[Group],MATCH(Vertices[[#This Row],[Vertex]],GroupVertices[Vertex],0)),1,1,"")</f>
        <v>4</v>
      </c>
      <c r="BB52" s="48"/>
      <c r="BC52" s="48"/>
      <c r="BD52" s="48"/>
      <c r="BE52" s="48"/>
      <c r="BF52" s="48"/>
      <c r="BG52" s="48"/>
      <c r="BH52" s="119" t="s">
        <v>2694</v>
      </c>
      <c r="BI52" s="119" t="s">
        <v>2730</v>
      </c>
      <c r="BJ52" s="119" t="s">
        <v>2763</v>
      </c>
      <c r="BK52" s="119" t="s">
        <v>2790</v>
      </c>
      <c r="BL52" s="119">
        <v>0</v>
      </c>
      <c r="BM52" s="123">
        <v>0</v>
      </c>
      <c r="BN52" s="119">
        <v>0</v>
      </c>
      <c r="BO52" s="123">
        <v>0</v>
      </c>
      <c r="BP52" s="119">
        <v>0</v>
      </c>
      <c r="BQ52" s="123">
        <v>0</v>
      </c>
      <c r="BR52" s="119">
        <v>83</v>
      </c>
      <c r="BS52" s="123">
        <v>100</v>
      </c>
      <c r="BT52" s="119">
        <v>83</v>
      </c>
      <c r="BU52" s="2"/>
      <c r="BV52" s="3"/>
      <c r="BW52" s="3"/>
      <c r="BX52" s="3"/>
      <c r="BY52" s="3"/>
    </row>
    <row r="53" spans="1:77" ht="41.45" customHeight="1">
      <c r="A53" s="64" t="s">
        <v>323</v>
      </c>
      <c r="C53" s="65"/>
      <c r="D53" s="65" t="s">
        <v>64</v>
      </c>
      <c r="E53" s="66">
        <v>186.85873571342378</v>
      </c>
      <c r="F53" s="68">
        <v>99.93192386296472</v>
      </c>
      <c r="G53" s="102" t="s">
        <v>1827</v>
      </c>
      <c r="H53" s="65"/>
      <c r="I53" s="69" t="s">
        <v>323</v>
      </c>
      <c r="J53" s="70"/>
      <c r="K53" s="70"/>
      <c r="L53" s="69" t="s">
        <v>2102</v>
      </c>
      <c r="M53" s="73">
        <v>23.687507269287646</v>
      </c>
      <c r="N53" s="74">
        <v>5706.72900390625</v>
      </c>
      <c r="O53" s="74">
        <v>3987.83642578125</v>
      </c>
      <c r="P53" s="75"/>
      <c r="Q53" s="76"/>
      <c r="R53" s="76"/>
      <c r="S53" s="88"/>
      <c r="T53" s="48">
        <v>4</v>
      </c>
      <c r="U53" s="48">
        <v>0</v>
      </c>
      <c r="V53" s="49">
        <v>4.545455</v>
      </c>
      <c r="W53" s="49">
        <v>0.002392</v>
      </c>
      <c r="X53" s="49">
        <v>0.014496</v>
      </c>
      <c r="Y53" s="49">
        <v>0.897393</v>
      </c>
      <c r="Z53" s="49">
        <v>0.25</v>
      </c>
      <c r="AA53" s="49">
        <v>0</v>
      </c>
      <c r="AB53" s="71">
        <v>53</v>
      </c>
      <c r="AC53" s="71"/>
      <c r="AD53" s="72"/>
      <c r="AE53" s="78" t="s">
        <v>1255</v>
      </c>
      <c r="AF53" s="78">
        <v>1806</v>
      </c>
      <c r="AG53" s="78">
        <v>8607</v>
      </c>
      <c r="AH53" s="78">
        <v>8164</v>
      </c>
      <c r="AI53" s="78">
        <v>5296</v>
      </c>
      <c r="AJ53" s="78"/>
      <c r="AK53" s="78" t="s">
        <v>1417</v>
      </c>
      <c r="AL53" s="78" t="s">
        <v>1550</v>
      </c>
      <c r="AM53" s="83" t="s">
        <v>1607</v>
      </c>
      <c r="AN53" s="78"/>
      <c r="AO53" s="80">
        <v>41300.77275462963</v>
      </c>
      <c r="AP53" s="83" t="s">
        <v>1710</v>
      </c>
      <c r="AQ53" s="78" t="b">
        <v>1</v>
      </c>
      <c r="AR53" s="78" t="b">
        <v>0</v>
      </c>
      <c r="AS53" s="78" t="b">
        <v>0</v>
      </c>
      <c r="AT53" s="78"/>
      <c r="AU53" s="78">
        <v>82</v>
      </c>
      <c r="AV53" s="83" t="s">
        <v>1801</v>
      </c>
      <c r="AW53" s="78" t="b">
        <v>1</v>
      </c>
      <c r="AX53" s="78" t="s">
        <v>1887</v>
      </c>
      <c r="AY53" s="83" t="s">
        <v>1938</v>
      </c>
      <c r="AZ53" s="78" t="s">
        <v>65</v>
      </c>
      <c r="BA53" s="78" t="str">
        <f>REPLACE(INDEX(GroupVertices[Group],MATCH(Vertices[[#This Row],[Vertex]],GroupVertices[Vertex],0)),1,1,"")</f>
        <v>4</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324</v>
      </c>
      <c r="C54" s="65"/>
      <c r="D54" s="65" t="s">
        <v>64</v>
      </c>
      <c r="E54" s="66">
        <v>163.43593580306504</v>
      </c>
      <c r="F54" s="68">
        <v>99.99606766154038</v>
      </c>
      <c r="G54" s="102" t="s">
        <v>1828</v>
      </c>
      <c r="H54" s="65"/>
      <c r="I54" s="69" t="s">
        <v>324</v>
      </c>
      <c r="J54" s="70"/>
      <c r="K54" s="70"/>
      <c r="L54" s="69" t="s">
        <v>2103</v>
      </c>
      <c r="M54" s="73">
        <v>2.310517330641092</v>
      </c>
      <c r="N54" s="74">
        <v>6739.5244140625</v>
      </c>
      <c r="O54" s="74">
        <v>3332.584716796875</v>
      </c>
      <c r="P54" s="75"/>
      <c r="Q54" s="76"/>
      <c r="R54" s="76"/>
      <c r="S54" s="88"/>
      <c r="T54" s="48">
        <v>4</v>
      </c>
      <c r="U54" s="48">
        <v>0</v>
      </c>
      <c r="V54" s="49">
        <v>4.545455</v>
      </c>
      <c r="W54" s="49">
        <v>0.002392</v>
      </c>
      <c r="X54" s="49">
        <v>0.014496</v>
      </c>
      <c r="Y54" s="49">
        <v>0.897393</v>
      </c>
      <c r="Z54" s="49">
        <v>0.25</v>
      </c>
      <c r="AA54" s="49">
        <v>0</v>
      </c>
      <c r="AB54" s="71">
        <v>54</v>
      </c>
      <c r="AC54" s="71"/>
      <c r="AD54" s="72"/>
      <c r="AE54" s="78" t="s">
        <v>1256</v>
      </c>
      <c r="AF54" s="78">
        <v>210</v>
      </c>
      <c r="AG54" s="78">
        <v>500</v>
      </c>
      <c r="AH54" s="78">
        <v>1147</v>
      </c>
      <c r="AI54" s="78">
        <v>267</v>
      </c>
      <c r="AJ54" s="78"/>
      <c r="AK54" s="78" t="s">
        <v>1418</v>
      </c>
      <c r="AL54" s="78"/>
      <c r="AM54" s="83" t="s">
        <v>1608</v>
      </c>
      <c r="AN54" s="78"/>
      <c r="AO54" s="80">
        <v>42040.54804398148</v>
      </c>
      <c r="AP54" s="83" t="s">
        <v>1711</v>
      </c>
      <c r="AQ54" s="78" t="b">
        <v>0</v>
      </c>
      <c r="AR54" s="78" t="b">
        <v>0</v>
      </c>
      <c r="AS54" s="78" t="b">
        <v>1</v>
      </c>
      <c r="AT54" s="78"/>
      <c r="AU54" s="78">
        <v>11</v>
      </c>
      <c r="AV54" s="83" t="s">
        <v>1812</v>
      </c>
      <c r="AW54" s="78" t="b">
        <v>0</v>
      </c>
      <c r="AX54" s="78" t="s">
        <v>1887</v>
      </c>
      <c r="AY54" s="83" t="s">
        <v>1939</v>
      </c>
      <c r="AZ54" s="78" t="s">
        <v>65</v>
      </c>
      <c r="BA54" s="78" t="str">
        <f>REPLACE(INDEX(GroupVertices[Group],MATCH(Vertices[[#This Row],[Vertex]],GroupVertices[Vertex],0)),1,1,"")</f>
        <v>4</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242</v>
      </c>
      <c r="C55" s="65"/>
      <c r="D55" s="65" t="s">
        <v>64</v>
      </c>
      <c r="E55" s="66">
        <v>164.5713940940199</v>
      </c>
      <c r="F55" s="68">
        <v>99.99295818666185</v>
      </c>
      <c r="G55" s="102" t="s">
        <v>572</v>
      </c>
      <c r="H55" s="65"/>
      <c r="I55" s="69" t="s">
        <v>242</v>
      </c>
      <c r="J55" s="70"/>
      <c r="K55" s="70"/>
      <c r="L55" s="69" t="s">
        <v>2104</v>
      </c>
      <c r="M55" s="73">
        <v>3.3468016584920974</v>
      </c>
      <c r="N55" s="74">
        <v>3071.40576171875</v>
      </c>
      <c r="O55" s="74">
        <v>694.0855712890625</v>
      </c>
      <c r="P55" s="75"/>
      <c r="Q55" s="76"/>
      <c r="R55" s="76"/>
      <c r="S55" s="88"/>
      <c r="T55" s="48">
        <v>0</v>
      </c>
      <c r="U55" s="48">
        <v>2</v>
      </c>
      <c r="V55" s="49">
        <v>0</v>
      </c>
      <c r="W55" s="49">
        <v>0.00211</v>
      </c>
      <c r="X55" s="49">
        <v>0.009905</v>
      </c>
      <c r="Y55" s="49">
        <v>0.520597</v>
      </c>
      <c r="Z55" s="49">
        <v>0.5</v>
      </c>
      <c r="AA55" s="49">
        <v>0</v>
      </c>
      <c r="AB55" s="71">
        <v>55</v>
      </c>
      <c r="AC55" s="71"/>
      <c r="AD55" s="72"/>
      <c r="AE55" s="78" t="s">
        <v>1257</v>
      </c>
      <c r="AF55" s="78">
        <v>2454</v>
      </c>
      <c r="AG55" s="78">
        <v>893</v>
      </c>
      <c r="AH55" s="78">
        <v>20367</v>
      </c>
      <c r="AI55" s="78">
        <v>95901</v>
      </c>
      <c r="AJ55" s="78"/>
      <c r="AK55" s="78" t="s">
        <v>1419</v>
      </c>
      <c r="AL55" s="78" t="s">
        <v>1551</v>
      </c>
      <c r="AM55" s="83" t="s">
        <v>1609</v>
      </c>
      <c r="AN55" s="78"/>
      <c r="AO55" s="80">
        <v>39989.61981481482</v>
      </c>
      <c r="AP55" s="83" t="s">
        <v>1712</v>
      </c>
      <c r="AQ55" s="78" t="b">
        <v>0</v>
      </c>
      <c r="AR55" s="78" t="b">
        <v>0</v>
      </c>
      <c r="AS55" s="78" t="b">
        <v>1</v>
      </c>
      <c r="AT55" s="78"/>
      <c r="AU55" s="78">
        <v>8</v>
      </c>
      <c r="AV55" s="83" t="s">
        <v>1807</v>
      </c>
      <c r="AW55" s="78" t="b">
        <v>0</v>
      </c>
      <c r="AX55" s="78" t="s">
        <v>1887</v>
      </c>
      <c r="AY55" s="83" t="s">
        <v>1940</v>
      </c>
      <c r="AZ55" s="78" t="s">
        <v>66</v>
      </c>
      <c r="BA55" s="78" t="str">
        <f>REPLACE(INDEX(GroupVertices[Group],MATCH(Vertices[[#This Row],[Vertex]],GroupVertices[Vertex],0)),1,1,"")</f>
        <v>2</v>
      </c>
      <c r="BB55" s="48"/>
      <c r="BC55" s="48"/>
      <c r="BD55" s="48"/>
      <c r="BE55" s="48"/>
      <c r="BF55" s="48"/>
      <c r="BG55" s="48"/>
      <c r="BH55" s="119" t="s">
        <v>2690</v>
      </c>
      <c r="BI55" s="119" t="s">
        <v>2690</v>
      </c>
      <c r="BJ55" s="119" t="s">
        <v>2759</v>
      </c>
      <c r="BK55" s="119" t="s">
        <v>2759</v>
      </c>
      <c r="BL55" s="119">
        <v>0</v>
      </c>
      <c r="BM55" s="123">
        <v>0</v>
      </c>
      <c r="BN55" s="119">
        <v>0</v>
      </c>
      <c r="BO55" s="123">
        <v>0</v>
      </c>
      <c r="BP55" s="119">
        <v>0</v>
      </c>
      <c r="BQ55" s="123">
        <v>0</v>
      </c>
      <c r="BR55" s="119">
        <v>29</v>
      </c>
      <c r="BS55" s="123">
        <v>100</v>
      </c>
      <c r="BT55" s="119">
        <v>29</v>
      </c>
      <c r="BU55" s="2"/>
      <c r="BV55" s="3"/>
      <c r="BW55" s="3"/>
      <c r="BX55" s="3"/>
      <c r="BY55" s="3"/>
    </row>
    <row r="56" spans="1:77" ht="41.45" customHeight="1">
      <c r="A56" s="64" t="s">
        <v>243</v>
      </c>
      <c r="C56" s="65"/>
      <c r="D56" s="65" t="s">
        <v>64</v>
      </c>
      <c r="E56" s="66">
        <v>162.11845748073574</v>
      </c>
      <c r="F56" s="68">
        <v>99.99967560185746</v>
      </c>
      <c r="G56" s="102" t="s">
        <v>573</v>
      </c>
      <c r="H56" s="65"/>
      <c r="I56" s="69" t="s">
        <v>243</v>
      </c>
      <c r="J56" s="70"/>
      <c r="K56" s="70"/>
      <c r="L56" s="69" t="s">
        <v>2105</v>
      </c>
      <c r="M56" s="73">
        <v>1.1081110876384</v>
      </c>
      <c r="N56" s="74">
        <v>2465.9169921875</v>
      </c>
      <c r="O56" s="74">
        <v>627.5811157226562</v>
      </c>
      <c r="P56" s="75"/>
      <c r="Q56" s="76"/>
      <c r="R56" s="76"/>
      <c r="S56" s="88"/>
      <c r="T56" s="48">
        <v>0</v>
      </c>
      <c r="U56" s="48">
        <v>1</v>
      </c>
      <c r="V56" s="49">
        <v>0</v>
      </c>
      <c r="W56" s="49">
        <v>0.002105</v>
      </c>
      <c r="X56" s="49">
        <v>0.005978</v>
      </c>
      <c r="Y56" s="49">
        <v>0.340589</v>
      </c>
      <c r="Z56" s="49">
        <v>0</v>
      </c>
      <c r="AA56" s="49">
        <v>0</v>
      </c>
      <c r="AB56" s="71">
        <v>56</v>
      </c>
      <c r="AC56" s="71"/>
      <c r="AD56" s="72"/>
      <c r="AE56" s="78" t="s">
        <v>1258</v>
      </c>
      <c r="AF56" s="78">
        <v>92</v>
      </c>
      <c r="AG56" s="78">
        <v>44</v>
      </c>
      <c r="AH56" s="78">
        <v>118</v>
      </c>
      <c r="AI56" s="78">
        <v>107</v>
      </c>
      <c r="AJ56" s="78"/>
      <c r="AK56" s="78" t="s">
        <v>1420</v>
      </c>
      <c r="AL56" s="78"/>
      <c r="AM56" s="78"/>
      <c r="AN56" s="78"/>
      <c r="AO56" s="80">
        <v>41569.61954861111</v>
      </c>
      <c r="AP56" s="83" t="s">
        <v>1713</v>
      </c>
      <c r="AQ56" s="78" t="b">
        <v>0</v>
      </c>
      <c r="AR56" s="78" t="b">
        <v>0</v>
      </c>
      <c r="AS56" s="78" t="b">
        <v>0</v>
      </c>
      <c r="AT56" s="78"/>
      <c r="AU56" s="78">
        <v>0</v>
      </c>
      <c r="AV56" s="83" t="s">
        <v>1801</v>
      </c>
      <c r="AW56" s="78" t="b">
        <v>0</v>
      </c>
      <c r="AX56" s="78" t="s">
        <v>1887</v>
      </c>
      <c r="AY56" s="83" t="s">
        <v>1941</v>
      </c>
      <c r="AZ56" s="78" t="s">
        <v>66</v>
      </c>
      <c r="BA56" s="78" t="str">
        <f>REPLACE(INDEX(GroupVertices[Group],MATCH(Vertices[[#This Row],[Vertex]],GroupVertices[Vertex],0)),1,1,"")</f>
        <v>2</v>
      </c>
      <c r="BB56" s="48" t="s">
        <v>439</v>
      </c>
      <c r="BC56" s="48" t="s">
        <v>439</v>
      </c>
      <c r="BD56" s="48" t="s">
        <v>475</v>
      </c>
      <c r="BE56" s="48" t="s">
        <v>475</v>
      </c>
      <c r="BF56" s="48" t="s">
        <v>490</v>
      </c>
      <c r="BG56" s="48" t="s">
        <v>490</v>
      </c>
      <c r="BH56" s="119" t="s">
        <v>2695</v>
      </c>
      <c r="BI56" s="119" t="s">
        <v>2695</v>
      </c>
      <c r="BJ56" s="119" t="s">
        <v>2764</v>
      </c>
      <c r="BK56" s="119" t="s">
        <v>2764</v>
      </c>
      <c r="BL56" s="119">
        <v>0</v>
      </c>
      <c r="BM56" s="123">
        <v>0</v>
      </c>
      <c r="BN56" s="119">
        <v>0</v>
      </c>
      <c r="BO56" s="123">
        <v>0</v>
      </c>
      <c r="BP56" s="119">
        <v>0</v>
      </c>
      <c r="BQ56" s="123">
        <v>0</v>
      </c>
      <c r="BR56" s="119">
        <v>8</v>
      </c>
      <c r="BS56" s="123">
        <v>100</v>
      </c>
      <c r="BT56" s="119">
        <v>8</v>
      </c>
      <c r="BU56" s="2"/>
      <c r="BV56" s="3"/>
      <c r="BW56" s="3"/>
      <c r="BX56" s="3"/>
      <c r="BY56" s="3"/>
    </row>
    <row r="57" spans="1:77" ht="41.45" customHeight="1">
      <c r="A57" s="64" t="s">
        <v>244</v>
      </c>
      <c r="C57" s="65"/>
      <c r="D57" s="65" t="s">
        <v>64</v>
      </c>
      <c r="E57" s="66">
        <v>162.5576169215122</v>
      </c>
      <c r="F57" s="68">
        <v>99.9984729550851</v>
      </c>
      <c r="G57" s="102" t="s">
        <v>574</v>
      </c>
      <c r="H57" s="65"/>
      <c r="I57" s="69" t="s">
        <v>244</v>
      </c>
      <c r="J57" s="70"/>
      <c r="K57" s="70"/>
      <c r="L57" s="69" t="s">
        <v>2106</v>
      </c>
      <c r="M57" s="73">
        <v>1.5089131686392974</v>
      </c>
      <c r="N57" s="74">
        <v>3301.169921875</v>
      </c>
      <c r="O57" s="74">
        <v>964.8319702148438</v>
      </c>
      <c r="P57" s="75"/>
      <c r="Q57" s="76"/>
      <c r="R57" s="76"/>
      <c r="S57" s="88"/>
      <c r="T57" s="48">
        <v>0</v>
      </c>
      <c r="U57" s="48">
        <v>1</v>
      </c>
      <c r="V57" s="49">
        <v>0</v>
      </c>
      <c r="W57" s="49">
        <v>0.002105</v>
      </c>
      <c r="X57" s="49">
        <v>0.005978</v>
      </c>
      <c r="Y57" s="49">
        <v>0.340589</v>
      </c>
      <c r="Z57" s="49">
        <v>0</v>
      </c>
      <c r="AA57" s="49">
        <v>0</v>
      </c>
      <c r="AB57" s="71">
        <v>57</v>
      </c>
      <c r="AC57" s="71"/>
      <c r="AD57" s="72"/>
      <c r="AE57" s="78" t="s">
        <v>1259</v>
      </c>
      <c r="AF57" s="78">
        <v>369</v>
      </c>
      <c r="AG57" s="78">
        <v>196</v>
      </c>
      <c r="AH57" s="78">
        <v>2083</v>
      </c>
      <c r="AI57" s="78">
        <v>7291</v>
      </c>
      <c r="AJ57" s="78"/>
      <c r="AK57" s="78" t="s">
        <v>1421</v>
      </c>
      <c r="AL57" s="78" t="s">
        <v>1539</v>
      </c>
      <c r="AM57" s="78"/>
      <c r="AN57" s="78"/>
      <c r="AO57" s="80">
        <v>42262.26478009259</v>
      </c>
      <c r="AP57" s="83" t="s">
        <v>1714</v>
      </c>
      <c r="AQ57" s="78" t="b">
        <v>1</v>
      </c>
      <c r="AR57" s="78" t="b">
        <v>0</v>
      </c>
      <c r="AS57" s="78" t="b">
        <v>0</v>
      </c>
      <c r="AT57" s="78"/>
      <c r="AU57" s="78">
        <v>3</v>
      </c>
      <c r="AV57" s="83" t="s">
        <v>1801</v>
      </c>
      <c r="AW57" s="78" t="b">
        <v>0</v>
      </c>
      <c r="AX57" s="78" t="s">
        <v>1887</v>
      </c>
      <c r="AY57" s="83" t="s">
        <v>1942</v>
      </c>
      <c r="AZ57" s="78" t="s">
        <v>66</v>
      </c>
      <c r="BA57" s="78" t="str">
        <f>REPLACE(INDEX(GroupVertices[Group],MATCH(Vertices[[#This Row],[Vertex]],GroupVertices[Vertex],0)),1,1,"")</f>
        <v>2</v>
      </c>
      <c r="BB57" s="48"/>
      <c r="BC57" s="48"/>
      <c r="BD57" s="48"/>
      <c r="BE57" s="48"/>
      <c r="BF57" s="48" t="s">
        <v>489</v>
      </c>
      <c r="BG57" s="48" t="s">
        <v>489</v>
      </c>
      <c r="BH57" s="119" t="s">
        <v>2692</v>
      </c>
      <c r="BI57" s="119" t="s">
        <v>2692</v>
      </c>
      <c r="BJ57" s="119" t="s">
        <v>2761</v>
      </c>
      <c r="BK57" s="119" t="s">
        <v>2761</v>
      </c>
      <c r="BL57" s="119">
        <v>0</v>
      </c>
      <c r="BM57" s="123">
        <v>0</v>
      </c>
      <c r="BN57" s="119">
        <v>0</v>
      </c>
      <c r="BO57" s="123">
        <v>0</v>
      </c>
      <c r="BP57" s="119">
        <v>0</v>
      </c>
      <c r="BQ57" s="123">
        <v>0</v>
      </c>
      <c r="BR57" s="119">
        <v>17</v>
      </c>
      <c r="BS57" s="123">
        <v>100</v>
      </c>
      <c r="BT57" s="119">
        <v>17</v>
      </c>
      <c r="BU57" s="2"/>
      <c r="BV57" s="3"/>
      <c r="BW57" s="3"/>
      <c r="BX57" s="3"/>
      <c r="BY57" s="3"/>
    </row>
    <row r="58" spans="1:77" ht="41.45" customHeight="1">
      <c r="A58" s="64" t="s">
        <v>245</v>
      </c>
      <c r="C58" s="65"/>
      <c r="D58" s="65" t="s">
        <v>64</v>
      </c>
      <c r="E58" s="66">
        <v>183.18655381061558</v>
      </c>
      <c r="F58" s="68">
        <v>99.94198020538359</v>
      </c>
      <c r="G58" s="102" t="s">
        <v>575</v>
      </c>
      <c r="H58" s="65"/>
      <c r="I58" s="69" t="s">
        <v>245</v>
      </c>
      <c r="J58" s="70"/>
      <c r="K58" s="70"/>
      <c r="L58" s="69" t="s">
        <v>2107</v>
      </c>
      <c r="M58" s="73">
        <v>20.336063552497247</v>
      </c>
      <c r="N58" s="74">
        <v>8954.7099609375</v>
      </c>
      <c r="O58" s="74">
        <v>8664.1787109375</v>
      </c>
      <c r="P58" s="75"/>
      <c r="Q58" s="76"/>
      <c r="R58" s="76"/>
      <c r="S58" s="88"/>
      <c r="T58" s="48">
        <v>0</v>
      </c>
      <c r="U58" s="48">
        <v>9</v>
      </c>
      <c r="V58" s="49">
        <v>2786.329426</v>
      </c>
      <c r="W58" s="49">
        <v>0.002695</v>
      </c>
      <c r="X58" s="49">
        <v>0.007486</v>
      </c>
      <c r="Y58" s="49">
        <v>2.489196</v>
      </c>
      <c r="Z58" s="49">
        <v>0.041666666666666664</v>
      </c>
      <c r="AA58" s="49">
        <v>0</v>
      </c>
      <c r="AB58" s="71">
        <v>58</v>
      </c>
      <c r="AC58" s="71"/>
      <c r="AD58" s="72"/>
      <c r="AE58" s="78" t="s">
        <v>1260</v>
      </c>
      <c r="AF58" s="78">
        <v>1971</v>
      </c>
      <c r="AG58" s="78">
        <v>7336</v>
      </c>
      <c r="AH58" s="78">
        <v>11072</v>
      </c>
      <c r="AI58" s="78">
        <v>35740</v>
      </c>
      <c r="AJ58" s="78"/>
      <c r="AK58" s="78" t="s">
        <v>1422</v>
      </c>
      <c r="AL58" s="78"/>
      <c r="AM58" s="83" t="s">
        <v>1610</v>
      </c>
      <c r="AN58" s="78"/>
      <c r="AO58" s="80">
        <v>41020.806863425925</v>
      </c>
      <c r="AP58" s="83" t="s">
        <v>1715</v>
      </c>
      <c r="AQ58" s="78" t="b">
        <v>0</v>
      </c>
      <c r="AR58" s="78" t="b">
        <v>0</v>
      </c>
      <c r="AS58" s="78" t="b">
        <v>0</v>
      </c>
      <c r="AT58" s="78"/>
      <c r="AU58" s="78">
        <v>53</v>
      </c>
      <c r="AV58" s="83" t="s">
        <v>1801</v>
      </c>
      <c r="AW58" s="78" t="b">
        <v>0</v>
      </c>
      <c r="AX58" s="78" t="s">
        <v>1887</v>
      </c>
      <c r="AY58" s="83" t="s">
        <v>1943</v>
      </c>
      <c r="AZ58" s="78" t="s">
        <v>66</v>
      </c>
      <c r="BA58" s="78" t="str">
        <f>REPLACE(INDEX(GroupVertices[Group],MATCH(Vertices[[#This Row],[Vertex]],GroupVertices[Vertex],0)),1,1,"")</f>
        <v>5</v>
      </c>
      <c r="BB58" s="48"/>
      <c r="BC58" s="48"/>
      <c r="BD58" s="48"/>
      <c r="BE58" s="48"/>
      <c r="BF58" s="48" t="s">
        <v>488</v>
      </c>
      <c r="BG58" s="48" t="s">
        <v>488</v>
      </c>
      <c r="BH58" s="119" t="s">
        <v>2696</v>
      </c>
      <c r="BI58" s="119" t="s">
        <v>2696</v>
      </c>
      <c r="BJ58" s="119" t="s">
        <v>2765</v>
      </c>
      <c r="BK58" s="119" t="s">
        <v>2765</v>
      </c>
      <c r="BL58" s="119">
        <v>0</v>
      </c>
      <c r="BM58" s="123">
        <v>0</v>
      </c>
      <c r="BN58" s="119">
        <v>0</v>
      </c>
      <c r="BO58" s="123">
        <v>0</v>
      </c>
      <c r="BP58" s="119">
        <v>0</v>
      </c>
      <c r="BQ58" s="123">
        <v>0</v>
      </c>
      <c r="BR58" s="119">
        <v>34</v>
      </c>
      <c r="BS58" s="123">
        <v>100</v>
      </c>
      <c r="BT58" s="119">
        <v>34</v>
      </c>
      <c r="BU58" s="2"/>
      <c r="BV58" s="3"/>
      <c r="BW58" s="3"/>
      <c r="BX58" s="3"/>
      <c r="BY58" s="3"/>
    </row>
    <row r="59" spans="1:77" ht="41.45" customHeight="1">
      <c r="A59" s="64" t="s">
        <v>325</v>
      </c>
      <c r="C59" s="65"/>
      <c r="D59" s="65" t="s">
        <v>64</v>
      </c>
      <c r="E59" s="66">
        <v>163.30881070178765</v>
      </c>
      <c r="F59" s="68">
        <v>99.99641579613238</v>
      </c>
      <c r="G59" s="102" t="s">
        <v>1829</v>
      </c>
      <c r="H59" s="65"/>
      <c r="I59" s="69" t="s">
        <v>325</v>
      </c>
      <c r="J59" s="70"/>
      <c r="K59" s="70"/>
      <c r="L59" s="69" t="s">
        <v>2108</v>
      </c>
      <c r="M59" s="73">
        <v>2.194495675614517</v>
      </c>
      <c r="N59" s="74">
        <v>9804.087890625</v>
      </c>
      <c r="O59" s="74">
        <v>8644.61328125</v>
      </c>
      <c r="P59" s="75"/>
      <c r="Q59" s="76"/>
      <c r="R59" s="76"/>
      <c r="S59" s="88"/>
      <c r="T59" s="48">
        <v>1</v>
      </c>
      <c r="U59" s="48">
        <v>0</v>
      </c>
      <c r="V59" s="49">
        <v>0</v>
      </c>
      <c r="W59" s="49">
        <v>0.001969</v>
      </c>
      <c r="X59" s="49">
        <v>0.000832</v>
      </c>
      <c r="Y59" s="49">
        <v>0.385091</v>
      </c>
      <c r="Z59" s="49">
        <v>0</v>
      </c>
      <c r="AA59" s="49">
        <v>0</v>
      </c>
      <c r="AB59" s="71">
        <v>59</v>
      </c>
      <c r="AC59" s="71"/>
      <c r="AD59" s="72"/>
      <c r="AE59" s="78" t="s">
        <v>1261</v>
      </c>
      <c r="AF59" s="78">
        <v>1351</v>
      </c>
      <c r="AG59" s="78">
        <v>456</v>
      </c>
      <c r="AH59" s="78">
        <v>1982</v>
      </c>
      <c r="AI59" s="78">
        <v>10846</v>
      </c>
      <c r="AJ59" s="78"/>
      <c r="AK59" s="78" t="s">
        <v>1423</v>
      </c>
      <c r="AL59" s="78"/>
      <c r="AM59" s="78"/>
      <c r="AN59" s="78"/>
      <c r="AO59" s="80">
        <v>41193.969143518516</v>
      </c>
      <c r="AP59" s="83" t="s">
        <v>1716</v>
      </c>
      <c r="AQ59" s="78" t="b">
        <v>0</v>
      </c>
      <c r="AR59" s="78" t="b">
        <v>0</v>
      </c>
      <c r="AS59" s="78" t="b">
        <v>0</v>
      </c>
      <c r="AT59" s="78"/>
      <c r="AU59" s="78">
        <v>4</v>
      </c>
      <c r="AV59" s="83" t="s">
        <v>1801</v>
      </c>
      <c r="AW59" s="78" t="b">
        <v>0</v>
      </c>
      <c r="AX59" s="78" t="s">
        <v>1887</v>
      </c>
      <c r="AY59" s="83" t="s">
        <v>1944</v>
      </c>
      <c r="AZ59" s="78" t="s">
        <v>65</v>
      </c>
      <c r="BA59" s="78" t="str">
        <f>REPLACE(INDEX(GroupVertices[Group],MATCH(Vertices[[#This Row],[Vertex]],GroupVertices[Vertex],0)),1,1,"")</f>
        <v>5</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326</v>
      </c>
      <c r="C60" s="65"/>
      <c r="D60" s="65" t="s">
        <v>64</v>
      </c>
      <c r="E60" s="66">
        <v>164.4876070954507</v>
      </c>
      <c r="F60" s="68">
        <v>99.99318763900658</v>
      </c>
      <c r="G60" s="102" t="s">
        <v>1830</v>
      </c>
      <c r="H60" s="65"/>
      <c r="I60" s="69" t="s">
        <v>326</v>
      </c>
      <c r="J60" s="70"/>
      <c r="K60" s="70"/>
      <c r="L60" s="69" t="s">
        <v>2109</v>
      </c>
      <c r="M60" s="73">
        <v>3.2703328404064</v>
      </c>
      <c r="N60" s="74">
        <v>9689.4765625</v>
      </c>
      <c r="O60" s="74">
        <v>7938.54345703125</v>
      </c>
      <c r="P60" s="75"/>
      <c r="Q60" s="76"/>
      <c r="R60" s="76"/>
      <c r="S60" s="88"/>
      <c r="T60" s="48">
        <v>1</v>
      </c>
      <c r="U60" s="48">
        <v>0</v>
      </c>
      <c r="V60" s="49">
        <v>0</v>
      </c>
      <c r="W60" s="49">
        <v>0.001969</v>
      </c>
      <c r="X60" s="49">
        <v>0.000832</v>
      </c>
      <c r="Y60" s="49">
        <v>0.385091</v>
      </c>
      <c r="Z60" s="49">
        <v>0</v>
      </c>
      <c r="AA60" s="49">
        <v>0</v>
      </c>
      <c r="AB60" s="71">
        <v>60</v>
      </c>
      <c r="AC60" s="71"/>
      <c r="AD60" s="72"/>
      <c r="AE60" s="78" t="s">
        <v>1262</v>
      </c>
      <c r="AF60" s="78">
        <v>1669</v>
      </c>
      <c r="AG60" s="78">
        <v>864</v>
      </c>
      <c r="AH60" s="78">
        <v>12811</v>
      </c>
      <c r="AI60" s="78">
        <v>11873</v>
      </c>
      <c r="AJ60" s="78"/>
      <c r="AK60" s="78" t="s">
        <v>1424</v>
      </c>
      <c r="AL60" s="78" t="s">
        <v>1552</v>
      </c>
      <c r="AM60" s="83" t="s">
        <v>1611</v>
      </c>
      <c r="AN60" s="78"/>
      <c r="AO60" s="80">
        <v>40577.70284722222</v>
      </c>
      <c r="AP60" s="83" t="s">
        <v>1717</v>
      </c>
      <c r="AQ60" s="78" t="b">
        <v>1</v>
      </c>
      <c r="AR60" s="78" t="b">
        <v>0</v>
      </c>
      <c r="AS60" s="78" t="b">
        <v>0</v>
      </c>
      <c r="AT60" s="78"/>
      <c r="AU60" s="78">
        <v>21</v>
      </c>
      <c r="AV60" s="83" t="s">
        <v>1801</v>
      </c>
      <c r="AW60" s="78" t="b">
        <v>0</v>
      </c>
      <c r="AX60" s="78" t="s">
        <v>1887</v>
      </c>
      <c r="AY60" s="83" t="s">
        <v>1945</v>
      </c>
      <c r="AZ60" s="78" t="s">
        <v>65</v>
      </c>
      <c r="BA60" s="78" t="str">
        <f>REPLACE(INDEX(GroupVertices[Group],MATCH(Vertices[[#This Row],[Vertex]],GroupVertices[Vertex],0)),1,1,"")</f>
        <v>5</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246</v>
      </c>
      <c r="C61" s="65"/>
      <c r="D61" s="65" t="s">
        <v>64</v>
      </c>
      <c r="E61" s="66">
        <v>162.6298470926925</v>
      </c>
      <c r="F61" s="68">
        <v>99.99827515133964</v>
      </c>
      <c r="G61" s="102" t="s">
        <v>576</v>
      </c>
      <c r="H61" s="65"/>
      <c r="I61" s="69" t="s">
        <v>246</v>
      </c>
      <c r="J61" s="70"/>
      <c r="K61" s="70"/>
      <c r="L61" s="69" t="s">
        <v>2110</v>
      </c>
      <c r="M61" s="73">
        <v>1.5748345635407608</v>
      </c>
      <c r="N61" s="74">
        <v>3193.659423828125</v>
      </c>
      <c r="O61" s="74">
        <v>1750.34912109375</v>
      </c>
      <c r="P61" s="75"/>
      <c r="Q61" s="76"/>
      <c r="R61" s="76"/>
      <c r="S61" s="88"/>
      <c r="T61" s="48">
        <v>1</v>
      </c>
      <c r="U61" s="48">
        <v>2</v>
      </c>
      <c r="V61" s="49">
        <v>321.863004</v>
      </c>
      <c r="W61" s="49">
        <v>0.002331</v>
      </c>
      <c r="X61" s="49">
        <v>0.009549</v>
      </c>
      <c r="Y61" s="49">
        <v>0.766198</v>
      </c>
      <c r="Z61" s="49">
        <v>0.3333333333333333</v>
      </c>
      <c r="AA61" s="49">
        <v>0</v>
      </c>
      <c r="AB61" s="71">
        <v>61</v>
      </c>
      <c r="AC61" s="71"/>
      <c r="AD61" s="72"/>
      <c r="AE61" s="78" t="s">
        <v>1263</v>
      </c>
      <c r="AF61" s="78">
        <v>563</v>
      </c>
      <c r="AG61" s="78">
        <v>221</v>
      </c>
      <c r="AH61" s="78">
        <v>1159</v>
      </c>
      <c r="AI61" s="78">
        <v>2927</v>
      </c>
      <c r="AJ61" s="78"/>
      <c r="AK61" s="78" t="s">
        <v>1425</v>
      </c>
      <c r="AL61" s="78" t="s">
        <v>1525</v>
      </c>
      <c r="AM61" s="83" t="s">
        <v>1612</v>
      </c>
      <c r="AN61" s="78"/>
      <c r="AO61" s="80">
        <v>39961.4369212963</v>
      </c>
      <c r="AP61" s="83" t="s">
        <v>1718</v>
      </c>
      <c r="AQ61" s="78" t="b">
        <v>0</v>
      </c>
      <c r="AR61" s="78" t="b">
        <v>0</v>
      </c>
      <c r="AS61" s="78" t="b">
        <v>1</v>
      </c>
      <c r="AT61" s="78"/>
      <c r="AU61" s="78">
        <v>2</v>
      </c>
      <c r="AV61" s="83" t="s">
        <v>1801</v>
      </c>
      <c r="AW61" s="78" t="b">
        <v>0</v>
      </c>
      <c r="AX61" s="78" t="s">
        <v>1887</v>
      </c>
      <c r="AY61" s="83" t="s">
        <v>1946</v>
      </c>
      <c r="AZ61" s="78" t="s">
        <v>66</v>
      </c>
      <c r="BA61" s="78" t="str">
        <f>REPLACE(INDEX(GroupVertices[Group],MATCH(Vertices[[#This Row],[Vertex]],GroupVertices[Vertex],0)),1,1,"")</f>
        <v>2</v>
      </c>
      <c r="BB61" s="48"/>
      <c r="BC61" s="48"/>
      <c r="BD61" s="48"/>
      <c r="BE61" s="48"/>
      <c r="BF61" s="48"/>
      <c r="BG61" s="48"/>
      <c r="BH61" s="119" t="s">
        <v>2673</v>
      </c>
      <c r="BI61" s="119" t="s">
        <v>2673</v>
      </c>
      <c r="BJ61" s="119" t="s">
        <v>2744</v>
      </c>
      <c r="BK61" s="119" t="s">
        <v>2744</v>
      </c>
      <c r="BL61" s="119">
        <v>0</v>
      </c>
      <c r="BM61" s="123">
        <v>0</v>
      </c>
      <c r="BN61" s="119">
        <v>0</v>
      </c>
      <c r="BO61" s="123">
        <v>0</v>
      </c>
      <c r="BP61" s="119">
        <v>0</v>
      </c>
      <c r="BQ61" s="123">
        <v>0</v>
      </c>
      <c r="BR61" s="119">
        <v>18</v>
      </c>
      <c r="BS61" s="123">
        <v>100</v>
      </c>
      <c r="BT61" s="119">
        <v>18</v>
      </c>
      <c r="BU61" s="2"/>
      <c r="BV61" s="3"/>
      <c r="BW61" s="3"/>
      <c r="BX61" s="3"/>
      <c r="BY61" s="3"/>
    </row>
    <row r="62" spans="1:77" ht="41.45" customHeight="1">
      <c r="A62" s="64" t="s">
        <v>270</v>
      </c>
      <c r="C62" s="65"/>
      <c r="D62" s="65" t="s">
        <v>64</v>
      </c>
      <c r="E62" s="66">
        <v>164.41537692427036</v>
      </c>
      <c r="F62" s="68">
        <v>99.99338544275203</v>
      </c>
      <c r="G62" s="102" t="s">
        <v>598</v>
      </c>
      <c r="H62" s="65"/>
      <c r="I62" s="69" t="s">
        <v>270</v>
      </c>
      <c r="J62" s="70"/>
      <c r="K62" s="70"/>
      <c r="L62" s="69" t="s">
        <v>2111</v>
      </c>
      <c r="M62" s="73">
        <v>3.2044114455049364</v>
      </c>
      <c r="N62" s="74">
        <v>8601.9951171875</v>
      </c>
      <c r="O62" s="74">
        <v>8216.7265625</v>
      </c>
      <c r="P62" s="75"/>
      <c r="Q62" s="76"/>
      <c r="R62" s="76"/>
      <c r="S62" s="88"/>
      <c r="T62" s="48">
        <v>1</v>
      </c>
      <c r="U62" s="48">
        <v>2</v>
      </c>
      <c r="V62" s="49">
        <v>131</v>
      </c>
      <c r="W62" s="49">
        <v>0.002</v>
      </c>
      <c r="X62" s="49">
        <v>0.000985</v>
      </c>
      <c r="Y62" s="49">
        <v>0.848379</v>
      </c>
      <c r="Z62" s="49">
        <v>0.3333333333333333</v>
      </c>
      <c r="AA62" s="49">
        <v>0</v>
      </c>
      <c r="AB62" s="71">
        <v>62</v>
      </c>
      <c r="AC62" s="71"/>
      <c r="AD62" s="72"/>
      <c r="AE62" s="78" t="s">
        <v>1264</v>
      </c>
      <c r="AF62" s="78">
        <v>1648</v>
      </c>
      <c r="AG62" s="78">
        <v>839</v>
      </c>
      <c r="AH62" s="78">
        <v>8285</v>
      </c>
      <c r="AI62" s="78">
        <v>25309</v>
      </c>
      <c r="AJ62" s="78"/>
      <c r="AK62" s="78" t="s">
        <v>1426</v>
      </c>
      <c r="AL62" s="78"/>
      <c r="AM62" s="83" t="s">
        <v>1613</v>
      </c>
      <c r="AN62" s="78"/>
      <c r="AO62" s="80">
        <v>42283.76121527778</v>
      </c>
      <c r="AP62" s="83" t="s">
        <v>1719</v>
      </c>
      <c r="AQ62" s="78" t="b">
        <v>0</v>
      </c>
      <c r="AR62" s="78" t="b">
        <v>0</v>
      </c>
      <c r="AS62" s="78" t="b">
        <v>0</v>
      </c>
      <c r="AT62" s="78"/>
      <c r="AU62" s="78">
        <v>3</v>
      </c>
      <c r="AV62" s="83" t="s">
        <v>1801</v>
      </c>
      <c r="AW62" s="78" t="b">
        <v>0</v>
      </c>
      <c r="AX62" s="78" t="s">
        <v>1887</v>
      </c>
      <c r="AY62" s="83" t="s">
        <v>1947</v>
      </c>
      <c r="AZ62" s="78" t="s">
        <v>66</v>
      </c>
      <c r="BA62" s="78" t="str">
        <f>REPLACE(INDEX(GroupVertices[Group],MATCH(Vertices[[#This Row],[Vertex]],GroupVertices[Vertex],0)),1,1,"")</f>
        <v>5</v>
      </c>
      <c r="BB62" s="48"/>
      <c r="BC62" s="48"/>
      <c r="BD62" s="48"/>
      <c r="BE62" s="48"/>
      <c r="BF62" s="48" t="s">
        <v>497</v>
      </c>
      <c r="BG62" s="48" t="s">
        <v>497</v>
      </c>
      <c r="BH62" s="119" t="s">
        <v>2697</v>
      </c>
      <c r="BI62" s="119" t="s">
        <v>2697</v>
      </c>
      <c r="BJ62" s="119" t="s">
        <v>2766</v>
      </c>
      <c r="BK62" s="119" t="s">
        <v>2766</v>
      </c>
      <c r="BL62" s="119">
        <v>0</v>
      </c>
      <c r="BM62" s="123">
        <v>0</v>
      </c>
      <c r="BN62" s="119">
        <v>1</v>
      </c>
      <c r="BO62" s="123">
        <v>7.6923076923076925</v>
      </c>
      <c r="BP62" s="119">
        <v>0</v>
      </c>
      <c r="BQ62" s="123">
        <v>0</v>
      </c>
      <c r="BR62" s="119">
        <v>12</v>
      </c>
      <c r="BS62" s="123">
        <v>92.3076923076923</v>
      </c>
      <c r="BT62" s="119">
        <v>13</v>
      </c>
      <c r="BU62" s="2"/>
      <c r="BV62" s="3"/>
      <c r="BW62" s="3"/>
      <c r="BX62" s="3"/>
      <c r="BY62" s="3"/>
    </row>
    <row r="63" spans="1:77" ht="41.45" customHeight="1">
      <c r="A63" s="64" t="s">
        <v>277</v>
      </c>
      <c r="C63" s="65"/>
      <c r="D63" s="65" t="s">
        <v>64</v>
      </c>
      <c r="E63" s="66">
        <v>162.8436483993863</v>
      </c>
      <c r="F63" s="68">
        <v>99.9976896522531</v>
      </c>
      <c r="G63" s="102" t="s">
        <v>1831</v>
      </c>
      <c r="H63" s="65"/>
      <c r="I63" s="69" t="s">
        <v>277</v>
      </c>
      <c r="J63" s="70"/>
      <c r="K63" s="70"/>
      <c r="L63" s="69" t="s">
        <v>2112</v>
      </c>
      <c r="M63" s="73">
        <v>1.7699618924490925</v>
      </c>
      <c r="N63" s="74">
        <v>8091.7265625</v>
      </c>
      <c r="O63" s="74">
        <v>8283.3408203125</v>
      </c>
      <c r="P63" s="75"/>
      <c r="Q63" s="76"/>
      <c r="R63" s="76"/>
      <c r="S63" s="88"/>
      <c r="T63" s="48">
        <v>7</v>
      </c>
      <c r="U63" s="48">
        <v>1</v>
      </c>
      <c r="V63" s="49">
        <v>1456</v>
      </c>
      <c r="W63" s="49">
        <v>0.00202</v>
      </c>
      <c r="X63" s="49">
        <v>0.001061</v>
      </c>
      <c r="Y63" s="49">
        <v>2.162252</v>
      </c>
      <c r="Z63" s="49">
        <v>0.125</v>
      </c>
      <c r="AA63" s="49">
        <v>0</v>
      </c>
      <c r="AB63" s="71">
        <v>63</v>
      </c>
      <c r="AC63" s="71"/>
      <c r="AD63" s="72"/>
      <c r="AE63" s="78" t="s">
        <v>1265</v>
      </c>
      <c r="AF63" s="78">
        <v>756</v>
      </c>
      <c r="AG63" s="78">
        <v>295</v>
      </c>
      <c r="AH63" s="78">
        <v>913</v>
      </c>
      <c r="AI63" s="78">
        <v>9862</v>
      </c>
      <c r="AJ63" s="78"/>
      <c r="AK63" s="78" t="s">
        <v>1427</v>
      </c>
      <c r="AL63" s="78" t="s">
        <v>1553</v>
      </c>
      <c r="AM63" s="78"/>
      <c r="AN63" s="78"/>
      <c r="AO63" s="80">
        <v>41281.38575231482</v>
      </c>
      <c r="AP63" s="78"/>
      <c r="AQ63" s="78" t="b">
        <v>1</v>
      </c>
      <c r="AR63" s="78" t="b">
        <v>0</v>
      </c>
      <c r="AS63" s="78" t="b">
        <v>0</v>
      </c>
      <c r="AT63" s="78"/>
      <c r="AU63" s="78">
        <v>4</v>
      </c>
      <c r="AV63" s="83" t="s">
        <v>1801</v>
      </c>
      <c r="AW63" s="78" t="b">
        <v>0</v>
      </c>
      <c r="AX63" s="78" t="s">
        <v>1887</v>
      </c>
      <c r="AY63" s="83" t="s">
        <v>1948</v>
      </c>
      <c r="AZ63" s="78" t="s">
        <v>66</v>
      </c>
      <c r="BA63" s="78" t="str">
        <f>REPLACE(INDEX(GroupVertices[Group],MATCH(Vertices[[#This Row],[Vertex]],GroupVertices[Vertex],0)),1,1,"")</f>
        <v>5</v>
      </c>
      <c r="BB63" s="48"/>
      <c r="BC63" s="48"/>
      <c r="BD63" s="48"/>
      <c r="BE63" s="48"/>
      <c r="BF63" s="48" t="s">
        <v>501</v>
      </c>
      <c r="BG63" s="48" t="s">
        <v>501</v>
      </c>
      <c r="BH63" s="119" t="s">
        <v>2697</v>
      </c>
      <c r="BI63" s="119" t="s">
        <v>2697</v>
      </c>
      <c r="BJ63" s="119" t="s">
        <v>2766</v>
      </c>
      <c r="BK63" s="119" t="s">
        <v>2766</v>
      </c>
      <c r="BL63" s="119">
        <v>0</v>
      </c>
      <c r="BM63" s="123">
        <v>0</v>
      </c>
      <c r="BN63" s="119">
        <v>1</v>
      </c>
      <c r="BO63" s="123">
        <v>7.6923076923076925</v>
      </c>
      <c r="BP63" s="119">
        <v>0</v>
      </c>
      <c r="BQ63" s="123">
        <v>0</v>
      </c>
      <c r="BR63" s="119">
        <v>12</v>
      </c>
      <c r="BS63" s="123">
        <v>92.3076923076923</v>
      </c>
      <c r="BT63" s="119">
        <v>13</v>
      </c>
      <c r="BU63" s="2"/>
      <c r="BV63" s="3"/>
      <c r="BW63" s="3"/>
      <c r="BX63" s="3"/>
      <c r="BY63" s="3"/>
    </row>
    <row r="64" spans="1:77" ht="41.45" customHeight="1">
      <c r="A64" s="64" t="s">
        <v>301</v>
      </c>
      <c r="C64" s="65"/>
      <c r="D64" s="65" t="s">
        <v>64</v>
      </c>
      <c r="E64" s="66">
        <v>163.0574497060801</v>
      </c>
      <c r="F64" s="68">
        <v>99.99710415316656</v>
      </c>
      <c r="G64" s="102" t="s">
        <v>624</v>
      </c>
      <c r="H64" s="65"/>
      <c r="I64" s="69" t="s">
        <v>301</v>
      </c>
      <c r="J64" s="70"/>
      <c r="K64" s="70"/>
      <c r="L64" s="69" t="s">
        <v>2113</v>
      </c>
      <c r="M64" s="73">
        <v>1.9650892213574243</v>
      </c>
      <c r="N64" s="74">
        <v>8874.287109375</v>
      </c>
      <c r="O64" s="74">
        <v>9646.09375</v>
      </c>
      <c r="P64" s="75"/>
      <c r="Q64" s="76"/>
      <c r="R64" s="76"/>
      <c r="S64" s="88"/>
      <c r="T64" s="48">
        <v>1</v>
      </c>
      <c r="U64" s="48">
        <v>1</v>
      </c>
      <c r="V64" s="49">
        <v>0</v>
      </c>
      <c r="W64" s="49">
        <v>0.002203</v>
      </c>
      <c r="X64" s="49">
        <v>0.003916</v>
      </c>
      <c r="Y64" s="49">
        <v>0.611744</v>
      </c>
      <c r="Z64" s="49">
        <v>0.5</v>
      </c>
      <c r="AA64" s="49">
        <v>0</v>
      </c>
      <c r="AB64" s="71">
        <v>64</v>
      </c>
      <c r="AC64" s="71"/>
      <c r="AD64" s="72"/>
      <c r="AE64" s="78" t="s">
        <v>1266</v>
      </c>
      <c r="AF64" s="78">
        <v>265</v>
      </c>
      <c r="AG64" s="78">
        <v>369</v>
      </c>
      <c r="AH64" s="78">
        <v>482</v>
      </c>
      <c r="AI64" s="78">
        <v>7494</v>
      </c>
      <c r="AJ64" s="78"/>
      <c r="AK64" s="78" t="s">
        <v>1428</v>
      </c>
      <c r="AL64" s="78" t="s">
        <v>1539</v>
      </c>
      <c r="AM64" s="78"/>
      <c r="AN64" s="78"/>
      <c r="AO64" s="80">
        <v>43533.925162037034</v>
      </c>
      <c r="AP64" s="78"/>
      <c r="AQ64" s="78" t="b">
        <v>1</v>
      </c>
      <c r="AR64" s="78" t="b">
        <v>0</v>
      </c>
      <c r="AS64" s="78" t="b">
        <v>0</v>
      </c>
      <c r="AT64" s="78"/>
      <c r="AU64" s="78">
        <v>1</v>
      </c>
      <c r="AV64" s="78"/>
      <c r="AW64" s="78" t="b">
        <v>0</v>
      </c>
      <c r="AX64" s="78" t="s">
        <v>1887</v>
      </c>
      <c r="AY64" s="83" t="s">
        <v>1949</v>
      </c>
      <c r="AZ64" s="78" t="s">
        <v>66</v>
      </c>
      <c r="BA64" s="78" t="str">
        <f>REPLACE(INDEX(GroupVertices[Group],MATCH(Vertices[[#This Row],[Vertex]],GroupVertices[Vertex],0)),1,1,"")</f>
        <v>5</v>
      </c>
      <c r="BB64" s="48"/>
      <c r="BC64" s="48"/>
      <c r="BD64" s="48"/>
      <c r="BE64" s="48"/>
      <c r="BF64" s="48" t="s">
        <v>508</v>
      </c>
      <c r="BG64" s="48" t="s">
        <v>508</v>
      </c>
      <c r="BH64" s="119" t="s">
        <v>2686</v>
      </c>
      <c r="BI64" s="119" t="s">
        <v>2686</v>
      </c>
      <c r="BJ64" s="119" t="s">
        <v>2756</v>
      </c>
      <c r="BK64" s="119" t="s">
        <v>2756</v>
      </c>
      <c r="BL64" s="119">
        <v>0</v>
      </c>
      <c r="BM64" s="123">
        <v>0</v>
      </c>
      <c r="BN64" s="119">
        <v>0</v>
      </c>
      <c r="BO64" s="123">
        <v>0</v>
      </c>
      <c r="BP64" s="119">
        <v>0</v>
      </c>
      <c r="BQ64" s="123">
        <v>0</v>
      </c>
      <c r="BR64" s="119">
        <v>24</v>
      </c>
      <c r="BS64" s="123">
        <v>100</v>
      </c>
      <c r="BT64" s="119">
        <v>24</v>
      </c>
      <c r="BU64" s="2"/>
      <c r="BV64" s="3"/>
      <c r="BW64" s="3"/>
      <c r="BX64" s="3"/>
      <c r="BY64" s="3"/>
    </row>
    <row r="65" spans="1:77" ht="41.45" customHeight="1">
      <c r="A65" s="64" t="s">
        <v>327</v>
      </c>
      <c r="C65" s="65"/>
      <c r="D65" s="65" t="s">
        <v>64</v>
      </c>
      <c r="E65" s="66">
        <v>201.40878139599027</v>
      </c>
      <c r="F65" s="68">
        <v>99.89207827648058</v>
      </c>
      <c r="G65" s="102" t="s">
        <v>1832</v>
      </c>
      <c r="H65" s="65"/>
      <c r="I65" s="69" t="s">
        <v>327</v>
      </c>
      <c r="J65" s="70"/>
      <c r="K65" s="70"/>
      <c r="L65" s="69" t="s">
        <v>2114</v>
      </c>
      <c r="M65" s="73">
        <v>36.96671305823843</v>
      </c>
      <c r="N65" s="74">
        <v>9480.3310546875</v>
      </c>
      <c r="O65" s="74">
        <v>9315.205078125</v>
      </c>
      <c r="P65" s="75"/>
      <c r="Q65" s="76"/>
      <c r="R65" s="76"/>
      <c r="S65" s="88"/>
      <c r="T65" s="48">
        <v>2</v>
      </c>
      <c r="U65" s="48">
        <v>0</v>
      </c>
      <c r="V65" s="49">
        <v>514.764286</v>
      </c>
      <c r="W65" s="49">
        <v>0.002577</v>
      </c>
      <c r="X65" s="49">
        <v>0.004584</v>
      </c>
      <c r="Y65" s="49">
        <v>0.700778</v>
      </c>
      <c r="Z65" s="49">
        <v>0</v>
      </c>
      <c r="AA65" s="49">
        <v>0</v>
      </c>
      <c r="AB65" s="71">
        <v>65</v>
      </c>
      <c r="AC65" s="71"/>
      <c r="AD65" s="72"/>
      <c r="AE65" s="78" t="s">
        <v>1267</v>
      </c>
      <c r="AF65" s="78">
        <v>714</v>
      </c>
      <c r="AG65" s="78">
        <v>13643</v>
      </c>
      <c r="AH65" s="78">
        <v>49010</v>
      </c>
      <c r="AI65" s="78">
        <v>67319</v>
      </c>
      <c r="AJ65" s="78"/>
      <c r="AK65" s="78" t="s">
        <v>1429</v>
      </c>
      <c r="AL65" s="78" t="s">
        <v>1554</v>
      </c>
      <c r="AM65" s="83" t="s">
        <v>1614</v>
      </c>
      <c r="AN65" s="78"/>
      <c r="AO65" s="80">
        <v>41443.33924768519</v>
      </c>
      <c r="AP65" s="83" t="s">
        <v>1720</v>
      </c>
      <c r="AQ65" s="78" t="b">
        <v>1</v>
      </c>
      <c r="AR65" s="78" t="b">
        <v>0</v>
      </c>
      <c r="AS65" s="78" t="b">
        <v>1</v>
      </c>
      <c r="AT65" s="78"/>
      <c r="AU65" s="78">
        <v>35</v>
      </c>
      <c r="AV65" s="83" t="s">
        <v>1801</v>
      </c>
      <c r="AW65" s="78" t="b">
        <v>0</v>
      </c>
      <c r="AX65" s="78" t="s">
        <v>1887</v>
      </c>
      <c r="AY65" s="83" t="s">
        <v>1950</v>
      </c>
      <c r="AZ65" s="78" t="s">
        <v>65</v>
      </c>
      <c r="BA65" s="78" t="str">
        <f>REPLACE(INDEX(GroupVertices[Group],MATCH(Vertices[[#This Row],[Vertex]],GroupVertices[Vertex],0)),1,1,"")</f>
        <v>5</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287</v>
      </c>
      <c r="C66" s="65"/>
      <c r="D66" s="65" t="s">
        <v>64</v>
      </c>
      <c r="E66" s="66">
        <v>182.7300591287559</v>
      </c>
      <c r="F66" s="68">
        <v>99.94323032505486</v>
      </c>
      <c r="G66" s="102" t="s">
        <v>612</v>
      </c>
      <c r="H66" s="65"/>
      <c r="I66" s="69" t="s">
        <v>287</v>
      </c>
      <c r="J66" s="70"/>
      <c r="K66" s="70"/>
      <c r="L66" s="69" t="s">
        <v>2115</v>
      </c>
      <c r="M66" s="73">
        <v>19.919440336719997</v>
      </c>
      <c r="N66" s="74">
        <v>1817.146484375</v>
      </c>
      <c r="O66" s="74">
        <v>2245.448486328125</v>
      </c>
      <c r="P66" s="75"/>
      <c r="Q66" s="76"/>
      <c r="R66" s="76"/>
      <c r="S66" s="88"/>
      <c r="T66" s="48">
        <v>8</v>
      </c>
      <c r="U66" s="48">
        <v>3</v>
      </c>
      <c r="V66" s="49">
        <v>2991.467633</v>
      </c>
      <c r="W66" s="49">
        <v>0.003289</v>
      </c>
      <c r="X66" s="49">
        <v>0.017841</v>
      </c>
      <c r="Y66" s="49">
        <v>2.754717</v>
      </c>
      <c r="Z66" s="49">
        <v>0.05454545454545454</v>
      </c>
      <c r="AA66" s="49">
        <v>0</v>
      </c>
      <c r="AB66" s="71">
        <v>66</v>
      </c>
      <c r="AC66" s="71"/>
      <c r="AD66" s="72"/>
      <c r="AE66" s="78" t="s">
        <v>1268</v>
      </c>
      <c r="AF66" s="78">
        <v>2013</v>
      </c>
      <c r="AG66" s="78">
        <v>7178</v>
      </c>
      <c r="AH66" s="78">
        <v>11389</v>
      </c>
      <c r="AI66" s="78">
        <v>126329</v>
      </c>
      <c r="AJ66" s="78"/>
      <c r="AK66" s="78" t="s">
        <v>1430</v>
      </c>
      <c r="AL66" s="78" t="s">
        <v>1534</v>
      </c>
      <c r="AM66" s="78"/>
      <c r="AN66" s="78"/>
      <c r="AO66" s="80">
        <v>43229.65537037037</v>
      </c>
      <c r="AP66" s="83" t="s">
        <v>1721</v>
      </c>
      <c r="AQ66" s="78" t="b">
        <v>0</v>
      </c>
      <c r="AR66" s="78" t="b">
        <v>0</v>
      </c>
      <c r="AS66" s="78" t="b">
        <v>1</v>
      </c>
      <c r="AT66" s="78"/>
      <c r="AU66" s="78">
        <v>37</v>
      </c>
      <c r="AV66" s="83" t="s">
        <v>1801</v>
      </c>
      <c r="AW66" s="78" t="b">
        <v>0</v>
      </c>
      <c r="AX66" s="78" t="s">
        <v>1887</v>
      </c>
      <c r="AY66" s="83" t="s">
        <v>1951</v>
      </c>
      <c r="AZ66" s="78" t="s">
        <v>66</v>
      </c>
      <c r="BA66" s="78" t="str">
        <f>REPLACE(INDEX(GroupVertices[Group],MATCH(Vertices[[#This Row],[Vertex]],GroupVertices[Vertex],0)),1,1,"")</f>
        <v>2</v>
      </c>
      <c r="BB66" s="48" t="s">
        <v>439</v>
      </c>
      <c r="BC66" s="48" t="s">
        <v>439</v>
      </c>
      <c r="BD66" s="48" t="s">
        <v>475</v>
      </c>
      <c r="BE66" s="48" t="s">
        <v>475</v>
      </c>
      <c r="BF66" s="48" t="s">
        <v>2654</v>
      </c>
      <c r="BG66" s="48" t="s">
        <v>2665</v>
      </c>
      <c r="BH66" s="119" t="s">
        <v>2698</v>
      </c>
      <c r="BI66" s="119" t="s">
        <v>2731</v>
      </c>
      <c r="BJ66" s="119" t="s">
        <v>2767</v>
      </c>
      <c r="BK66" s="119" t="s">
        <v>2767</v>
      </c>
      <c r="BL66" s="119">
        <v>0</v>
      </c>
      <c r="BM66" s="123">
        <v>0</v>
      </c>
      <c r="BN66" s="119">
        <v>0</v>
      </c>
      <c r="BO66" s="123">
        <v>0</v>
      </c>
      <c r="BP66" s="119">
        <v>0</v>
      </c>
      <c r="BQ66" s="123">
        <v>0</v>
      </c>
      <c r="BR66" s="119">
        <v>44</v>
      </c>
      <c r="BS66" s="123">
        <v>100</v>
      </c>
      <c r="BT66" s="119">
        <v>44</v>
      </c>
      <c r="BU66" s="2"/>
      <c r="BV66" s="3"/>
      <c r="BW66" s="3"/>
      <c r="BX66" s="3"/>
      <c r="BY66" s="3"/>
    </row>
    <row r="67" spans="1:77" ht="41.45" customHeight="1">
      <c r="A67" s="64" t="s">
        <v>247</v>
      </c>
      <c r="C67" s="65"/>
      <c r="D67" s="65" t="s">
        <v>64</v>
      </c>
      <c r="E67" s="66">
        <v>162.4998327845679</v>
      </c>
      <c r="F67" s="68">
        <v>99.99863119808145</v>
      </c>
      <c r="G67" s="102" t="s">
        <v>577</v>
      </c>
      <c r="H67" s="65"/>
      <c r="I67" s="69" t="s">
        <v>247</v>
      </c>
      <c r="J67" s="70"/>
      <c r="K67" s="70"/>
      <c r="L67" s="69" t="s">
        <v>2116</v>
      </c>
      <c r="M67" s="73">
        <v>1.456176052718127</v>
      </c>
      <c r="N67" s="74">
        <v>1201.198974609375</v>
      </c>
      <c r="O67" s="74">
        <v>1175.8475341796875</v>
      </c>
      <c r="P67" s="75"/>
      <c r="Q67" s="76"/>
      <c r="R67" s="76"/>
      <c r="S67" s="88"/>
      <c r="T67" s="48">
        <v>0</v>
      </c>
      <c r="U67" s="48">
        <v>2</v>
      </c>
      <c r="V67" s="49">
        <v>274</v>
      </c>
      <c r="W67" s="49">
        <v>0.002278</v>
      </c>
      <c r="X67" s="49">
        <v>0.002008</v>
      </c>
      <c r="Y67" s="49">
        <v>0.767693</v>
      </c>
      <c r="Z67" s="49">
        <v>0</v>
      </c>
      <c r="AA67" s="49">
        <v>0</v>
      </c>
      <c r="AB67" s="71">
        <v>67</v>
      </c>
      <c r="AC67" s="71"/>
      <c r="AD67" s="72"/>
      <c r="AE67" s="78" t="s">
        <v>1269</v>
      </c>
      <c r="AF67" s="78">
        <v>219</v>
      </c>
      <c r="AG67" s="78">
        <v>176</v>
      </c>
      <c r="AH67" s="78">
        <v>3603</v>
      </c>
      <c r="AI67" s="78">
        <v>7792</v>
      </c>
      <c r="AJ67" s="78"/>
      <c r="AK67" s="78" t="s">
        <v>1431</v>
      </c>
      <c r="AL67" s="78" t="s">
        <v>1525</v>
      </c>
      <c r="AM67" s="83" t="s">
        <v>1615</v>
      </c>
      <c r="AN67" s="78"/>
      <c r="AO67" s="80">
        <v>40261.863969907405</v>
      </c>
      <c r="AP67" s="78"/>
      <c r="AQ67" s="78" t="b">
        <v>0</v>
      </c>
      <c r="AR67" s="78" t="b">
        <v>0</v>
      </c>
      <c r="AS67" s="78" t="b">
        <v>1</v>
      </c>
      <c r="AT67" s="78"/>
      <c r="AU67" s="78">
        <v>5</v>
      </c>
      <c r="AV67" s="83" t="s">
        <v>1813</v>
      </c>
      <c r="AW67" s="78" t="b">
        <v>0</v>
      </c>
      <c r="AX67" s="78" t="s">
        <v>1887</v>
      </c>
      <c r="AY67" s="83" t="s">
        <v>1952</v>
      </c>
      <c r="AZ67" s="78" t="s">
        <v>66</v>
      </c>
      <c r="BA67" s="78" t="str">
        <f>REPLACE(INDEX(GroupVertices[Group],MATCH(Vertices[[#This Row],[Vertex]],GroupVertices[Vertex],0)),1,1,"")</f>
        <v>2</v>
      </c>
      <c r="BB67" s="48"/>
      <c r="BC67" s="48"/>
      <c r="BD67" s="48"/>
      <c r="BE67" s="48"/>
      <c r="BF67" s="48" t="s">
        <v>488</v>
      </c>
      <c r="BG67" s="48" t="s">
        <v>488</v>
      </c>
      <c r="BH67" s="119" t="s">
        <v>2699</v>
      </c>
      <c r="BI67" s="119" t="s">
        <v>2699</v>
      </c>
      <c r="BJ67" s="119" t="s">
        <v>2768</v>
      </c>
      <c r="BK67" s="119" t="s">
        <v>2768</v>
      </c>
      <c r="BL67" s="119">
        <v>0</v>
      </c>
      <c r="BM67" s="123">
        <v>0</v>
      </c>
      <c r="BN67" s="119">
        <v>0</v>
      </c>
      <c r="BO67" s="123">
        <v>0</v>
      </c>
      <c r="BP67" s="119">
        <v>0</v>
      </c>
      <c r="BQ67" s="123">
        <v>0</v>
      </c>
      <c r="BR67" s="119">
        <v>21</v>
      </c>
      <c r="BS67" s="123">
        <v>100</v>
      </c>
      <c r="BT67" s="119">
        <v>21</v>
      </c>
      <c r="BU67" s="2"/>
      <c r="BV67" s="3"/>
      <c r="BW67" s="3"/>
      <c r="BX67" s="3"/>
      <c r="BY67" s="3"/>
    </row>
    <row r="68" spans="1:77" ht="41.45" customHeight="1">
      <c r="A68" s="64" t="s">
        <v>328</v>
      </c>
      <c r="C68" s="65"/>
      <c r="D68" s="65" t="s">
        <v>64</v>
      </c>
      <c r="E68" s="66">
        <v>162.58073057628988</v>
      </c>
      <c r="F68" s="68">
        <v>99.99840965788655</v>
      </c>
      <c r="G68" s="102" t="s">
        <v>1833</v>
      </c>
      <c r="H68" s="65"/>
      <c r="I68" s="69" t="s">
        <v>328</v>
      </c>
      <c r="J68" s="70"/>
      <c r="K68" s="70"/>
      <c r="L68" s="69" t="s">
        <v>2117</v>
      </c>
      <c r="M68" s="73">
        <v>1.5300080150077657</v>
      </c>
      <c r="N68" s="74">
        <v>658.8905029296875</v>
      </c>
      <c r="O68" s="74">
        <v>352.9058837890625</v>
      </c>
      <c r="P68" s="75"/>
      <c r="Q68" s="76"/>
      <c r="R68" s="76"/>
      <c r="S68" s="88"/>
      <c r="T68" s="48">
        <v>1</v>
      </c>
      <c r="U68" s="48">
        <v>0</v>
      </c>
      <c r="V68" s="49">
        <v>0</v>
      </c>
      <c r="W68" s="49">
        <v>0.001736</v>
      </c>
      <c r="X68" s="49">
        <v>0.000223</v>
      </c>
      <c r="Y68" s="49">
        <v>0.47627</v>
      </c>
      <c r="Z68" s="49">
        <v>0</v>
      </c>
      <c r="AA68" s="49">
        <v>0</v>
      </c>
      <c r="AB68" s="71">
        <v>68</v>
      </c>
      <c r="AC68" s="71"/>
      <c r="AD68" s="72"/>
      <c r="AE68" s="78" t="s">
        <v>1270</v>
      </c>
      <c r="AF68" s="78">
        <v>333</v>
      </c>
      <c r="AG68" s="78">
        <v>204</v>
      </c>
      <c r="AH68" s="78">
        <v>3539</v>
      </c>
      <c r="AI68" s="78">
        <v>10156</v>
      </c>
      <c r="AJ68" s="78"/>
      <c r="AK68" s="78" t="s">
        <v>1432</v>
      </c>
      <c r="AL68" s="78" t="s">
        <v>1555</v>
      </c>
      <c r="AM68" s="78"/>
      <c r="AN68" s="78"/>
      <c r="AO68" s="80">
        <v>42750.76652777778</v>
      </c>
      <c r="AP68" s="83" t="s">
        <v>1722</v>
      </c>
      <c r="AQ68" s="78" t="b">
        <v>0</v>
      </c>
      <c r="AR68" s="78" t="b">
        <v>0</v>
      </c>
      <c r="AS68" s="78" t="b">
        <v>0</v>
      </c>
      <c r="AT68" s="78"/>
      <c r="AU68" s="78">
        <v>2</v>
      </c>
      <c r="AV68" s="83" t="s">
        <v>1801</v>
      </c>
      <c r="AW68" s="78" t="b">
        <v>0</v>
      </c>
      <c r="AX68" s="78" t="s">
        <v>1887</v>
      </c>
      <c r="AY68" s="83" t="s">
        <v>1953</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329</v>
      </c>
      <c r="C69" s="65"/>
      <c r="D69" s="65" t="s">
        <v>64</v>
      </c>
      <c r="E69" s="66">
        <v>162</v>
      </c>
      <c r="F69" s="68">
        <v>100</v>
      </c>
      <c r="G69" s="102" t="s">
        <v>1834</v>
      </c>
      <c r="H69" s="65"/>
      <c r="I69" s="69" t="s">
        <v>329</v>
      </c>
      <c r="J69" s="70"/>
      <c r="K69" s="70"/>
      <c r="L69" s="69" t="s">
        <v>2118</v>
      </c>
      <c r="M69" s="73">
        <v>1</v>
      </c>
      <c r="N69" s="74">
        <v>845.2684326171875</v>
      </c>
      <c r="O69" s="74">
        <v>5186.5927734375</v>
      </c>
      <c r="P69" s="75"/>
      <c r="Q69" s="76"/>
      <c r="R69" s="76"/>
      <c r="S69" s="88"/>
      <c r="T69" s="48">
        <v>1</v>
      </c>
      <c r="U69" s="48">
        <v>0</v>
      </c>
      <c r="V69" s="49">
        <v>0</v>
      </c>
      <c r="W69" s="49">
        <v>0.002336</v>
      </c>
      <c r="X69" s="49">
        <v>0.003752</v>
      </c>
      <c r="Y69" s="49">
        <v>0.465687</v>
      </c>
      <c r="Z69" s="49">
        <v>0</v>
      </c>
      <c r="AA69" s="49">
        <v>0</v>
      </c>
      <c r="AB69" s="71">
        <v>69</v>
      </c>
      <c r="AC69" s="71"/>
      <c r="AD69" s="72"/>
      <c r="AE69" s="78" t="s">
        <v>1271</v>
      </c>
      <c r="AF69" s="78">
        <v>10</v>
      </c>
      <c r="AG69" s="78">
        <v>3</v>
      </c>
      <c r="AH69" s="78">
        <v>3</v>
      </c>
      <c r="AI69" s="78">
        <v>0</v>
      </c>
      <c r="AJ69" s="78"/>
      <c r="AK69" s="78"/>
      <c r="AL69" s="78" t="s">
        <v>1525</v>
      </c>
      <c r="AM69" s="78"/>
      <c r="AN69" s="78"/>
      <c r="AO69" s="80">
        <v>40504.44625</v>
      </c>
      <c r="AP69" s="78"/>
      <c r="AQ69" s="78" t="b">
        <v>1</v>
      </c>
      <c r="AR69" s="78" t="b">
        <v>0</v>
      </c>
      <c r="AS69" s="78" t="b">
        <v>0</v>
      </c>
      <c r="AT69" s="78"/>
      <c r="AU69" s="78">
        <v>0</v>
      </c>
      <c r="AV69" s="83" t="s">
        <v>1801</v>
      </c>
      <c r="AW69" s="78" t="b">
        <v>0</v>
      </c>
      <c r="AX69" s="78" t="s">
        <v>1887</v>
      </c>
      <c r="AY69" s="83" t="s">
        <v>1954</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330</v>
      </c>
      <c r="C70" s="65"/>
      <c r="D70" s="65" t="s">
        <v>64</v>
      </c>
      <c r="E70" s="66">
        <v>198.84605492251202</v>
      </c>
      <c r="F70" s="68">
        <v>99.89909635336927</v>
      </c>
      <c r="G70" s="102" t="s">
        <v>1835</v>
      </c>
      <c r="H70" s="65"/>
      <c r="I70" s="69" t="s">
        <v>330</v>
      </c>
      <c r="J70" s="70"/>
      <c r="K70" s="70"/>
      <c r="L70" s="69" t="s">
        <v>2119</v>
      </c>
      <c r="M70" s="73">
        <v>34.627821967134516</v>
      </c>
      <c r="N70" s="74">
        <v>3618.203125</v>
      </c>
      <c r="O70" s="74">
        <v>7582.65576171875</v>
      </c>
      <c r="P70" s="75"/>
      <c r="Q70" s="76"/>
      <c r="R70" s="76"/>
      <c r="S70" s="88"/>
      <c r="T70" s="48">
        <v>1</v>
      </c>
      <c r="U70" s="48">
        <v>0</v>
      </c>
      <c r="V70" s="49">
        <v>0</v>
      </c>
      <c r="W70" s="49">
        <v>0.002336</v>
      </c>
      <c r="X70" s="49">
        <v>0.003752</v>
      </c>
      <c r="Y70" s="49">
        <v>0.465687</v>
      </c>
      <c r="Z70" s="49">
        <v>0</v>
      </c>
      <c r="AA70" s="49">
        <v>0</v>
      </c>
      <c r="AB70" s="71">
        <v>70</v>
      </c>
      <c r="AC70" s="71"/>
      <c r="AD70" s="72"/>
      <c r="AE70" s="78" t="s">
        <v>1272</v>
      </c>
      <c r="AF70" s="78">
        <v>1620</v>
      </c>
      <c r="AG70" s="78">
        <v>12756</v>
      </c>
      <c r="AH70" s="78">
        <v>17620</v>
      </c>
      <c r="AI70" s="78">
        <v>22782</v>
      </c>
      <c r="AJ70" s="78"/>
      <c r="AK70" s="78"/>
      <c r="AL70" s="78"/>
      <c r="AM70" s="78"/>
      <c r="AN70" s="78"/>
      <c r="AO70" s="80">
        <v>41904.66025462963</v>
      </c>
      <c r="AP70" s="83" t="s">
        <v>1723</v>
      </c>
      <c r="AQ70" s="78" t="b">
        <v>1</v>
      </c>
      <c r="AR70" s="78" t="b">
        <v>0</v>
      </c>
      <c r="AS70" s="78" t="b">
        <v>1</v>
      </c>
      <c r="AT70" s="78"/>
      <c r="AU70" s="78">
        <v>80</v>
      </c>
      <c r="AV70" s="83" t="s">
        <v>1801</v>
      </c>
      <c r="AW70" s="78" t="b">
        <v>0</v>
      </c>
      <c r="AX70" s="78" t="s">
        <v>1887</v>
      </c>
      <c r="AY70" s="83" t="s">
        <v>1955</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331</v>
      </c>
      <c r="C71" s="65"/>
      <c r="D71" s="65" t="s">
        <v>64</v>
      </c>
      <c r="E71" s="66">
        <v>180.96764295195572</v>
      </c>
      <c r="F71" s="68">
        <v>99.94805673644392</v>
      </c>
      <c r="G71" s="102" t="s">
        <v>1836</v>
      </c>
      <c r="H71" s="65"/>
      <c r="I71" s="69" t="s">
        <v>331</v>
      </c>
      <c r="J71" s="70"/>
      <c r="K71" s="70"/>
      <c r="L71" s="69" t="s">
        <v>2120</v>
      </c>
      <c r="M71" s="73">
        <v>18.31095830112429</v>
      </c>
      <c r="N71" s="74">
        <v>244.17601013183594</v>
      </c>
      <c r="O71" s="74">
        <v>7646.0380859375</v>
      </c>
      <c r="P71" s="75"/>
      <c r="Q71" s="76"/>
      <c r="R71" s="76"/>
      <c r="S71" s="88"/>
      <c r="T71" s="48">
        <v>1</v>
      </c>
      <c r="U71" s="48">
        <v>0</v>
      </c>
      <c r="V71" s="49">
        <v>0</v>
      </c>
      <c r="W71" s="49">
        <v>0.002336</v>
      </c>
      <c r="X71" s="49">
        <v>0.003752</v>
      </c>
      <c r="Y71" s="49">
        <v>0.465687</v>
      </c>
      <c r="Z71" s="49">
        <v>0</v>
      </c>
      <c r="AA71" s="49">
        <v>0</v>
      </c>
      <c r="AB71" s="71">
        <v>71</v>
      </c>
      <c r="AC71" s="71"/>
      <c r="AD71" s="72"/>
      <c r="AE71" s="78" t="s">
        <v>1273</v>
      </c>
      <c r="AF71" s="78">
        <v>932</v>
      </c>
      <c r="AG71" s="78">
        <v>6568</v>
      </c>
      <c r="AH71" s="78">
        <v>7452</v>
      </c>
      <c r="AI71" s="78">
        <v>6781</v>
      </c>
      <c r="AJ71" s="78"/>
      <c r="AK71" s="78" t="s">
        <v>1433</v>
      </c>
      <c r="AL71" s="78" t="s">
        <v>1530</v>
      </c>
      <c r="AM71" s="83" t="s">
        <v>1616</v>
      </c>
      <c r="AN71" s="78"/>
      <c r="AO71" s="80">
        <v>40184.048472222225</v>
      </c>
      <c r="AP71" s="83" t="s">
        <v>1724</v>
      </c>
      <c r="AQ71" s="78" t="b">
        <v>0</v>
      </c>
      <c r="AR71" s="78" t="b">
        <v>0</v>
      </c>
      <c r="AS71" s="78" t="b">
        <v>1</v>
      </c>
      <c r="AT71" s="78"/>
      <c r="AU71" s="78">
        <v>54</v>
      </c>
      <c r="AV71" s="83" t="s">
        <v>1803</v>
      </c>
      <c r="AW71" s="78" t="b">
        <v>0</v>
      </c>
      <c r="AX71" s="78" t="s">
        <v>1887</v>
      </c>
      <c r="AY71" s="83" t="s">
        <v>1956</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332</v>
      </c>
      <c r="C72" s="65"/>
      <c r="D72" s="65" t="s">
        <v>64</v>
      </c>
      <c r="E72" s="66">
        <v>163.27991863331553</v>
      </c>
      <c r="F72" s="68">
        <v>99.99649491763057</v>
      </c>
      <c r="G72" s="102" t="s">
        <v>1837</v>
      </c>
      <c r="H72" s="65"/>
      <c r="I72" s="69" t="s">
        <v>332</v>
      </c>
      <c r="J72" s="70"/>
      <c r="K72" s="70"/>
      <c r="L72" s="69" t="s">
        <v>2121</v>
      </c>
      <c r="M72" s="73">
        <v>2.1681271176539316</v>
      </c>
      <c r="N72" s="74">
        <v>4047.06201171875</v>
      </c>
      <c r="O72" s="74">
        <v>5925.20166015625</v>
      </c>
      <c r="P72" s="75"/>
      <c r="Q72" s="76"/>
      <c r="R72" s="76"/>
      <c r="S72" s="88"/>
      <c r="T72" s="48">
        <v>1</v>
      </c>
      <c r="U72" s="48">
        <v>0</v>
      </c>
      <c r="V72" s="49">
        <v>0</v>
      </c>
      <c r="W72" s="49">
        <v>0.002336</v>
      </c>
      <c r="X72" s="49">
        <v>0.003752</v>
      </c>
      <c r="Y72" s="49">
        <v>0.465687</v>
      </c>
      <c r="Z72" s="49">
        <v>0</v>
      </c>
      <c r="AA72" s="49">
        <v>0</v>
      </c>
      <c r="AB72" s="71">
        <v>72</v>
      </c>
      <c r="AC72" s="71"/>
      <c r="AD72" s="72"/>
      <c r="AE72" s="78" t="s">
        <v>1274</v>
      </c>
      <c r="AF72" s="78">
        <v>1162</v>
      </c>
      <c r="AG72" s="78">
        <v>446</v>
      </c>
      <c r="AH72" s="78">
        <v>4173</v>
      </c>
      <c r="AI72" s="78">
        <v>52611</v>
      </c>
      <c r="AJ72" s="78"/>
      <c r="AK72" s="78"/>
      <c r="AL72" s="78" t="s">
        <v>1539</v>
      </c>
      <c r="AM72" s="83" t="s">
        <v>1617</v>
      </c>
      <c r="AN72" s="78"/>
      <c r="AO72" s="80">
        <v>40640.74862268518</v>
      </c>
      <c r="AP72" s="83" t="s">
        <v>1725</v>
      </c>
      <c r="AQ72" s="78" t="b">
        <v>0</v>
      </c>
      <c r="AR72" s="78" t="b">
        <v>0</v>
      </c>
      <c r="AS72" s="78" t="b">
        <v>1</v>
      </c>
      <c r="AT72" s="78"/>
      <c r="AU72" s="78">
        <v>0</v>
      </c>
      <c r="AV72" s="83" t="s">
        <v>1801</v>
      </c>
      <c r="AW72" s="78" t="b">
        <v>0</v>
      </c>
      <c r="AX72" s="78" t="s">
        <v>1887</v>
      </c>
      <c r="AY72" s="83" t="s">
        <v>1957</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333</v>
      </c>
      <c r="C73" s="65"/>
      <c r="D73" s="65" t="s">
        <v>64</v>
      </c>
      <c r="E73" s="66">
        <v>163.1874640142047</v>
      </c>
      <c r="F73" s="68">
        <v>99.99674810642475</v>
      </c>
      <c r="G73" s="102" t="s">
        <v>1838</v>
      </c>
      <c r="H73" s="65"/>
      <c r="I73" s="69" t="s">
        <v>333</v>
      </c>
      <c r="J73" s="70"/>
      <c r="K73" s="70"/>
      <c r="L73" s="69" t="s">
        <v>2122</v>
      </c>
      <c r="M73" s="73">
        <v>2.0837477321800586</v>
      </c>
      <c r="N73" s="74">
        <v>1041.8516845703125</v>
      </c>
      <c r="O73" s="74">
        <v>6051.18310546875</v>
      </c>
      <c r="P73" s="75"/>
      <c r="Q73" s="76"/>
      <c r="R73" s="76"/>
      <c r="S73" s="88"/>
      <c r="T73" s="48">
        <v>1</v>
      </c>
      <c r="U73" s="48">
        <v>0</v>
      </c>
      <c r="V73" s="49">
        <v>0</v>
      </c>
      <c r="W73" s="49">
        <v>0.002336</v>
      </c>
      <c r="X73" s="49">
        <v>0.003752</v>
      </c>
      <c r="Y73" s="49">
        <v>0.465687</v>
      </c>
      <c r="Z73" s="49">
        <v>0</v>
      </c>
      <c r="AA73" s="49">
        <v>0</v>
      </c>
      <c r="AB73" s="71">
        <v>73</v>
      </c>
      <c r="AC73" s="71"/>
      <c r="AD73" s="72"/>
      <c r="AE73" s="78" t="s">
        <v>1275</v>
      </c>
      <c r="AF73" s="78">
        <v>426</v>
      </c>
      <c r="AG73" s="78">
        <v>414</v>
      </c>
      <c r="AH73" s="78">
        <v>10125</v>
      </c>
      <c r="AI73" s="78">
        <v>12921</v>
      </c>
      <c r="AJ73" s="78"/>
      <c r="AK73" s="78" t="s">
        <v>1434</v>
      </c>
      <c r="AL73" s="78"/>
      <c r="AM73" s="78"/>
      <c r="AN73" s="78"/>
      <c r="AO73" s="80">
        <v>41207.80375</v>
      </c>
      <c r="AP73" s="83" t="s">
        <v>1726</v>
      </c>
      <c r="AQ73" s="78" t="b">
        <v>1</v>
      </c>
      <c r="AR73" s="78" t="b">
        <v>0</v>
      </c>
      <c r="AS73" s="78" t="b">
        <v>0</v>
      </c>
      <c r="AT73" s="78"/>
      <c r="AU73" s="78">
        <v>1</v>
      </c>
      <c r="AV73" s="83" t="s">
        <v>1801</v>
      </c>
      <c r="AW73" s="78" t="b">
        <v>0</v>
      </c>
      <c r="AX73" s="78" t="s">
        <v>1887</v>
      </c>
      <c r="AY73" s="83" t="s">
        <v>1958</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334</v>
      </c>
      <c r="C74" s="65"/>
      <c r="D74" s="65" t="s">
        <v>64</v>
      </c>
      <c r="E74" s="66">
        <v>187.95374510851764</v>
      </c>
      <c r="F74" s="68">
        <v>99.92892515818366</v>
      </c>
      <c r="G74" s="102" t="s">
        <v>1839</v>
      </c>
      <c r="H74" s="65"/>
      <c r="I74" s="69" t="s">
        <v>334</v>
      </c>
      <c r="J74" s="70"/>
      <c r="K74" s="70"/>
      <c r="L74" s="69" t="s">
        <v>2123</v>
      </c>
      <c r="M74" s="73">
        <v>24.68687561599383</v>
      </c>
      <c r="N74" s="74">
        <v>2897.310302734375</v>
      </c>
      <c r="O74" s="74">
        <v>7504.43408203125</v>
      </c>
      <c r="P74" s="75"/>
      <c r="Q74" s="76"/>
      <c r="R74" s="76"/>
      <c r="S74" s="88"/>
      <c r="T74" s="48">
        <v>1</v>
      </c>
      <c r="U74" s="48">
        <v>0</v>
      </c>
      <c r="V74" s="49">
        <v>0</v>
      </c>
      <c r="W74" s="49">
        <v>0.002336</v>
      </c>
      <c r="X74" s="49">
        <v>0.003752</v>
      </c>
      <c r="Y74" s="49">
        <v>0.465687</v>
      </c>
      <c r="Z74" s="49">
        <v>0</v>
      </c>
      <c r="AA74" s="49">
        <v>0</v>
      </c>
      <c r="AB74" s="71">
        <v>74</v>
      </c>
      <c r="AC74" s="71"/>
      <c r="AD74" s="72"/>
      <c r="AE74" s="78" t="s">
        <v>1276</v>
      </c>
      <c r="AF74" s="78">
        <v>4112</v>
      </c>
      <c r="AG74" s="78">
        <v>8986</v>
      </c>
      <c r="AH74" s="78">
        <v>7115</v>
      </c>
      <c r="AI74" s="78">
        <v>8164</v>
      </c>
      <c r="AJ74" s="78"/>
      <c r="AK74" s="78" t="s">
        <v>1435</v>
      </c>
      <c r="AL74" s="78" t="s">
        <v>1545</v>
      </c>
      <c r="AM74" s="83" t="s">
        <v>1618</v>
      </c>
      <c r="AN74" s="78"/>
      <c r="AO74" s="80">
        <v>39920.92885416667</v>
      </c>
      <c r="AP74" s="83" t="s">
        <v>1727</v>
      </c>
      <c r="AQ74" s="78" t="b">
        <v>0</v>
      </c>
      <c r="AR74" s="78" t="b">
        <v>0</v>
      </c>
      <c r="AS74" s="78" t="b">
        <v>1</v>
      </c>
      <c r="AT74" s="78"/>
      <c r="AU74" s="78">
        <v>53</v>
      </c>
      <c r="AV74" s="83" t="s">
        <v>1801</v>
      </c>
      <c r="AW74" s="78" t="b">
        <v>0</v>
      </c>
      <c r="AX74" s="78" t="s">
        <v>1887</v>
      </c>
      <c r="AY74" s="83" t="s">
        <v>1959</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335</v>
      </c>
      <c r="C75" s="65"/>
      <c r="D75" s="65" t="s">
        <v>64</v>
      </c>
      <c r="E75" s="66">
        <v>262.5935147994277</v>
      </c>
      <c r="F75" s="68">
        <v>99.72452267978184</v>
      </c>
      <c r="G75" s="102" t="s">
        <v>1840</v>
      </c>
      <c r="H75" s="65"/>
      <c r="I75" s="69" t="s">
        <v>335</v>
      </c>
      <c r="J75" s="70"/>
      <c r="K75" s="70"/>
      <c r="L75" s="69" t="s">
        <v>2124</v>
      </c>
      <c r="M75" s="73">
        <v>92.80740825137005</v>
      </c>
      <c r="N75" s="74">
        <v>1215.0640869140625</v>
      </c>
      <c r="O75" s="74">
        <v>4734.671875</v>
      </c>
      <c r="P75" s="75"/>
      <c r="Q75" s="76"/>
      <c r="R75" s="76"/>
      <c r="S75" s="88"/>
      <c r="T75" s="48">
        <v>1</v>
      </c>
      <c r="U75" s="48">
        <v>0</v>
      </c>
      <c r="V75" s="49">
        <v>0</v>
      </c>
      <c r="W75" s="49">
        <v>0.002336</v>
      </c>
      <c r="X75" s="49">
        <v>0.003752</v>
      </c>
      <c r="Y75" s="49">
        <v>0.465687</v>
      </c>
      <c r="Z75" s="49">
        <v>0</v>
      </c>
      <c r="AA75" s="49">
        <v>0</v>
      </c>
      <c r="AB75" s="71">
        <v>75</v>
      </c>
      <c r="AC75" s="71"/>
      <c r="AD75" s="72"/>
      <c r="AE75" s="78" t="s">
        <v>1277</v>
      </c>
      <c r="AF75" s="78">
        <v>3000</v>
      </c>
      <c r="AG75" s="78">
        <v>34820</v>
      </c>
      <c r="AH75" s="78">
        <v>4859</v>
      </c>
      <c r="AI75" s="78">
        <v>14138</v>
      </c>
      <c r="AJ75" s="78"/>
      <c r="AK75" s="78" t="s">
        <v>1436</v>
      </c>
      <c r="AL75" s="78" t="s">
        <v>1556</v>
      </c>
      <c r="AM75" s="83" t="s">
        <v>1619</v>
      </c>
      <c r="AN75" s="78"/>
      <c r="AO75" s="80">
        <v>40070.45761574074</v>
      </c>
      <c r="AP75" s="83" t="s">
        <v>1728</v>
      </c>
      <c r="AQ75" s="78" t="b">
        <v>0</v>
      </c>
      <c r="AR75" s="78" t="b">
        <v>0</v>
      </c>
      <c r="AS75" s="78" t="b">
        <v>0</v>
      </c>
      <c r="AT75" s="78"/>
      <c r="AU75" s="78">
        <v>366</v>
      </c>
      <c r="AV75" s="83" t="s">
        <v>1801</v>
      </c>
      <c r="AW75" s="78" t="b">
        <v>1</v>
      </c>
      <c r="AX75" s="78" t="s">
        <v>1887</v>
      </c>
      <c r="AY75" s="83" t="s">
        <v>1960</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336</v>
      </c>
      <c r="C76" s="65"/>
      <c r="D76" s="65" t="s">
        <v>64</v>
      </c>
      <c r="E76" s="66">
        <v>170.36425382268268</v>
      </c>
      <c r="F76" s="68">
        <v>99.97709432627649</v>
      </c>
      <c r="G76" s="102" t="s">
        <v>1841</v>
      </c>
      <c r="H76" s="65"/>
      <c r="I76" s="69" t="s">
        <v>336</v>
      </c>
      <c r="J76" s="70"/>
      <c r="K76" s="70"/>
      <c r="L76" s="69" t="s">
        <v>2125</v>
      </c>
      <c r="M76" s="73">
        <v>8.633697529589462</v>
      </c>
      <c r="N76" s="74">
        <v>2321.300537109375</v>
      </c>
      <c r="O76" s="74">
        <v>4423.0869140625</v>
      </c>
      <c r="P76" s="75"/>
      <c r="Q76" s="76"/>
      <c r="R76" s="76"/>
      <c r="S76" s="88"/>
      <c r="T76" s="48">
        <v>1</v>
      </c>
      <c r="U76" s="48">
        <v>0</v>
      </c>
      <c r="V76" s="49">
        <v>0</v>
      </c>
      <c r="W76" s="49">
        <v>0.002336</v>
      </c>
      <c r="X76" s="49">
        <v>0.003752</v>
      </c>
      <c r="Y76" s="49">
        <v>0.465687</v>
      </c>
      <c r="Z76" s="49">
        <v>0</v>
      </c>
      <c r="AA76" s="49">
        <v>0</v>
      </c>
      <c r="AB76" s="71">
        <v>76</v>
      </c>
      <c r="AC76" s="71"/>
      <c r="AD76" s="72"/>
      <c r="AE76" s="78" t="s">
        <v>1278</v>
      </c>
      <c r="AF76" s="78">
        <v>1337</v>
      </c>
      <c r="AG76" s="78">
        <v>2898</v>
      </c>
      <c r="AH76" s="78">
        <v>8777</v>
      </c>
      <c r="AI76" s="78">
        <v>15696</v>
      </c>
      <c r="AJ76" s="78"/>
      <c r="AK76" s="78" t="s">
        <v>1437</v>
      </c>
      <c r="AL76" s="78" t="s">
        <v>1539</v>
      </c>
      <c r="AM76" s="83" t="s">
        <v>1620</v>
      </c>
      <c r="AN76" s="78"/>
      <c r="AO76" s="80">
        <v>41318.02758101852</v>
      </c>
      <c r="AP76" s="83" t="s">
        <v>1729</v>
      </c>
      <c r="AQ76" s="78" t="b">
        <v>0</v>
      </c>
      <c r="AR76" s="78" t="b">
        <v>0</v>
      </c>
      <c r="AS76" s="78" t="b">
        <v>1</v>
      </c>
      <c r="AT76" s="78"/>
      <c r="AU76" s="78">
        <v>30</v>
      </c>
      <c r="AV76" s="83" t="s">
        <v>1801</v>
      </c>
      <c r="AW76" s="78" t="b">
        <v>0</v>
      </c>
      <c r="AX76" s="78" t="s">
        <v>1887</v>
      </c>
      <c r="AY76" s="83" t="s">
        <v>1961</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337</v>
      </c>
      <c r="C77" s="65"/>
      <c r="D77" s="65" t="s">
        <v>64</v>
      </c>
      <c r="E77" s="66">
        <v>171.88397662431692</v>
      </c>
      <c r="F77" s="68">
        <v>99.97293253547214</v>
      </c>
      <c r="G77" s="102" t="s">
        <v>1842</v>
      </c>
      <c r="H77" s="65"/>
      <c r="I77" s="69" t="s">
        <v>337</v>
      </c>
      <c r="J77" s="70"/>
      <c r="K77" s="70"/>
      <c r="L77" s="69" t="s">
        <v>2126</v>
      </c>
      <c r="M77" s="73">
        <v>10.020683678316253</v>
      </c>
      <c r="N77" s="74">
        <v>759.7933959960938</v>
      </c>
      <c r="O77" s="74">
        <v>8850.29296875</v>
      </c>
      <c r="P77" s="75"/>
      <c r="Q77" s="76"/>
      <c r="R77" s="76"/>
      <c r="S77" s="88"/>
      <c r="T77" s="48">
        <v>1</v>
      </c>
      <c r="U77" s="48">
        <v>0</v>
      </c>
      <c r="V77" s="49">
        <v>0</v>
      </c>
      <c r="W77" s="49">
        <v>0.002336</v>
      </c>
      <c r="X77" s="49">
        <v>0.003752</v>
      </c>
      <c r="Y77" s="49">
        <v>0.465687</v>
      </c>
      <c r="Z77" s="49">
        <v>0</v>
      </c>
      <c r="AA77" s="49">
        <v>0</v>
      </c>
      <c r="AB77" s="71">
        <v>77</v>
      </c>
      <c r="AC77" s="71"/>
      <c r="AD77" s="72"/>
      <c r="AE77" s="78" t="s">
        <v>1279</v>
      </c>
      <c r="AF77" s="78">
        <v>1204</v>
      </c>
      <c r="AG77" s="78">
        <v>3424</v>
      </c>
      <c r="AH77" s="78">
        <v>12850</v>
      </c>
      <c r="AI77" s="78">
        <v>12074</v>
      </c>
      <c r="AJ77" s="78"/>
      <c r="AK77" s="78" t="s">
        <v>1438</v>
      </c>
      <c r="AL77" s="78"/>
      <c r="AM77" s="78"/>
      <c r="AN77" s="78"/>
      <c r="AO77" s="80">
        <v>42440.87082175926</v>
      </c>
      <c r="AP77" s="83" t="s">
        <v>1730</v>
      </c>
      <c r="AQ77" s="78" t="b">
        <v>0</v>
      </c>
      <c r="AR77" s="78" t="b">
        <v>0</v>
      </c>
      <c r="AS77" s="78" t="b">
        <v>1</v>
      </c>
      <c r="AT77" s="78"/>
      <c r="AU77" s="78">
        <v>12</v>
      </c>
      <c r="AV77" s="83" t="s">
        <v>1801</v>
      </c>
      <c r="AW77" s="78" t="b">
        <v>1</v>
      </c>
      <c r="AX77" s="78" t="s">
        <v>1887</v>
      </c>
      <c r="AY77" s="83" t="s">
        <v>1962</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338</v>
      </c>
      <c r="C78" s="65"/>
      <c r="D78" s="65" t="s">
        <v>64</v>
      </c>
      <c r="E78" s="66">
        <v>170.5607198882932</v>
      </c>
      <c r="F78" s="68">
        <v>99.97655630008886</v>
      </c>
      <c r="G78" s="102" t="s">
        <v>1843</v>
      </c>
      <c r="H78" s="65"/>
      <c r="I78" s="69" t="s">
        <v>338</v>
      </c>
      <c r="J78" s="70"/>
      <c r="K78" s="70"/>
      <c r="L78" s="69" t="s">
        <v>2127</v>
      </c>
      <c r="M78" s="73">
        <v>8.813003723721444</v>
      </c>
      <c r="N78" s="74">
        <v>3196.464599609375</v>
      </c>
      <c r="O78" s="74">
        <v>9341.4853515625</v>
      </c>
      <c r="P78" s="75"/>
      <c r="Q78" s="76"/>
      <c r="R78" s="76"/>
      <c r="S78" s="88"/>
      <c r="T78" s="48">
        <v>1</v>
      </c>
      <c r="U78" s="48">
        <v>0</v>
      </c>
      <c r="V78" s="49">
        <v>0</v>
      </c>
      <c r="W78" s="49">
        <v>0.002336</v>
      </c>
      <c r="X78" s="49">
        <v>0.003752</v>
      </c>
      <c r="Y78" s="49">
        <v>0.465687</v>
      </c>
      <c r="Z78" s="49">
        <v>0</v>
      </c>
      <c r="AA78" s="49">
        <v>0</v>
      </c>
      <c r="AB78" s="71">
        <v>78</v>
      </c>
      <c r="AC78" s="71"/>
      <c r="AD78" s="72"/>
      <c r="AE78" s="78" t="s">
        <v>1280</v>
      </c>
      <c r="AF78" s="78">
        <v>4431</v>
      </c>
      <c r="AG78" s="78">
        <v>2966</v>
      </c>
      <c r="AH78" s="78">
        <v>13917</v>
      </c>
      <c r="AI78" s="78">
        <v>38701</v>
      </c>
      <c r="AJ78" s="78"/>
      <c r="AK78" s="78" t="s">
        <v>1439</v>
      </c>
      <c r="AL78" s="78" t="s">
        <v>1526</v>
      </c>
      <c r="AM78" s="78"/>
      <c r="AN78" s="78"/>
      <c r="AO78" s="80">
        <v>41169.456192129626</v>
      </c>
      <c r="AP78" s="83" t="s">
        <v>1731</v>
      </c>
      <c r="AQ78" s="78" t="b">
        <v>0</v>
      </c>
      <c r="AR78" s="78" t="b">
        <v>0</v>
      </c>
      <c r="AS78" s="78" t="b">
        <v>0</v>
      </c>
      <c r="AT78" s="78"/>
      <c r="AU78" s="78">
        <v>6</v>
      </c>
      <c r="AV78" s="83" t="s">
        <v>1801</v>
      </c>
      <c r="AW78" s="78" t="b">
        <v>0</v>
      </c>
      <c r="AX78" s="78" t="s">
        <v>1887</v>
      </c>
      <c r="AY78" s="83" t="s">
        <v>1963</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339</v>
      </c>
      <c r="C79" s="65"/>
      <c r="D79" s="65" t="s">
        <v>64</v>
      </c>
      <c r="E79" s="66">
        <v>164.06289368891035</v>
      </c>
      <c r="F79" s="68">
        <v>99.99435072502985</v>
      </c>
      <c r="G79" s="102" t="s">
        <v>1844</v>
      </c>
      <c r="H79" s="65"/>
      <c r="I79" s="69" t="s">
        <v>339</v>
      </c>
      <c r="J79" s="70"/>
      <c r="K79" s="70"/>
      <c r="L79" s="69" t="s">
        <v>2128</v>
      </c>
      <c r="M79" s="73">
        <v>2.882715038385795</v>
      </c>
      <c r="N79" s="74">
        <v>4177.1513671875</v>
      </c>
      <c r="O79" s="74">
        <v>7872.71044921875</v>
      </c>
      <c r="P79" s="75"/>
      <c r="Q79" s="76"/>
      <c r="R79" s="76"/>
      <c r="S79" s="88"/>
      <c r="T79" s="48">
        <v>1</v>
      </c>
      <c r="U79" s="48">
        <v>0</v>
      </c>
      <c r="V79" s="49">
        <v>0</v>
      </c>
      <c r="W79" s="49">
        <v>0.002336</v>
      </c>
      <c r="X79" s="49">
        <v>0.003752</v>
      </c>
      <c r="Y79" s="49">
        <v>0.465687</v>
      </c>
      <c r="Z79" s="49">
        <v>0</v>
      </c>
      <c r="AA79" s="49">
        <v>0</v>
      </c>
      <c r="AB79" s="71">
        <v>79</v>
      </c>
      <c r="AC79" s="71"/>
      <c r="AD79" s="72"/>
      <c r="AE79" s="78" t="s">
        <v>1281</v>
      </c>
      <c r="AF79" s="78">
        <v>1243</v>
      </c>
      <c r="AG79" s="78">
        <v>717</v>
      </c>
      <c r="AH79" s="78">
        <v>13452</v>
      </c>
      <c r="AI79" s="78">
        <v>17019</v>
      </c>
      <c r="AJ79" s="78"/>
      <c r="AK79" s="78" t="s">
        <v>1440</v>
      </c>
      <c r="AL79" s="78"/>
      <c r="AM79" s="78"/>
      <c r="AN79" s="78"/>
      <c r="AO79" s="80">
        <v>42397.43056712963</v>
      </c>
      <c r="AP79" s="83" t="s">
        <v>1732</v>
      </c>
      <c r="AQ79" s="78" t="b">
        <v>1</v>
      </c>
      <c r="AR79" s="78" t="b">
        <v>0</v>
      </c>
      <c r="AS79" s="78" t="b">
        <v>0</v>
      </c>
      <c r="AT79" s="78"/>
      <c r="AU79" s="78">
        <v>1</v>
      </c>
      <c r="AV79" s="78"/>
      <c r="AW79" s="78" t="b">
        <v>0</v>
      </c>
      <c r="AX79" s="78" t="s">
        <v>1887</v>
      </c>
      <c r="AY79" s="83" t="s">
        <v>1964</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340</v>
      </c>
      <c r="C80" s="65"/>
      <c r="D80" s="65" t="s">
        <v>64</v>
      </c>
      <c r="E80" s="66">
        <v>173.99598682962989</v>
      </c>
      <c r="F80" s="68">
        <v>99.96714875395509</v>
      </c>
      <c r="G80" s="102" t="s">
        <v>1845</v>
      </c>
      <c r="H80" s="65"/>
      <c r="I80" s="69" t="s">
        <v>340</v>
      </c>
      <c r="J80" s="70"/>
      <c r="K80" s="70"/>
      <c r="L80" s="69" t="s">
        <v>2129</v>
      </c>
      <c r="M80" s="73">
        <v>11.948225265235042</v>
      </c>
      <c r="N80" s="74">
        <v>734.4100341796875</v>
      </c>
      <c r="O80" s="74">
        <v>7218.81689453125</v>
      </c>
      <c r="P80" s="75"/>
      <c r="Q80" s="76"/>
      <c r="R80" s="76"/>
      <c r="S80" s="88"/>
      <c r="T80" s="48">
        <v>1</v>
      </c>
      <c r="U80" s="48">
        <v>0</v>
      </c>
      <c r="V80" s="49">
        <v>0</v>
      </c>
      <c r="W80" s="49">
        <v>0.002336</v>
      </c>
      <c r="X80" s="49">
        <v>0.003752</v>
      </c>
      <c r="Y80" s="49">
        <v>0.465687</v>
      </c>
      <c r="Z80" s="49">
        <v>0</v>
      </c>
      <c r="AA80" s="49">
        <v>0</v>
      </c>
      <c r="AB80" s="71">
        <v>80</v>
      </c>
      <c r="AC80" s="71"/>
      <c r="AD80" s="72"/>
      <c r="AE80" s="78" t="s">
        <v>1282</v>
      </c>
      <c r="AF80" s="78">
        <v>3635</v>
      </c>
      <c r="AG80" s="78">
        <v>4155</v>
      </c>
      <c r="AH80" s="78">
        <v>8072</v>
      </c>
      <c r="AI80" s="78">
        <v>26701</v>
      </c>
      <c r="AJ80" s="78"/>
      <c r="AK80" s="78" t="s">
        <v>1441</v>
      </c>
      <c r="AL80" s="78" t="s">
        <v>1542</v>
      </c>
      <c r="AM80" s="83" t="s">
        <v>1621</v>
      </c>
      <c r="AN80" s="78"/>
      <c r="AO80" s="80">
        <v>41644.60900462963</v>
      </c>
      <c r="AP80" s="83" t="s">
        <v>1733</v>
      </c>
      <c r="AQ80" s="78" t="b">
        <v>0</v>
      </c>
      <c r="AR80" s="78" t="b">
        <v>0</v>
      </c>
      <c r="AS80" s="78" t="b">
        <v>0</v>
      </c>
      <c r="AT80" s="78"/>
      <c r="AU80" s="78">
        <v>9</v>
      </c>
      <c r="AV80" s="83" t="s">
        <v>1801</v>
      </c>
      <c r="AW80" s="78" t="b">
        <v>0</v>
      </c>
      <c r="AX80" s="78" t="s">
        <v>1887</v>
      </c>
      <c r="AY80" s="83" t="s">
        <v>1965</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341</v>
      </c>
      <c r="C81" s="65"/>
      <c r="D81" s="65" t="s">
        <v>64</v>
      </c>
      <c r="E81" s="66">
        <v>184.1602165181265</v>
      </c>
      <c r="F81" s="68">
        <v>99.93931381089487</v>
      </c>
      <c r="G81" s="102" t="s">
        <v>1846</v>
      </c>
      <c r="H81" s="65"/>
      <c r="I81" s="69" t="s">
        <v>341</v>
      </c>
      <c r="J81" s="70"/>
      <c r="K81" s="70"/>
      <c r="L81" s="69" t="s">
        <v>2130</v>
      </c>
      <c r="M81" s="73">
        <v>21.224683955768974</v>
      </c>
      <c r="N81" s="74">
        <v>1800.489501953125</v>
      </c>
      <c r="O81" s="74">
        <v>4458.24267578125</v>
      </c>
      <c r="P81" s="75"/>
      <c r="Q81" s="76"/>
      <c r="R81" s="76"/>
      <c r="S81" s="88"/>
      <c r="T81" s="48">
        <v>1</v>
      </c>
      <c r="U81" s="48">
        <v>0</v>
      </c>
      <c r="V81" s="49">
        <v>0</v>
      </c>
      <c r="W81" s="49">
        <v>0.002336</v>
      </c>
      <c r="X81" s="49">
        <v>0.003752</v>
      </c>
      <c r="Y81" s="49">
        <v>0.465687</v>
      </c>
      <c r="Z81" s="49">
        <v>0</v>
      </c>
      <c r="AA81" s="49">
        <v>0</v>
      </c>
      <c r="AB81" s="71">
        <v>81</v>
      </c>
      <c r="AC81" s="71"/>
      <c r="AD81" s="72"/>
      <c r="AE81" s="78" t="s">
        <v>1283</v>
      </c>
      <c r="AF81" s="78">
        <v>2951</v>
      </c>
      <c r="AG81" s="78">
        <v>7673</v>
      </c>
      <c r="AH81" s="78">
        <v>82098</v>
      </c>
      <c r="AI81" s="78">
        <v>81897</v>
      </c>
      <c r="AJ81" s="78"/>
      <c r="AK81" s="78" t="s">
        <v>1442</v>
      </c>
      <c r="AL81" s="78" t="s">
        <v>1557</v>
      </c>
      <c r="AM81" s="83" t="s">
        <v>1622</v>
      </c>
      <c r="AN81" s="78"/>
      <c r="AO81" s="80">
        <v>40865.96533564815</v>
      </c>
      <c r="AP81" s="83" t="s">
        <v>1734</v>
      </c>
      <c r="AQ81" s="78" t="b">
        <v>0</v>
      </c>
      <c r="AR81" s="78" t="b">
        <v>0</v>
      </c>
      <c r="AS81" s="78" t="b">
        <v>1</v>
      </c>
      <c r="AT81" s="78"/>
      <c r="AU81" s="78">
        <v>49</v>
      </c>
      <c r="AV81" s="83" t="s">
        <v>1812</v>
      </c>
      <c r="AW81" s="78" t="b">
        <v>0</v>
      </c>
      <c r="AX81" s="78" t="s">
        <v>1887</v>
      </c>
      <c r="AY81" s="83" t="s">
        <v>1966</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342</v>
      </c>
      <c r="C82" s="65"/>
      <c r="D82" s="65" t="s">
        <v>64</v>
      </c>
      <c r="E82" s="66">
        <v>178.65916668103225</v>
      </c>
      <c r="F82" s="68">
        <v>99.95437854414861</v>
      </c>
      <c r="G82" s="102" t="s">
        <v>1847</v>
      </c>
      <c r="H82" s="65"/>
      <c r="I82" s="69" t="s">
        <v>342</v>
      </c>
      <c r="J82" s="70"/>
      <c r="K82" s="70"/>
      <c r="L82" s="69" t="s">
        <v>2131</v>
      </c>
      <c r="M82" s="73">
        <v>16.20411052007352</v>
      </c>
      <c r="N82" s="74">
        <v>1874.865966796875</v>
      </c>
      <c r="O82" s="74">
        <v>7984.32421875</v>
      </c>
      <c r="P82" s="75"/>
      <c r="Q82" s="76"/>
      <c r="R82" s="76"/>
      <c r="S82" s="88"/>
      <c r="T82" s="48">
        <v>1</v>
      </c>
      <c r="U82" s="48">
        <v>0</v>
      </c>
      <c r="V82" s="49">
        <v>0</v>
      </c>
      <c r="W82" s="49">
        <v>0.002336</v>
      </c>
      <c r="X82" s="49">
        <v>0.003752</v>
      </c>
      <c r="Y82" s="49">
        <v>0.465687</v>
      </c>
      <c r="Z82" s="49">
        <v>0</v>
      </c>
      <c r="AA82" s="49">
        <v>0</v>
      </c>
      <c r="AB82" s="71">
        <v>82</v>
      </c>
      <c r="AC82" s="71"/>
      <c r="AD82" s="72"/>
      <c r="AE82" s="78" t="s">
        <v>1284</v>
      </c>
      <c r="AF82" s="78">
        <v>4910</v>
      </c>
      <c r="AG82" s="78">
        <v>5769</v>
      </c>
      <c r="AH82" s="78">
        <v>7275</v>
      </c>
      <c r="AI82" s="78">
        <v>20669</v>
      </c>
      <c r="AJ82" s="78"/>
      <c r="AK82" s="78" t="s">
        <v>1443</v>
      </c>
      <c r="AL82" s="78" t="s">
        <v>1545</v>
      </c>
      <c r="AM82" s="83" t="s">
        <v>1623</v>
      </c>
      <c r="AN82" s="78"/>
      <c r="AO82" s="80">
        <v>40344.32986111111</v>
      </c>
      <c r="AP82" s="83" t="s">
        <v>1735</v>
      </c>
      <c r="AQ82" s="78" t="b">
        <v>0</v>
      </c>
      <c r="AR82" s="78" t="b">
        <v>0</v>
      </c>
      <c r="AS82" s="78" t="b">
        <v>1</v>
      </c>
      <c r="AT82" s="78"/>
      <c r="AU82" s="78">
        <v>156</v>
      </c>
      <c r="AV82" s="83" t="s">
        <v>1801</v>
      </c>
      <c r="AW82" s="78" t="b">
        <v>0</v>
      </c>
      <c r="AX82" s="78" t="s">
        <v>1887</v>
      </c>
      <c r="AY82" s="83" t="s">
        <v>1967</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343</v>
      </c>
      <c r="C83" s="65"/>
      <c r="D83" s="65" t="s">
        <v>64</v>
      </c>
      <c r="E83" s="66">
        <v>163.30881070178765</v>
      </c>
      <c r="F83" s="68">
        <v>99.99641579613238</v>
      </c>
      <c r="G83" s="102" t="s">
        <v>1848</v>
      </c>
      <c r="H83" s="65"/>
      <c r="I83" s="69" t="s">
        <v>343</v>
      </c>
      <c r="J83" s="70"/>
      <c r="K83" s="70"/>
      <c r="L83" s="69" t="s">
        <v>2132</v>
      </c>
      <c r="M83" s="73">
        <v>2.194495675614517</v>
      </c>
      <c r="N83" s="74">
        <v>1389.224853515625</v>
      </c>
      <c r="O83" s="74">
        <v>6948.01806640625</v>
      </c>
      <c r="P83" s="75"/>
      <c r="Q83" s="76"/>
      <c r="R83" s="76"/>
      <c r="S83" s="88"/>
      <c r="T83" s="48">
        <v>1</v>
      </c>
      <c r="U83" s="48">
        <v>0</v>
      </c>
      <c r="V83" s="49">
        <v>0</v>
      </c>
      <c r="W83" s="49">
        <v>0.002336</v>
      </c>
      <c r="X83" s="49">
        <v>0.003752</v>
      </c>
      <c r="Y83" s="49">
        <v>0.465687</v>
      </c>
      <c r="Z83" s="49">
        <v>0</v>
      </c>
      <c r="AA83" s="49">
        <v>0</v>
      </c>
      <c r="AB83" s="71">
        <v>83</v>
      </c>
      <c r="AC83" s="71"/>
      <c r="AD83" s="72"/>
      <c r="AE83" s="78" t="s">
        <v>1285</v>
      </c>
      <c r="AF83" s="78">
        <v>700</v>
      </c>
      <c r="AG83" s="78">
        <v>456</v>
      </c>
      <c r="AH83" s="78">
        <v>5264</v>
      </c>
      <c r="AI83" s="78">
        <v>23478</v>
      </c>
      <c r="AJ83" s="78"/>
      <c r="AK83" s="78" t="s">
        <v>1444</v>
      </c>
      <c r="AL83" s="78"/>
      <c r="AM83" s="78"/>
      <c r="AN83" s="78"/>
      <c r="AO83" s="80">
        <v>43672.11366898148</v>
      </c>
      <c r="AP83" s="83" t="s">
        <v>1736</v>
      </c>
      <c r="AQ83" s="78" t="b">
        <v>1</v>
      </c>
      <c r="AR83" s="78" t="b">
        <v>0</v>
      </c>
      <c r="AS83" s="78" t="b">
        <v>0</v>
      </c>
      <c r="AT83" s="78"/>
      <c r="AU83" s="78">
        <v>3</v>
      </c>
      <c r="AV83" s="78"/>
      <c r="AW83" s="78" t="b">
        <v>0</v>
      </c>
      <c r="AX83" s="78" t="s">
        <v>1887</v>
      </c>
      <c r="AY83" s="83" t="s">
        <v>1968</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344</v>
      </c>
      <c r="C84" s="65"/>
      <c r="D84" s="65" t="s">
        <v>64</v>
      </c>
      <c r="E84" s="66">
        <v>165.75307969453016</v>
      </c>
      <c r="F84" s="68">
        <v>99.98972211738624</v>
      </c>
      <c r="G84" s="102" t="s">
        <v>1849</v>
      </c>
      <c r="H84" s="65"/>
      <c r="I84" s="69" t="s">
        <v>344</v>
      </c>
      <c r="J84" s="70"/>
      <c r="K84" s="70"/>
      <c r="L84" s="69" t="s">
        <v>2133</v>
      </c>
      <c r="M84" s="73">
        <v>4.4252756790800385</v>
      </c>
      <c r="N84" s="74">
        <v>2771.97607421875</v>
      </c>
      <c r="O84" s="74">
        <v>6218.98095703125</v>
      </c>
      <c r="P84" s="75"/>
      <c r="Q84" s="76"/>
      <c r="R84" s="76"/>
      <c r="S84" s="88"/>
      <c r="T84" s="48">
        <v>1</v>
      </c>
      <c r="U84" s="48">
        <v>0</v>
      </c>
      <c r="V84" s="49">
        <v>0</v>
      </c>
      <c r="W84" s="49">
        <v>0.002336</v>
      </c>
      <c r="X84" s="49">
        <v>0.003752</v>
      </c>
      <c r="Y84" s="49">
        <v>0.465687</v>
      </c>
      <c r="Z84" s="49">
        <v>0</v>
      </c>
      <c r="AA84" s="49">
        <v>0</v>
      </c>
      <c r="AB84" s="71">
        <v>84</v>
      </c>
      <c r="AC84" s="71"/>
      <c r="AD84" s="72"/>
      <c r="AE84" s="78" t="s">
        <v>1286</v>
      </c>
      <c r="AF84" s="78">
        <v>1320</v>
      </c>
      <c r="AG84" s="78">
        <v>1302</v>
      </c>
      <c r="AH84" s="78">
        <v>29303</v>
      </c>
      <c r="AI84" s="78">
        <v>112192</v>
      </c>
      <c r="AJ84" s="78"/>
      <c r="AK84" s="78" t="s">
        <v>1445</v>
      </c>
      <c r="AL84" s="78" t="s">
        <v>1557</v>
      </c>
      <c r="AM84" s="83" t="s">
        <v>1624</v>
      </c>
      <c r="AN84" s="78"/>
      <c r="AO84" s="80">
        <v>41305.57246527778</v>
      </c>
      <c r="AP84" s="83" t="s">
        <v>1737</v>
      </c>
      <c r="AQ84" s="78" t="b">
        <v>0</v>
      </c>
      <c r="AR84" s="78" t="b">
        <v>0</v>
      </c>
      <c r="AS84" s="78" t="b">
        <v>0</v>
      </c>
      <c r="AT84" s="78"/>
      <c r="AU84" s="78">
        <v>5</v>
      </c>
      <c r="AV84" s="83" t="s">
        <v>1814</v>
      </c>
      <c r="AW84" s="78" t="b">
        <v>0</v>
      </c>
      <c r="AX84" s="78" t="s">
        <v>1887</v>
      </c>
      <c r="AY84" s="83" t="s">
        <v>1969</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345</v>
      </c>
      <c r="C85" s="65"/>
      <c r="D85" s="65" t="s">
        <v>64</v>
      </c>
      <c r="E85" s="66">
        <v>164.08311813684082</v>
      </c>
      <c r="F85" s="68">
        <v>99.99429533998112</v>
      </c>
      <c r="G85" s="102" t="s">
        <v>1850</v>
      </c>
      <c r="H85" s="65"/>
      <c r="I85" s="69" t="s">
        <v>345</v>
      </c>
      <c r="J85" s="70"/>
      <c r="K85" s="70"/>
      <c r="L85" s="69" t="s">
        <v>2134</v>
      </c>
      <c r="M85" s="73">
        <v>2.9011730289582047</v>
      </c>
      <c r="N85" s="74">
        <v>489.0206604003906</v>
      </c>
      <c r="O85" s="74">
        <v>5669.740234375</v>
      </c>
      <c r="P85" s="75"/>
      <c r="Q85" s="76"/>
      <c r="R85" s="76"/>
      <c r="S85" s="88"/>
      <c r="T85" s="48">
        <v>1</v>
      </c>
      <c r="U85" s="48">
        <v>0</v>
      </c>
      <c r="V85" s="49">
        <v>0</v>
      </c>
      <c r="W85" s="49">
        <v>0.002336</v>
      </c>
      <c r="X85" s="49">
        <v>0.003752</v>
      </c>
      <c r="Y85" s="49">
        <v>0.465687</v>
      </c>
      <c r="Z85" s="49">
        <v>0</v>
      </c>
      <c r="AA85" s="49">
        <v>0</v>
      </c>
      <c r="AB85" s="71">
        <v>85</v>
      </c>
      <c r="AC85" s="71"/>
      <c r="AD85" s="72"/>
      <c r="AE85" s="78" t="s">
        <v>1287</v>
      </c>
      <c r="AF85" s="78">
        <v>390</v>
      </c>
      <c r="AG85" s="78">
        <v>724</v>
      </c>
      <c r="AH85" s="78">
        <v>7066</v>
      </c>
      <c r="AI85" s="78">
        <v>17403</v>
      </c>
      <c r="AJ85" s="78"/>
      <c r="AK85" s="78" t="s">
        <v>1446</v>
      </c>
      <c r="AL85" s="78" t="s">
        <v>1558</v>
      </c>
      <c r="AM85" s="78"/>
      <c r="AN85" s="78"/>
      <c r="AO85" s="80">
        <v>41858.71792824074</v>
      </c>
      <c r="AP85" s="78"/>
      <c r="AQ85" s="78" t="b">
        <v>0</v>
      </c>
      <c r="AR85" s="78" t="b">
        <v>0</v>
      </c>
      <c r="AS85" s="78" t="b">
        <v>1</v>
      </c>
      <c r="AT85" s="78"/>
      <c r="AU85" s="78">
        <v>7</v>
      </c>
      <c r="AV85" s="83" t="s">
        <v>1801</v>
      </c>
      <c r="AW85" s="78" t="b">
        <v>0</v>
      </c>
      <c r="AX85" s="78" t="s">
        <v>1887</v>
      </c>
      <c r="AY85" s="83" t="s">
        <v>1970</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346</v>
      </c>
      <c r="C86" s="65"/>
      <c r="D86" s="65" t="s">
        <v>64</v>
      </c>
      <c r="E86" s="66">
        <v>195.13631333069006</v>
      </c>
      <c r="F86" s="68">
        <v>99.90925555373576</v>
      </c>
      <c r="G86" s="102" t="s">
        <v>1851</v>
      </c>
      <c r="H86" s="65"/>
      <c r="I86" s="69" t="s">
        <v>346</v>
      </c>
      <c r="J86" s="70"/>
      <c r="K86" s="70"/>
      <c r="L86" s="69" t="s">
        <v>2135</v>
      </c>
      <c r="M86" s="73">
        <v>31.242099124995352</v>
      </c>
      <c r="N86" s="74">
        <v>1650.2864990234375</v>
      </c>
      <c r="O86" s="74">
        <v>5157.15625</v>
      </c>
      <c r="P86" s="75"/>
      <c r="Q86" s="76"/>
      <c r="R86" s="76"/>
      <c r="S86" s="88"/>
      <c r="T86" s="48">
        <v>1</v>
      </c>
      <c r="U86" s="48">
        <v>0</v>
      </c>
      <c r="V86" s="49">
        <v>0</v>
      </c>
      <c r="W86" s="49">
        <v>0.002336</v>
      </c>
      <c r="X86" s="49">
        <v>0.003752</v>
      </c>
      <c r="Y86" s="49">
        <v>0.465687</v>
      </c>
      <c r="Z86" s="49">
        <v>0</v>
      </c>
      <c r="AA86" s="49">
        <v>0</v>
      </c>
      <c r="AB86" s="71">
        <v>86</v>
      </c>
      <c r="AC86" s="71"/>
      <c r="AD86" s="72"/>
      <c r="AE86" s="78" t="s">
        <v>1288</v>
      </c>
      <c r="AF86" s="78">
        <v>1649</v>
      </c>
      <c r="AG86" s="78">
        <v>11472</v>
      </c>
      <c r="AH86" s="78">
        <v>23043</v>
      </c>
      <c r="AI86" s="78">
        <v>28468</v>
      </c>
      <c r="AJ86" s="78"/>
      <c r="AK86" s="78" t="s">
        <v>1447</v>
      </c>
      <c r="AL86" s="78" t="s">
        <v>1545</v>
      </c>
      <c r="AM86" s="78"/>
      <c r="AN86" s="78"/>
      <c r="AO86" s="80">
        <v>41201.59050925926</v>
      </c>
      <c r="AP86" s="83" t="s">
        <v>1738</v>
      </c>
      <c r="AQ86" s="78" t="b">
        <v>0</v>
      </c>
      <c r="AR86" s="78" t="b">
        <v>0</v>
      </c>
      <c r="AS86" s="78" t="b">
        <v>1</v>
      </c>
      <c r="AT86" s="78"/>
      <c r="AU86" s="78">
        <v>100</v>
      </c>
      <c r="AV86" s="83" t="s">
        <v>1810</v>
      </c>
      <c r="AW86" s="78" t="b">
        <v>0</v>
      </c>
      <c r="AX86" s="78" t="s">
        <v>1887</v>
      </c>
      <c r="AY86" s="83" t="s">
        <v>1971</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347</v>
      </c>
      <c r="C87" s="65"/>
      <c r="D87" s="65" t="s">
        <v>64</v>
      </c>
      <c r="E87" s="66">
        <v>216.2650830043614</v>
      </c>
      <c r="F87" s="68">
        <v>99.85139400211571</v>
      </c>
      <c r="G87" s="102" t="s">
        <v>1852</v>
      </c>
      <c r="H87" s="65"/>
      <c r="I87" s="69" t="s">
        <v>347</v>
      </c>
      <c r="J87" s="70"/>
      <c r="K87" s="70"/>
      <c r="L87" s="69" t="s">
        <v>2136</v>
      </c>
      <c r="M87" s="73">
        <v>50.525425561571424</v>
      </c>
      <c r="N87" s="74">
        <v>1724.6209716796875</v>
      </c>
      <c r="O87" s="74">
        <v>9615.25</v>
      </c>
      <c r="P87" s="75"/>
      <c r="Q87" s="76"/>
      <c r="R87" s="76"/>
      <c r="S87" s="88"/>
      <c r="T87" s="48">
        <v>1</v>
      </c>
      <c r="U87" s="48">
        <v>0</v>
      </c>
      <c r="V87" s="49">
        <v>0</v>
      </c>
      <c r="W87" s="49">
        <v>0.002336</v>
      </c>
      <c r="X87" s="49">
        <v>0.003752</v>
      </c>
      <c r="Y87" s="49">
        <v>0.465687</v>
      </c>
      <c r="Z87" s="49">
        <v>0</v>
      </c>
      <c r="AA87" s="49">
        <v>0</v>
      </c>
      <c r="AB87" s="71">
        <v>87</v>
      </c>
      <c r="AC87" s="71"/>
      <c r="AD87" s="72"/>
      <c r="AE87" s="78" t="s">
        <v>1289</v>
      </c>
      <c r="AF87" s="78">
        <v>1391</v>
      </c>
      <c r="AG87" s="78">
        <v>18785</v>
      </c>
      <c r="AH87" s="78">
        <v>18352</v>
      </c>
      <c r="AI87" s="78">
        <v>33292</v>
      </c>
      <c r="AJ87" s="78"/>
      <c r="AK87" s="78" t="s">
        <v>1448</v>
      </c>
      <c r="AL87" s="78" t="s">
        <v>1545</v>
      </c>
      <c r="AM87" s="83" t="s">
        <v>1625</v>
      </c>
      <c r="AN87" s="78"/>
      <c r="AO87" s="80">
        <v>41486.48976851852</v>
      </c>
      <c r="AP87" s="83" t="s">
        <v>1739</v>
      </c>
      <c r="AQ87" s="78" t="b">
        <v>0</v>
      </c>
      <c r="AR87" s="78" t="b">
        <v>0</v>
      </c>
      <c r="AS87" s="78" t="b">
        <v>0</v>
      </c>
      <c r="AT87" s="78"/>
      <c r="AU87" s="78">
        <v>116</v>
      </c>
      <c r="AV87" s="83" t="s">
        <v>1801</v>
      </c>
      <c r="AW87" s="78" t="b">
        <v>0</v>
      </c>
      <c r="AX87" s="78" t="s">
        <v>1887</v>
      </c>
      <c r="AY87" s="83" t="s">
        <v>1972</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348</v>
      </c>
      <c r="C88" s="65"/>
      <c r="D88" s="65" t="s">
        <v>64</v>
      </c>
      <c r="E88" s="66">
        <v>172.06599665569135</v>
      </c>
      <c r="F88" s="68">
        <v>99.9724340700336</v>
      </c>
      <c r="G88" s="102" t="s">
        <v>1853</v>
      </c>
      <c r="H88" s="65"/>
      <c r="I88" s="69" t="s">
        <v>348</v>
      </c>
      <c r="J88" s="70"/>
      <c r="K88" s="70"/>
      <c r="L88" s="69" t="s">
        <v>2137</v>
      </c>
      <c r="M88" s="73">
        <v>10.18680559346794</v>
      </c>
      <c r="N88" s="74">
        <v>3909.21240234375</v>
      </c>
      <c r="O88" s="74">
        <v>8449.580078125</v>
      </c>
      <c r="P88" s="75"/>
      <c r="Q88" s="76"/>
      <c r="R88" s="76"/>
      <c r="S88" s="88"/>
      <c r="T88" s="48">
        <v>1</v>
      </c>
      <c r="U88" s="48">
        <v>0</v>
      </c>
      <c r="V88" s="49">
        <v>0</v>
      </c>
      <c r="W88" s="49">
        <v>0.002336</v>
      </c>
      <c r="X88" s="49">
        <v>0.003752</v>
      </c>
      <c r="Y88" s="49">
        <v>0.465687</v>
      </c>
      <c r="Z88" s="49">
        <v>0</v>
      </c>
      <c r="AA88" s="49">
        <v>0</v>
      </c>
      <c r="AB88" s="71">
        <v>88</v>
      </c>
      <c r="AC88" s="71"/>
      <c r="AD88" s="72"/>
      <c r="AE88" s="78" t="s">
        <v>1290</v>
      </c>
      <c r="AF88" s="78">
        <v>2080</v>
      </c>
      <c r="AG88" s="78">
        <v>3487</v>
      </c>
      <c r="AH88" s="78">
        <v>8052</v>
      </c>
      <c r="AI88" s="78">
        <v>33700</v>
      </c>
      <c r="AJ88" s="78"/>
      <c r="AK88" s="78" t="s">
        <v>1449</v>
      </c>
      <c r="AL88" s="78"/>
      <c r="AM88" s="83" t="s">
        <v>1626</v>
      </c>
      <c r="AN88" s="78"/>
      <c r="AO88" s="80">
        <v>42655.61547453704</v>
      </c>
      <c r="AP88" s="83" t="s">
        <v>1740</v>
      </c>
      <c r="AQ88" s="78" t="b">
        <v>1</v>
      </c>
      <c r="AR88" s="78" t="b">
        <v>0</v>
      </c>
      <c r="AS88" s="78" t="b">
        <v>0</v>
      </c>
      <c r="AT88" s="78"/>
      <c r="AU88" s="78">
        <v>21</v>
      </c>
      <c r="AV88" s="78"/>
      <c r="AW88" s="78" t="b">
        <v>0</v>
      </c>
      <c r="AX88" s="78" t="s">
        <v>1887</v>
      </c>
      <c r="AY88" s="83" t="s">
        <v>1973</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349</v>
      </c>
      <c r="C89" s="65"/>
      <c r="D89" s="65" t="s">
        <v>64</v>
      </c>
      <c r="E89" s="66">
        <v>168.9167611922288</v>
      </c>
      <c r="F89" s="68">
        <v>99.98105831333538</v>
      </c>
      <c r="G89" s="102" t="s">
        <v>1854</v>
      </c>
      <c r="H89" s="65"/>
      <c r="I89" s="69" t="s">
        <v>349</v>
      </c>
      <c r="J89" s="70"/>
      <c r="K89" s="70"/>
      <c r="L89" s="69" t="s">
        <v>2138</v>
      </c>
      <c r="M89" s="73">
        <v>7.312632775764135</v>
      </c>
      <c r="N89" s="74">
        <v>2735.30615234375</v>
      </c>
      <c r="O89" s="74">
        <v>9568.3203125</v>
      </c>
      <c r="P89" s="75"/>
      <c r="Q89" s="76"/>
      <c r="R89" s="76"/>
      <c r="S89" s="88"/>
      <c r="T89" s="48">
        <v>1</v>
      </c>
      <c r="U89" s="48">
        <v>0</v>
      </c>
      <c r="V89" s="49">
        <v>0</v>
      </c>
      <c r="W89" s="49">
        <v>0.002336</v>
      </c>
      <c r="X89" s="49">
        <v>0.003752</v>
      </c>
      <c r="Y89" s="49">
        <v>0.465687</v>
      </c>
      <c r="Z89" s="49">
        <v>0</v>
      </c>
      <c r="AA89" s="49">
        <v>0</v>
      </c>
      <c r="AB89" s="71">
        <v>89</v>
      </c>
      <c r="AC89" s="71"/>
      <c r="AD89" s="72"/>
      <c r="AE89" s="78" t="s">
        <v>1291</v>
      </c>
      <c r="AF89" s="78">
        <v>2041</v>
      </c>
      <c r="AG89" s="78">
        <v>2397</v>
      </c>
      <c r="AH89" s="78">
        <v>10261</v>
      </c>
      <c r="AI89" s="78">
        <v>41438</v>
      </c>
      <c r="AJ89" s="78"/>
      <c r="AK89" s="78" t="s">
        <v>1450</v>
      </c>
      <c r="AL89" s="78" t="s">
        <v>1539</v>
      </c>
      <c r="AM89" s="78"/>
      <c r="AN89" s="78"/>
      <c r="AO89" s="80">
        <v>42278.326875</v>
      </c>
      <c r="AP89" s="83" t="s">
        <v>1741</v>
      </c>
      <c r="AQ89" s="78" t="b">
        <v>1</v>
      </c>
      <c r="AR89" s="78" t="b">
        <v>0</v>
      </c>
      <c r="AS89" s="78" t="b">
        <v>0</v>
      </c>
      <c r="AT89" s="78"/>
      <c r="AU89" s="78">
        <v>20</v>
      </c>
      <c r="AV89" s="83" t="s">
        <v>1801</v>
      </c>
      <c r="AW89" s="78" t="b">
        <v>0</v>
      </c>
      <c r="AX89" s="78" t="s">
        <v>1887</v>
      </c>
      <c r="AY89" s="83" t="s">
        <v>1974</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350</v>
      </c>
      <c r="C90" s="65"/>
      <c r="D90" s="65" t="s">
        <v>64</v>
      </c>
      <c r="E90" s="66">
        <v>182.91496836697755</v>
      </c>
      <c r="F90" s="68">
        <v>99.94272394746649</v>
      </c>
      <c r="G90" s="102" t="s">
        <v>1855</v>
      </c>
      <c r="H90" s="65"/>
      <c r="I90" s="69" t="s">
        <v>350</v>
      </c>
      <c r="J90" s="70"/>
      <c r="K90" s="70"/>
      <c r="L90" s="69" t="s">
        <v>2139</v>
      </c>
      <c r="M90" s="73">
        <v>20.088199107667744</v>
      </c>
      <c r="N90" s="74">
        <v>442.439208984375</v>
      </c>
      <c r="O90" s="74">
        <v>8278.7177734375</v>
      </c>
      <c r="P90" s="75"/>
      <c r="Q90" s="76"/>
      <c r="R90" s="76"/>
      <c r="S90" s="88"/>
      <c r="T90" s="48">
        <v>1</v>
      </c>
      <c r="U90" s="48">
        <v>0</v>
      </c>
      <c r="V90" s="49">
        <v>0</v>
      </c>
      <c r="W90" s="49">
        <v>0.002336</v>
      </c>
      <c r="X90" s="49">
        <v>0.003752</v>
      </c>
      <c r="Y90" s="49">
        <v>0.465687</v>
      </c>
      <c r="Z90" s="49">
        <v>0</v>
      </c>
      <c r="AA90" s="49">
        <v>0</v>
      </c>
      <c r="AB90" s="71">
        <v>90</v>
      </c>
      <c r="AC90" s="71"/>
      <c r="AD90" s="72"/>
      <c r="AE90" s="78" t="s">
        <v>1292</v>
      </c>
      <c r="AF90" s="78">
        <v>1931</v>
      </c>
      <c r="AG90" s="78">
        <v>7242</v>
      </c>
      <c r="AH90" s="78">
        <v>3500</v>
      </c>
      <c r="AI90" s="78">
        <v>7428</v>
      </c>
      <c r="AJ90" s="78"/>
      <c r="AK90" s="78" t="s">
        <v>1451</v>
      </c>
      <c r="AL90" s="78" t="s">
        <v>1534</v>
      </c>
      <c r="AM90" s="83" t="s">
        <v>1627</v>
      </c>
      <c r="AN90" s="78"/>
      <c r="AO90" s="80">
        <v>41700.81045138889</v>
      </c>
      <c r="AP90" s="83" t="s">
        <v>1742</v>
      </c>
      <c r="AQ90" s="78" t="b">
        <v>0</v>
      </c>
      <c r="AR90" s="78" t="b">
        <v>0</v>
      </c>
      <c r="AS90" s="78" t="b">
        <v>0</v>
      </c>
      <c r="AT90" s="78"/>
      <c r="AU90" s="78">
        <v>22</v>
      </c>
      <c r="AV90" s="83" t="s">
        <v>1801</v>
      </c>
      <c r="AW90" s="78" t="b">
        <v>0</v>
      </c>
      <c r="AX90" s="78" t="s">
        <v>1887</v>
      </c>
      <c r="AY90" s="83" t="s">
        <v>1975</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351</v>
      </c>
      <c r="C91" s="65"/>
      <c r="D91" s="65" t="s">
        <v>64</v>
      </c>
      <c r="E91" s="66">
        <v>169.74885276422623</v>
      </c>
      <c r="F91" s="68">
        <v>99.97877961418774</v>
      </c>
      <c r="G91" s="102" t="s">
        <v>1856</v>
      </c>
      <c r="H91" s="65"/>
      <c r="I91" s="69" t="s">
        <v>351</v>
      </c>
      <c r="J91" s="70"/>
      <c r="K91" s="70"/>
      <c r="L91" s="69" t="s">
        <v>2140</v>
      </c>
      <c r="M91" s="73">
        <v>8.072047245028994</v>
      </c>
      <c r="N91" s="74">
        <v>4218.0634765625</v>
      </c>
      <c r="O91" s="74">
        <v>6542.95751953125</v>
      </c>
      <c r="P91" s="75"/>
      <c r="Q91" s="76"/>
      <c r="R91" s="76"/>
      <c r="S91" s="88"/>
      <c r="T91" s="48">
        <v>1</v>
      </c>
      <c r="U91" s="48">
        <v>0</v>
      </c>
      <c r="V91" s="49">
        <v>0</v>
      </c>
      <c r="W91" s="49">
        <v>0.002336</v>
      </c>
      <c r="X91" s="49">
        <v>0.003752</v>
      </c>
      <c r="Y91" s="49">
        <v>0.465687</v>
      </c>
      <c r="Z91" s="49">
        <v>0</v>
      </c>
      <c r="AA91" s="49">
        <v>0</v>
      </c>
      <c r="AB91" s="71">
        <v>91</v>
      </c>
      <c r="AC91" s="71"/>
      <c r="AD91" s="72"/>
      <c r="AE91" s="78" t="s">
        <v>1293</v>
      </c>
      <c r="AF91" s="78">
        <v>1995</v>
      </c>
      <c r="AG91" s="78">
        <v>2685</v>
      </c>
      <c r="AH91" s="78">
        <v>108305</v>
      </c>
      <c r="AI91" s="78">
        <v>53191</v>
      </c>
      <c r="AJ91" s="78"/>
      <c r="AK91" s="78" t="s">
        <v>1452</v>
      </c>
      <c r="AL91" s="78" t="s">
        <v>1539</v>
      </c>
      <c r="AM91" s="78"/>
      <c r="AN91" s="78"/>
      <c r="AO91" s="80">
        <v>40763.31984953704</v>
      </c>
      <c r="AP91" s="83" t="s">
        <v>1743</v>
      </c>
      <c r="AQ91" s="78" t="b">
        <v>0</v>
      </c>
      <c r="AR91" s="78" t="b">
        <v>0</v>
      </c>
      <c r="AS91" s="78" t="b">
        <v>1</v>
      </c>
      <c r="AT91" s="78"/>
      <c r="AU91" s="78">
        <v>50</v>
      </c>
      <c r="AV91" s="83" t="s">
        <v>1801</v>
      </c>
      <c r="AW91" s="78" t="b">
        <v>0</v>
      </c>
      <c r="AX91" s="78" t="s">
        <v>1887</v>
      </c>
      <c r="AY91" s="83" t="s">
        <v>1976</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352</v>
      </c>
      <c r="C92" s="65"/>
      <c r="D92" s="65" t="s">
        <v>64</v>
      </c>
      <c r="E92" s="66">
        <v>171.82908169421987</v>
      </c>
      <c r="F92" s="68">
        <v>99.97308286631869</v>
      </c>
      <c r="G92" s="102" t="s">
        <v>1857</v>
      </c>
      <c r="H92" s="65"/>
      <c r="I92" s="69" t="s">
        <v>352</v>
      </c>
      <c r="J92" s="70"/>
      <c r="K92" s="70"/>
      <c r="L92" s="69" t="s">
        <v>2141</v>
      </c>
      <c r="M92" s="73">
        <v>9.97058341819114</v>
      </c>
      <c r="N92" s="74">
        <v>3290.93115234375</v>
      </c>
      <c r="O92" s="74">
        <v>5592.63330078125</v>
      </c>
      <c r="P92" s="75"/>
      <c r="Q92" s="76"/>
      <c r="R92" s="76"/>
      <c r="S92" s="88"/>
      <c r="T92" s="48">
        <v>1</v>
      </c>
      <c r="U92" s="48">
        <v>0</v>
      </c>
      <c r="V92" s="49">
        <v>0</v>
      </c>
      <c r="W92" s="49">
        <v>0.002336</v>
      </c>
      <c r="X92" s="49">
        <v>0.003752</v>
      </c>
      <c r="Y92" s="49">
        <v>0.465687</v>
      </c>
      <c r="Z92" s="49">
        <v>0</v>
      </c>
      <c r="AA92" s="49">
        <v>0</v>
      </c>
      <c r="AB92" s="71">
        <v>92</v>
      </c>
      <c r="AC92" s="71"/>
      <c r="AD92" s="72"/>
      <c r="AE92" s="78" t="s">
        <v>1294</v>
      </c>
      <c r="AF92" s="78">
        <v>797</v>
      </c>
      <c r="AG92" s="78">
        <v>3405</v>
      </c>
      <c r="AH92" s="78">
        <v>7071</v>
      </c>
      <c r="AI92" s="78">
        <v>21009</v>
      </c>
      <c r="AJ92" s="78"/>
      <c r="AK92" s="78" t="s">
        <v>1453</v>
      </c>
      <c r="AL92" s="78"/>
      <c r="AM92" s="83" t="s">
        <v>1628</v>
      </c>
      <c r="AN92" s="78"/>
      <c r="AO92" s="80">
        <v>42249.71121527778</v>
      </c>
      <c r="AP92" s="83" t="s">
        <v>1744</v>
      </c>
      <c r="AQ92" s="78" t="b">
        <v>0</v>
      </c>
      <c r="AR92" s="78" t="b">
        <v>0</v>
      </c>
      <c r="AS92" s="78" t="b">
        <v>1</v>
      </c>
      <c r="AT92" s="78"/>
      <c r="AU92" s="78">
        <v>10</v>
      </c>
      <c r="AV92" s="83" t="s">
        <v>1801</v>
      </c>
      <c r="AW92" s="78" t="b">
        <v>0</v>
      </c>
      <c r="AX92" s="78" t="s">
        <v>1887</v>
      </c>
      <c r="AY92" s="83" t="s">
        <v>1977</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353</v>
      </c>
      <c r="C93" s="65"/>
      <c r="D93" s="65" t="s">
        <v>64</v>
      </c>
      <c r="E93" s="66">
        <v>174.57960661276698</v>
      </c>
      <c r="F93" s="68">
        <v>99.96555049969182</v>
      </c>
      <c r="G93" s="102" t="s">
        <v>1858</v>
      </c>
      <c r="H93" s="65"/>
      <c r="I93" s="69" t="s">
        <v>353</v>
      </c>
      <c r="J93" s="70"/>
      <c r="K93" s="70"/>
      <c r="L93" s="69" t="s">
        <v>2142</v>
      </c>
      <c r="M93" s="73">
        <v>12.480870136038867</v>
      </c>
      <c r="N93" s="74">
        <v>2406.59228515625</v>
      </c>
      <c r="O93" s="74">
        <v>8754.8984375</v>
      </c>
      <c r="P93" s="75"/>
      <c r="Q93" s="76"/>
      <c r="R93" s="76"/>
      <c r="S93" s="88"/>
      <c r="T93" s="48">
        <v>1</v>
      </c>
      <c r="U93" s="48">
        <v>0</v>
      </c>
      <c r="V93" s="49">
        <v>0</v>
      </c>
      <c r="W93" s="49">
        <v>0.002336</v>
      </c>
      <c r="X93" s="49">
        <v>0.003752</v>
      </c>
      <c r="Y93" s="49">
        <v>0.465687</v>
      </c>
      <c r="Z93" s="49">
        <v>0</v>
      </c>
      <c r="AA93" s="49">
        <v>0</v>
      </c>
      <c r="AB93" s="71">
        <v>93</v>
      </c>
      <c r="AC93" s="71"/>
      <c r="AD93" s="72"/>
      <c r="AE93" s="78" t="s">
        <v>1295</v>
      </c>
      <c r="AF93" s="78">
        <v>1147</v>
      </c>
      <c r="AG93" s="78">
        <v>4357</v>
      </c>
      <c r="AH93" s="78">
        <v>24913</v>
      </c>
      <c r="AI93" s="78">
        <v>39257</v>
      </c>
      <c r="AJ93" s="78"/>
      <c r="AK93" s="78" t="s">
        <v>1454</v>
      </c>
      <c r="AL93" s="78" t="s">
        <v>1559</v>
      </c>
      <c r="AM93" s="83" t="s">
        <v>1629</v>
      </c>
      <c r="AN93" s="78"/>
      <c r="AO93" s="80">
        <v>39900.30123842593</v>
      </c>
      <c r="AP93" s="83" t="s">
        <v>1745</v>
      </c>
      <c r="AQ93" s="78" t="b">
        <v>0</v>
      </c>
      <c r="AR93" s="78" t="b">
        <v>0</v>
      </c>
      <c r="AS93" s="78" t="b">
        <v>1</v>
      </c>
      <c r="AT93" s="78"/>
      <c r="AU93" s="78">
        <v>44</v>
      </c>
      <c r="AV93" s="83" t="s">
        <v>1806</v>
      </c>
      <c r="AW93" s="78" t="b">
        <v>0</v>
      </c>
      <c r="AX93" s="78" t="s">
        <v>1887</v>
      </c>
      <c r="AY93" s="83" t="s">
        <v>1978</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354</v>
      </c>
      <c r="C94" s="65"/>
      <c r="D94" s="65" t="s">
        <v>64</v>
      </c>
      <c r="E94" s="66">
        <v>164.19868641072938</v>
      </c>
      <c r="F94" s="68">
        <v>99.9939788539884</v>
      </c>
      <c r="G94" s="102" t="s">
        <v>1859</v>
      </c>
      <c r="H94" s="65"/>
      <c r="I94" s="69" t="s">
        <v>354</v>
      </c>
      <c r="J94" s="70"/>
      <c r="K94" s="70"/>
      <c r="L94" s="69" t="s">
        <v>2143</v>
      </c>
      <c r="M94" s="73">
        <v>3.006647260800546</v>
      </c>
      <c r="N94" s="74">
        <v>1894.0897216796875</v>
      </c>
      <c r="O94" s="74">
        <v>5972.5078125</v>
      </c>
      <c r="P94" s="75"/>
      <c r="Q94" s="76"/>
      <c r="R94" s="76"/>
      <c r="S94" s="88"/>
      <c r="T94" s="48">
        <v>1</v>
      </c>
      <c r="U94" s="48">
        <v>0</v>
      </c>
      <c r="V94" s="49">
        <v>0</v>
      </c>
      <c r="W94" s="49">
        <v>0.002336</v>
      </c>
      <c r="X94" s="49">
        <v>0.003752</v>
      </c>
      <c r="Y94" s="49">
        <v>0.465687</v>
      </c>
      <c r="Z94" s="49">
        <v>0</v>
      </c>
      <c r="AA94" s="49">
        <v>0</v>
      </c>
      <c r="AB94" s="71">
        <v>94</v>
      </c>
      <c r="AC94" s="71"/>
      <c r="AD94" s="72"/>
      <c r="AE94" s="78" t="s">
        <v>1296</v>
      </c>
      <c r="AF94" s="78">
        <v>652</v>
      </c>
      <c r="AG94" s="78">
        <v>764</v>
      </c>
      <c r="AH94" s="78">
        <v>1800</v>
      </c>
      <c r="AI94" s="78">
        <v>12377</v>
      </c>
      <c r="AJ94" s="78"/>
      <c r="AK94" s="78" t="s">
        <v>1455</v>
      </c>
      <c r="AL94" s="78" t="s">
        <v>1545</v>
      </c>
      <c r="AM94" s="83" t="s">
        <v>1630</v>
      </c>
      <c r="AN94" s="78"/>
      <c r="AO94" s="80">
        <v>43436.60297453704</v>
      </c>
      <c r="AP94" s="83" t="s">
        <v>1746</v>
      </c>
      <c r="AQ94" s="78" t="b">
        <v>0</v>
      </c>
      <c r="AR94" s="78" t="b">
        <v>0</v>
      </c>
      <c r="AS94" s="78" t="b">
        <v>0</v>
      </c>
      <c r="AT94" s="78"/>
      <c r="AU94" s="78">
        <v>1</v>
      </c>
      <c r="AV94" s="83" t="s">
        <v>1801</v>
      </c>
      <c r="AW94" s="78" t="b">
        <v>0</v>
      </c>
      <c r="AX94" s="78" t="s">
        <v>1887</v>
      </c>
      <c r="AY94" s="83" t="s">
        <v>1979</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355</v>
      </c>
      <c r="C95" s="65"/>
      <c r="D95" s="65" t="s">
        <v>64</v>
      </c>
      <c r="E95" s="66">
        <v>168.30424934061955</v>
      </c>
      <c r="F95" s="68">
        <v>99.98273568909681</v>
      </c>
      <c r="G95" s="102" t="s">
        <v>1860</v>
      </c>
      <c r="H95" s="65"/>
      <c r="I95" s="69" t="s">
        <v>355</v>
      </c>
      <c r="J95" s="70"/>
      <c r="K95" s="70"/>
      <c r="L95" s="69" t="s">
        <v>2144</v>
      </c>
      <c r="M95" s="73">
        <v>6.753619346999726</v>
      </c>
      <c r="N95" s="74">
        <v>3087.88134765625</v>
      </c>
      <c r="O95" s="74">
        <v>8464.859375</v>
      </c>
      <c r="P95" s="75"/>
      <c r="Q95" s="76"/>
      <c r="R95" s="76"/>
      <c r="S95" s="88"/>
      <c r="T95" s="48">
        <v>1</v>
      </c>
      <c r="U95" s="48">
        <v>0</v>
      </c>
      <c r="V95" s="49">
        <v>0</v>
      </c>
      <c r="W95" s="49">
        <v>0.002336</v>
      </c>
      <c r="X95" s="49">
        <v>0.003752</v>
      </c>
      <c r="Y95" s="49">
        <v>0.465687</v>
      </c>
      <c r="Z95" s="49">
        <v>0</v>
      </c>
      <c r="AA95" s="49">
        <v>0</v>
      </c>
      <c r="AB95" s="71">
        <v>95</v>
      </c>
      <c r="AC95" s="71"/>
      <c r="AD95" s="72"/>
      <c r="AE95" s="78" t="s">
        <v>1297</v>
      </c>
      <c r="AF95" s="78">
        <v>738</v>
      </c>
      <c r="AG95" s="78">
        <v>2185</v>
      </c>
      <c r="AH95" s="78">
        <v>10452</v>
      </c>
      <c r="AI95" s="78">
        <v>65771</v>
      </c>
      <c r="AJ95" s="78"/>
      <c r="AK95" s="78" t="s">
        <v>1456</v>
      </c>
      <c r="AL95" s="78" t="s">
        <v>1534</v>
      </c>
      <c r="AM95" s="83" t="s">
        <v>1631</v>
      </c>
      <c r="AN95" s="78"/>
      <c r="AO95" s="80">
        <v>42930.91033564815</v>
      </c>
      <c r="AP95" s="83" t="s">
        <v>1747</v>
      </c>
      <c r="AQ95" s="78" t="b">
        <v>0</v>
      </c>
      <c r="AR95" s="78" t="b">
        <v>0</v>
      </c>
      <c r="AS95" s="78" t="b">
        <v>0</v>
      </c>
      <c r="AT95" s="78"/>
      <c r="AU95" s="78">
        <v>6</v>
      </c>
      <c r="AV95" s="83" t="s">
        <v>1801</v>
      </c>
      <c r="AW95" s="78" t="b">
        <v>0</v>
      </c>
      <c r="AX95" s="78" t="s">
        <v>1887</v>
      </c>
      <c r="AY95" s="83" t="s">
        <v>1980</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356</v>
      </c>
      <c r="C96" s="65"/>
      <c r="D96" s="65" t="s">
        <v>64</v>
      </c>
      <c r="E96" s="66">
        <v>167.1023392921788</v>
      </c>
      <c r="F96" s="68">
        <v>99.98602714342117</v>
      </c>
      <c r="G96" s="102" t="s">
        <v>1861</v>
      </c>
      <c r="H96" s="65"/>
      <c r="I96" s="69" t="s">
        <v>356</v>
      </c>
      <c r="J96" s="70"/>
      <c r="K96" s="70"/>
      <c r="L96" s="69" t="s">
        <v>2145</v>
      </c>
      <c r="M96" s="73">
        <v>5.656687335839375</v>
      </c>
      <c r="N96" s="74">
        <v>3618.488037109375</v>
      </c>
      <c r="O96" s="74">
        <v>8956.7890625</v>
      </c>
      <c r="P96" s="75"/>
      <c r="Q96" s="76"/>
      <c r="R96" s="76"/>
      <c r="S96" s="88"/>
      <c r="T96" s="48">
        <v>1</v>
      </c>
      <c r="U96" s="48">
        <v>0</v>
      </c>
      <c r="V96" s="49">
        <v>0</v>
      </c>
      <c r="W96" s="49">
        <v>0.002336</v>
      </c>
      <c r="X96" s="49">
        <v>0.003752</v>
      </c>
      <c r="Y96" s="49">
        <v>0.465687</v>
      </c>
      <c r="Z96" s="49">
        <v>0</v>
      </c>
      <c r="AA96" s="49">
        <v>0</v>
      </c>
      <c r="AB96" s="71">
        <v>96</v>
      </c>
      <c r="AC96" s="71"/>
      <c r="AD96" s="72"/>
      <c r="AE96" s="78" t="s">
        <v>1298</v>
      </c>
      <c r="AF96" s="78">
        <v>574</v>
      </c>
      <c r="AG96" s="78">
        <v>1769</v>
      </c>
      <c r="AH96" s="78">
        <v>20205</v>
      </c>
      <c r="AI96" s="78">
        <v>41796</v>
      </c>
      <c r="AJ96" s="78"/>
      <c r="AK96" s="78" t="s">
        <v>1457</v>
      </c>
      <c r="AL96" s="78" t="s">
        <v>1560</v>
      </c>
      <c r="AM96" s="78"/>
      <c r="AN96" s="78"/>
      <c r="AO96" s="80">
        <v>42903.53717592593</v>
      </c>
      <c r="AP96" s="83" t="s">
        <v>1748</v>
      </c>
      <c r="AQ96" s="78" t="b">
        <v>0</v>
      </c>
      <c r="AR96" s="78" t="b">
        <v>0</v>
      </c>
      <c r="AS96" s="78" t="b">
        <v>0</v>
      </c>
      <c r="AT96" s="78"/>
      <c r="AU96" s="78">
        <v>10</v>
      </c>
      <c r="AV96" s="83" t="s">
        <v>1801</v>
      </c>
      <c r="AW96" s="78" t="b">
        <v>0</v>
      </c>
      <c r="AX96" s="78" t="s">
        <v>1887</v>
      </c>
      <c r="AY96" s="83" t="s">
        <v>1981</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357</v>
      </c>
      <c r="C97" s="65"/>
      <c r="D97" s="65" t="s">
        <v>64</v>
      </c>
      <c r="E97" s="66">
        <v>165.86864796841868</v>
      </c>
      <c r="F97" s="68">
        <v>99.98940563139351</v>
      </c>
      <c r="G97" s="102" t="s">
        <v>1862</v>
      </c>
      <c r="H97" s="65"/>
      <c r="I97" s="69" t="s">
        <v>357</v>
      </c>
      <c r="J97" s="70"/>
      <c r="K97" s="70"/>
      <c r="L97" s="69" t="s">
        <v>2146</v>
      </c>
      <c r="M97" s="73">
        <v>4.530749910922379</v>
      </c>
      <c r="N97" s="74">
        <v>3550.420654296875</v>
      </c>
      <c r="O97" s="74">
        <v>6585.87744140625</v>
      </c>
      <c r="P97" s="75"/>
      <c r="Q97" s="76"/>
      <c r="R97" s="76"/>
      <c r="S97" s="88"/>
      <c r="T97" s="48">
        <v>1</v>
      </c>
      <c r="U97" s="48">
        <v>0</v>
      </c>
      <c r="V97" s="49">
        <v>0</v>
      </c>
      <c r="W97" s="49">
        <v>0.002336</v>
      </c>
      <c r="X97" s="49">
        <v>0.003752</v>
      </c>
      <c r="Y97" s="49">
        <v>0.465687</v>
      </c>
      <c r="Z97" s="49">
        <v>0</v>
      </c>
      <c r="AA97" s="49">
        <v>0</v>
      </c>
      <c r="AB97" s="71">
        <v>97</v>
      </c>
      <c r="AC97" s="71"/>
      <c r="AD97" s="72"/>
      <c r="AE97" s="78" t="s">
        <v>1299</v>
      </c>
      <c r="AF97" s="78">
        <v>425</v>
      </c>
      <c r="AG97" s="78">
        <v>1342</v>
      </c>
      <c r="AH97" s="78">
        <v>14559</v>
      </c>
      <c r="AI97" s="78">
        <v>30433</v>
      </c>
      <c r="AJ97" s="78"/>
      <c r="AK97" s="78" t="s">
        <v>1458</v>
      </c>
      <c r="AL97" s="78" t="s">
        <v>1561</v>
      </c>
      <c r="AM97" s="78"/>
      <c r="AN97" s="78"/>
      <c r="AO97" s="80">
        <v>42778.003113425926</v>
      </c>
      <c r="AP97" s="83" t="s">
        <v>1749</v>
      </c>
      <c r="AQ97" s="78" t="b">
        <v>1</v>
      </c>
      <c r="AR97" s="78" t="b">
        <v>0</v>
      </c>
      <c r="AS97" s="78" t="b">
        <v>0</v>
      </c>
      <c r="AT97" s="78"/>
      <c r="AU97" s="78">
        <v>5</v>
      </c>
      <c r="AV97" s="78"/>
      <c r="AW97" s="78" t="b">
        <v>0</v>
      </c>
      <c r="AX97" s="78" t="s">
        <v>1887</v>
      </c>
      <c r="AY97" s="83" t="s">
        <v>1982</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358</v>
      </c>
      <c r="C98" s="65"/>
      <c r="D98" s="65" t="s">
        <v>64</v>
      </c>
      <c r="E98" s="66">
        <v>172.53982657863435</v>
      </c>
      <c r="F98" s="68">
        <v>99.97113647746343</v>
      </c>
      <c r="G98" s="102" t="s">
        <v>1863</v>
      </c>
      <c r="H98" s="65"/>
      <c r="I98" s="69" t="s">
        <v>358</v>
      </c>
      <c r="J98" s="70"/>
      <c r="K98" s="70"/>
      <c r="L98" s="69" t="s">
        <v>2147</v>
      </c>
      <c r="M98" s="73">
        <v>10.61924994402154</v>
      </c>
      <c r="N98" s="74">
        <v>336.07989501953125</v>
      </c>
      <c r="O98" s="74">
        <v>6290.9794921875</v>
      </c>
      <c r="P98" s="75"/>
      <c r="Q98" s="76"/>
      <c r="R98" s="76"/>
      <c r="S98" s="88"/>
      <c r="T98" s="48">
        <v>1</v>
      </c>
      <c r="U98" s="48">
        <v>0</v>
      </c>
      <c r="V98" s="49">
        <v>0</v>
      </c>
      <c r="W98" s="49">
        <v>0.002336</v>
      </c>
      <c r="X98" s="49">
        <v>0.003752</v>
      </c>
      <c r="Y98" s="49">
        <v>0.465687</v>
      </c>
      <c r="Z98" s="49">
        <v>0</v>
      </c>
      <c r="AA98" s="49">
        <v>0</v>
      </c>
      <c r="AB98" s="71">
        <v>98</v>
      </c>
      <c r="AC98" s="71"/>
      <c r="AD98" s="72"/>
      <c r="AE98" s="78" t="s">
        <v>1300</v>
      </c>
      <c r="AF98" s="78">
        <v>770</v>
      </c>
      <c r="AG98" s="78">
        <v>3651</v>
      </c>
      <c r="AH98" s="78">
        <v>9353</v>
      </c>
      <c r="AI98" s="78">
        <v>23447</v>
      </c>
      <c r="AJ98" s="78"/>
      <c r="AK98" s="78" t="s">
        <v>1459</v>
      </c>
      <c r="AL98" s="78" t="s">
        <v>1539</v>
      </c>
      <c r="AM98" s="78"/>
      <c r="AN98" s="78"/>
      <c r="AO98" s="80">
        <v>43274.38190972222</v>
      </c>
      <c r="AP98" s="83" t="s">
        <v>1750</v>
      </c>
      <c r="AQ98" s="78" t="b">
        <v>0</v>
      </c>
      <c r="AR98" s="78" t="b">
        <v>0</v>
      </c>
      <c r="AS98" s="78" t="b">
        <v>1</v>
      </c>
      <c r="AT98" s="78"/>
      <c r="AU98" s="78">
        <v>3</v>
      </c>
      <c r="AV98" s="83" t="s">
        <v>1801</v>
      </c>
      <c r="AW98" s="78" t="b">
        <v>0</v>
      </c>
      <c r="AX98" s="78" t="s">
        <v>1887</v>
      </c>
      <c r="AY98" s="83" t="s">
        <v>1983</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359</v>
      </c>
      <c r="C99" s="65"/>
      <c r="D99" s="65" t="s">
        <v>64</v>
      </c>
      <c r="E99" s="66">
        <v>165.98710544915446</v>
      </c>
      <c r="F99" s="68">
        <v>99.98908123325097</v>
      </c>
      <c r="G99" s="102" t="s">
        <v>1864</v>
      </c>
      <c r="H99" s="65"/>
      <c r="I99" s="69" t="s">
        <v>359</v>
      </c>
      <c r="J99" s="70"/>
      <c r="K99" s="70"/>
      <c r="L99" s="69" t="s">
        <v>2148</v>
      </c>
      <c r="M99" s="73">
        <v>4.63886099856078</v>
      </c>
      <c r="N99" s="74">
        <v>1623.0504150390625</v>
      </c>
      <c r="O99" s="74">
        <v>8892.984375</v>
      </c>
      <c r="P99" s="75"/>
      <c r="Q99" s="76"/>
      <c r="R99" s="76"/>
      <c r="S99" s="88"/>
      <c r="T99" s="48">
        <v>1</v>
      </c>
      <c r="U99" s="48">
        <v>0</v>
      </c>
      <c r="V99" s="49">
        <v>0</v>
      </c>
      <c r="W99" s="49">
        <v>0.002336</v>
      </c>
      <c r="X99" s="49">
        <v>0.003752</v>
      </c>
      <c r="Y99" s="49">
        <v>0.465687</v>
      </c>
      <c r="Z99" s="49">
        <v>0</v>
      </c>
      <c r="AA99" s="49">
        <v>0</v>
      </c>
      <c r="AB99" s="71">
        <v>99</v>
      </c>
      <c r="AC99" s="71"/>
      <c r="AD99" s="72"/>
      <c r="AE99" s="78" t="s">
        <v>1301</v>
      </c>
      <c r="AF99" s="78">
        <v>780</v>
      </c>
      <c r="AG99" s="78">
        <v>1383</v>
      </c>
      <c r="AH99" s="78">
        <v>2827</v>
      </c>
      <c r="AI99" s="78">
        <v>7459</v>
      </c>
      <c r="AJ99" s="78"/>
      <c r="AK99" s="78" t="s">
        <v>1460</v>
      </c>
      <c r="AL99" s="78"/>
      <c r="AM99" s="78"/>
      <c r="AN99" s="78"/>
      <c r="AO99" s="80">
        <v>41806.605358796296</v>
      </c>
      <c r="AP99" s="78"/>
      <c r="AQ99" s="78" t="b">
        <v>0</v>
      </c>
      <c r="AR99" s="78" t="b">
        <v>0</v>
      </c>
      <c r="AS99" s="78" t="b">
        <v>0</v>
      </c>
      <c r="AT99" s="78"/>
      <c r="AU99" s="78">
        <v>4</v>
      </c>
      <c r="AV99" s="83" t="s">
        <v>1801</v>
      </c>
      <c r="AW99" s="78" t="b">
        <v>0</v>
      </c>
      <c r="AX99" s="78" t="s">
        <v>1887</v>
      </c>
      <c r="AY99" s="83" t="s">
        <v>1984</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360</v>
      </c>
      <c r="C100" s="65"/>
      <c r="D100" s="65" t="s">
        <v>64</v>
      </c>
      <c r="E100" s="66">
        <v>167.02721991415126</v>
      </c>
      <c r="F100" s="68">
        <v>99.98623285931643</v>
      </c>
      <c r="G100" s="102" t="s">
        <v>1865</v>
      </c>
      <c r="H100" s="65"/>
      <c r="I100" s="69" t="s">
        <v>360</v>
      </c>
      <c r="J100" s="70"/>
      <c r="K100" s="70"/>
      <c r="L100" s="69" t="s">
        <v>2149</v>
      </c>
      <c r="M100" s="73">
        <v>5.588129085141853</v>
      </c>
      <c r="N100" s="74">
        <v>1066.51318359375</v>
      </c>
      <c r="O100" s="74">
        <v>8130.51513671875</v>
      </c>
      <c r="P100" s="75"/>
      <c r="Q100" s="76"/>
      <c r="R100" s="76"/>
      <c r="S100" s="88"/>
      <c r="T100" s="48">
        <v>1</v>
      </c>
      <c r="U100" s="48">
        <v>0</v>
      </c>
      <c r="V100" s="49">
        <v>0</v>
      </c>
      <c r="W100" s="49">
        <v>0.002336</v>
      </c>
      <c r="X100" s="49">
        <v>0.003752</v>
      </c>
      <c r="Y100" s="49">
        <v>0.465687</v>
      </c>
      <c r="Z100" s="49">
        <v>0</v>
      </c>
      <c r="AA100" s="49">
        <v>0</v>
      </c>
      <c r="AB100" s="71">
        <v>100</v>
      </c>
      <c r="AC100" s="71"/>
      <c r="AD100" s="72"/>
      <c r="AE100" s="78" t="s">
        <v>1302</v>
      </c>
      <c r="AF100" s="78">
        <v>285</v>
      </c>
      <c r="AG100" s="78">
        <v>1743</v>
      </c>
      <c r="AH100" s="78">
        <v>348</v>
      </c>
      <c r="AI100" s="78">
        <v>2385</v>
      </c>
      <c r="AJ100" s="78"/>
      <c r="AK100" s="78" t="s">
        <v>1461</v>
      </c>
      <c r="AL100" s="78" t="s">
        <v>1539</v>
      </c>
      <c r="AM100" s="78"/>
      <c r="AN100" s="78"/>
      <c r="AO100" s="80">
        <v>43258.5178125</v>
      </c>
      <c r="AP100" s="78"/>
      <c r="AQ100" s="78" t="b">
        <v>1</v>
      </c>
      <c r="AR100" s="78" t="b">
        <v>0</v>
      </c>
      <c r="AS100" s="78" t="b">
        <v>1</v>
      </c>
      <c r="AT100" s="78"/>
      <c r="AU100" s="78">
        <v>4</v>
      </c>
      <c r="AV100" s="78"/>
      <c r="AW100" s="78" t="b">
        <v>0</v>
      </c>
      <c r="AX100" s="78" t="s">
        <v>1887</v>
      </c>
      <c r="AY100" s="83" t="s">
        <v>1985</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361</v>
      </c>
      <c r="C101" s="65"/>
      <c r="D101" s="65" t="s">
        <v>64</v>
      </c>
      <c r="E101" s="66">
        <v>167.28147011670603</v>
      </c>
      <c r="F101" s="68">
        <v>99.98553659013244</v>
      </c>
      <c r="G101" s="102" t="s">
        <v>1866</v>
      </c>
      <c r="H101" s="65"/>
      <c r="I101" s="69" t="s">
        <v>361</v>
      </c>
      <c r="J101" s="70"/>
      <c r="K101" s="70"/>
      <c r="L101" s="69" t="s">
        <v>2150</v>
      </c>
      <c r="M101" s="73">
        <v>5.820172395195004</v>
      </c>
      <c r="N101" s="74">
        <v>3335.701416015625</v>
      </c>
      <c r="O101" s="74">
        <v>4831.998046875</v>
      </c>
      <c r="P101" s="75"/>
      <c r="Q101" s="76"/>
      <c r="R101" s="76"/>
      <c r="S101" s="88"/>
      <c r="T101" s="48">
        <v>1</v>
      </c>
      <c r="U101" s="48">
        <v>0</v>
      </c>
      <c r="V101" s="49">
        <v>0</v>
      </c>
      <c r="W101" s="49">
        <v>0.002336</v>
      </c>
      <c r="X101" s="49">
        <v>0.003752</v>
      </c>
      <c r="Y101" s="49">
        <v>0.465687</v>
      </c>
      <c r="Z101" s="49">
        <v>0</v>
      </c>
      <c r="AA101" s="49">
        <v>0</v>
      </c>
      <c r="AB101" s="71">
        <v>101</v>
      </c>
      <c r="AC101" s="71"/>
      <c r="AD101" s="72"/>
      <c r="AE101" s="78" t="s">
        <v>1303</v>
      </c>
      <c r="AF101" s="78">
        <v>1118</v>
      </c>
      <c r="AG101" s="78">
        <v>1831</v>
      </c>
      <c r="AH101" s="78">
        <v>4347</v>
      </c>
      <c r="AI101" s="78">
        <v>28347</v>
      </c>
      <c r="AJ101" s="78"/>
      <c r="AK101" s="78" t="s">
        <v>1462</v>
      </c>
      <c r="AL101" s="78" t="s">
        <v>1539</v>
      </c>
      <c r="AM101" s="78"/>
      <c r="AN101" s="78"/>
      <c r="AO101" s="80">
        <v>42872.30216435185</v>
      </c>
      <c r="AP101" s="83" t="s">
        <v>1751</v>
      </c>
      <c r="AQ101" s="78" t="b">
        <v>1</v>
      </c>
      <c r="AR101" s="78" t="b">
        <v>0</v>
      </c>
      <c r="AS101" s="78" t="b">
        <v>1</v>
      </c>
      <c r="AT101" s="78"/>
      <c r="AU101" s="78">
        <v>4</v>
      </c>
      <c r="AV101" s="78"/>
      <c r="AW101" s="78" t="b">
        <v>0</v>
      </c>
      <c r="AX101" s="78" t="s">
        <v>1887</v>
      </c>
      <c r="AY101" s="83" t="s">
        <v>1986</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362</v>
      </c>
      <c r="C102" s="65"/>
      <c r="D102" s="65" t="s">
        <v>64</v>
      </c>
      <c r="E102" s="66">
        <v>173.61750073264494</v>
      </c>
      <c r="F102" s="68">
        <v>99.96818524558127</v>
      </c>
      <c r="G102" s="102" t="s">
        <v>1867</v>
      </c>
      <c r="H102" s="65"/>
      <c r="I102" s="69" t="s">
        <v>362</v>
      </c>
      <c r="J102" s="70"/>
      <c r="K102" s="70"/>
      <c r="L102" s="69" t="s">
        <v>2151</v>
      </c>
      <c r="M102" s="73">
        <v>11.602797155951373</v>
      </c>
      <c r="N102" s="74">
        <v>2240.746826171875</v>
      </c>
      <c r="O102" s="74">
        <v>9646.09375</v>
      </c>
      <c r="P102" s="75"/>
      <c r="Q102" s="76"/>
      <c r="R102" s="76"/>
      <c r="S102" s="88"/>
      <c r="T102" s="48">
        <v>1</v>
      </c>
      <c r="U102" s="48">
        <v>0</v>
      </c>
      <c r="V102" s="49">
        <v>0</v>
      </c>
      <c r="W102" s="49">
        <v>0.002336</v>
      </c>
      <c r="X102" s="49">
        <v>0.003752</v>
      </c>
      <c r="Y102" s="49">
        <v>0.465687</v>
      </c>
      <c r="Z102" s="49">
        <v>0</v>
      </c>
      <c r="AA102" s="49">
        <v>0</v>
      </c>
      <c r="AB102" s="71">
        <v>102</v>
      </c>
      <c r="AC102" s="71"/>
      <c r="AD102" s="72"/>
      <c r="AE102" s="78" t="s">
        <v>1304</v>
      </c>
      <c r="AF102" s="78">
        <v>1194</v>
      </c>
      <c r="AG102" s="78">
        <v>4024</v>
      </c>
      <c r="AH102" s="78">
        <v>5430</v>
      </c>
      <c r="AI102" s="78">
        <v>26586</v>
      </c>
      <c r="AJ102" s="78"/>
      <c r="AK102" s="78" t="s">
        <v>1463</v>
      </c>
      <c r="AL102" s="78"/>
      <c r="AM102" s="83" t="s">
        <v>1632</v>
      </c>
      <c r="AN102" s="78"/>
      <c r="AO102" s="80">
        <v>42804.53959490741</v>
      </c>
      <c r="AP102" s="83" t="s">
        <v>1752</v>
      </c>
      <c r="AQ102" s="78" t="b">
        <v>1</v>
      </c>
      <c r="AR102" s="78" t="b">
        <v>0</v>
      </c>
      <c r="AS102" s="78" t="b">
        <v>0</v>
      </c>
      <c r="AT102" s="78"/>
      <c r="AU102" s="78">
        <v>7</v>
      </c>
      <c r="AV102" s="78"/>
      <c r="AW102" s="78" t="b">
        <v>0</v>
      </c>
      <c r="AX102" s="78" t="s">
        <v>1887</v>
      </c>
      <c r="AY102" s="83" t="s">
        <v>1987</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363</v>
      </c>
      <c r="C103" s="65"/>
      <c r="D103" s="65" t="s">
        <v>64</v>
      </c>
      <c r="E103" s="66">
        <v>166.96654657035978</v>
      </c>
      <c r="F103" s="68">
        <v>99.98639901446262</v>
      </c>
      <c r="G103" s="102" t="s">
        <v>1868</v>
      </c>
      <c r="H103" s="65"/>
      <c r="I103" s="69" t="s">
        <v>363</v>
      </c>
      <c r="J103" s="70"/>
      <c r="K103" s="70"/>
      <c r="L103" s="69" t="s">
        <v>2152</v>
      </c>
      <c r="M103" s="73">
        <v>5.532755113424623</v>
      </c>
      <c r="N103" s="74">
        <v>2864.673095703125</v>
      </c>
      <c r="O103" s="74">
        <v>4544.1044921875</v>
      </c>
      <c r="P103" s="75"/>
      <c r="Q103" s="76"/>
      <c r="R103" s="76"/>
      <c r="S103" s="88"/>
      <c r="T103" s="48">
        <v>1</v>
      </c>
      <c r="U103" s="48">
        <v>0</v>
      </c>
      <c r="V103" s="49">
        <v>0</v>
      </c>
      <c r="W103" s="49">
        <v>0.002336</v>
      </c>
      <c r="X103" s="49">
        <v>0.003752</v>
      </c>
      <c r="Y103" s="49">
        <v>0.465687</v>
      </c>
      <c r="Z103" s="49">
        <v>0</v>
      </c>
      <c r="AA103" s="49">
        <v>0</v>
      </c>
      <c r="AB103" s="71">
        <v>103</v>
      </c>
      <c r="AC103" s="71"/>
      <c r="AD103" s="72"/>
      <c r="AE103" s="78" t="s">
        <v>1305</v>
      </c>
      <c r="AF103" s="78">
        <v>814</v>
      </c>
      <c r="AG103" s="78">
        <v>1722</v>
      </c>
      <c r="AH103" s="78">
        <v>7919</v>
      </c>
      <c r="AI103" s="78">
        <v>16280</v>
      </c>
      <c r="AJ103" s="78"/>
      <c r="AK103" s="78" t="s">
        <v>1464</v>
      </c>
      <c r="AL103" s="78" t="s">
        <v>1528</v>
      </c>
      <c r="AM103" s="78"/>
      <c r="AN103" s="78"/>
      <c r="AO103" s="80">
        <v>43151.53157407408</v>
      </c>
      <c r="AP103" s="83" t="s">
        <v>1753</v>
      </c>
      <c r="AQ103" s="78" t="b">
        <v>1</v>
      </c>
      <c r="AR103" s="78" t="b">
        <v>0</v>
      </c>
      <c r="AS103" s="78" t="b">
        <v>0</v>
      </c>
      <c r="AT103" s="78"/>
      <c r="AU103" s="78">
        <v>3</v>
      </c>
      <c r="AV103" s="78"/>
      <c r="AW103" s="78" t="b">
        <v>0</v>
      </c>
      <c r="AX103" s="78" t="s">
        <v>1887</v>
      </c>
      <c r="AY103" s="83" t="s">
        <v>1988</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364</v>
      </c>
      <c r="C104" s="65"/>
      <c r="D104" s="65" t="s">
        <v>64</v>
      </c>
      <c r="E104" s="66">
        <v>169.5032701822131</v>
      </c>
      <c r="F104" s="68">
        <v>99.9794521469223</v>
      </c>
      <c r="G104" s="102" t="s">
        <v>1869</v>
      </c>
      <c r="H104" s="65"/>
      <c r="I104" s="69" t="s">
        <v>364</v>
      </c>
      <c r="J104" s="70"/>
      <c r="K104" s="70"/>
      <c r="L104" s="69" t="s">
        <v>2153</v>
      </c>
      <c r="M104" s="73">
        <v>7.847914502364018</v>
      </c>
      <c r="N104" s="74">
        <v>4242.5908203125</v>
      </c>
      <c r="O104" s="74">
        <v>7187.33056640625</v>
      </c>
      <c r="P104" s="75"/>
      <c r="Q104" s="76"/>
      <c r="R104" s="76"/>
      <c r="S104" s="88"/>
      <c r="T104" s="48">
        <v>1</v>
      </c>
      <c r="U104" s="48">
        <v>0</v>
      </c>
      <c r="V104" s="49">
        <v>0</v>
      </c>
      <c r="W104" s="49">
        <v>0.002336</v>
      </c>
      <c r="X104" s="49">
        <v>0.003752</v>
      </c>
      <c r="Y104" s="49">
        <v>0.465687</v>
      </c>
      <c r="Z104" s="49">
        <v>0</v>
      </c>
      <c r="AA104" s="49">
        <v>0</v>
      </c>
      <c r="AB104" s="71">
        <v>104</v>
      </c>
      <c r="AC104" s="71"/>
      <c r="AD104" s="72"/>
      <c r="AE104" s="78" t="s">
        <v>1306</v>
      </c>
      <c r="AF104" s="78">
        <v>1036</v>
      </c>
      <c r="AG104" s="78">
        <v>2600</v>
      </c>
      <c r="AH104" s="78">
        <v>26344</v>
      </c>
      <c r="AI104" s="78">
        <v>62645</v>
      </c>
      <c r="AJ104" s="78"/>
      <c r="AK104" s="78" t="s">
        <v>1465</v>
      </c>
      <c r="AL104" s="78" t="s">
        <v>1530</v>
      </c>
      <c r="AM104" s="83" t="s">
        <v>1633</v>
      </c>
      <c r="AN104" s="78"/>
      <c r="AO104" s="80">
        <v>42947.831342592595</v>
      </c>
      <c r="AP104" s="83" t="s">
        <v>1754</v>
      </c>
      <c r="AQ104" s="78" t="b">
        <v>1</v>
      </c>
      <c r="AR104" s="78" t="b">
        <v>0</v>
      </c>
      <c r="AS104" s="78" t="b">
        <v>0</v>
      </c>
      <c r="AT104" s="78"/>
      <c r="AU104" s="78">
        <v>3</v>
      </c>
      <c r="AV104" s="78"/>
      <c r="AW104" s="78" t="b">
        <v>0</v>
      </c>
      <c r="AX104" s="78" t="s">
        <v>1887</v>
      </c>
      <c r="AY104" s="83" t="s">
        <v>1989</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365</v>
      </c>
      <c r="C105" s="65"/>
      <c r="D105" s="65" t="s">
        <v>64</v>
      </c>
      <c r="E105" s="66">
        <v>182.8196245410195</v>
      </c>
      <c r="F105" s="68">
        <v>99.94298504841049</v>
      </c>
      <c r="G105" s="102" t="s">
        <v>1870</v>
      </c>
      <c r="H105" s="65"/>
      <c r="I105" s="69" t="s">
        <v>365</v>
      </c>
      <c r="J105" s="70"/>
      <c r="K105" s="70"/>
      <c r="L105" s="69" t="s">
        <v>2154</v>
      </c>
      <c r="M105" s="73">
        <v>20.001182866397812</v>
      </c>
      <c r="N105" s="74">
        <v>194.9122772216797</v>
      </c>
      <c r="O105" s="74">
        <v>6900.9794921875</v>
      </c>
      <c r="P105" s="75"/>
      <c r="Q105" s="76"/>
      <c r="R105" s="76"/>
      <c r="S105" s="88"/>
      <c r="T105" s="48">
        <v>1</v>
      </c>
      <c r="U105" s="48">
        <v>0</v>
      </c>
      <c r="V105" s="49">
        <v>0</v>
      </c>
      <c r="W105" s="49">
        <v>0.002336</v>
      </c>
      <c r="X105" s="49">
        <v>0.003752</v>
      </c>
      <c r="Y105" s="49">
        <v>0.465687</v>
      </c>
      <c r="Z105" s="49">
        <v>0</v>
      </c>
      <c r="AA105" s="49">
        <v>0</v>
      </c>
      <c r="AB105" s="71">
        <v>105</v>
      </c>
      <c r="AC105" s="71"/>
      <c r="AD105" s="72"/>
      <c r="AE105" s="78" t="s">
        <v>1307</v>
      </c>
      <c r="AF105" s="78">
        <v>2164</v>
      </c>
      <c r="AG105" s="78">
        <v>7209</v>
      </c>
      <c r="AH105" s="78">
        <v>52787</v>
      </c>
      <c r="AI105" s="78">
        <v>139920</v>
      </c>
      <c r="AJ105" s="78"/>
      <c r="AK105" s="78" t="s">
        <v>1466</v>
      </c>
      <c r="AL105" s="78" t="s">
        <v>1528</v>
      </c>
      <c r="AM105" s="83" t="s">
        <v>1634</v>
      </c>
      <c r="AN105" s="78"/>
      <c r="AO105" s="80">
        <v>39885.493622685186</v>
      </c>
      <c r="AP105" s="83" t="s">
        <v>1755</v>
      </c>
      <c r="AQ105" s="78" t="b">
        <v>0</v>
      </c>
      <c r="AR105" s="78" t="b">
        <v>0</v>
      </c>
      <c r="AS105" s="78" t="b">
        <v>1</v>
      </c>
      <c r="AT105" s="78"/>
      <c r="AU105" s="78">
        <v>78</v>
      </c>
      <c r="AV105" s="83" t="s">
        <v>1803</v>
      </c>
      <c r="AW105" s="78" t="b">
        <v>0</v>
      </c>
      <c r="AX105" s="78" t="s">
        <v>1887</v>
      </c>
      <c r="AY105" s="83" t="s">
        <v>1990</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366</v>
      </c>
      <c r="C106" s="65"/>
      <c r="D106" s="65" t="s">
        <v>64</v>
      </c>
      <c r="E106" s="66">
        <v>163.61506662759228</v>
      </c>
      <c r="F106" s="68">
        <v>99.99557710825167</v>
      </c>
      <c r="G106" s="102" t="s">
        <v>1871</v>
      </c>
      <c r="H106" s="65"/>
      <c r="I106" s="69" t="s">
        <v>366</v>
      </c>
      <c r="J106" s="70"/>
      <c r="K106" s="70"/>
      <c r="L106" s="69" t="s">
        <v>2155</v>
      </c>
      <c r="M106" s="73">
        <v>2.4740023899967216</v>
      </c>
      <c r="N106" s="74">
        <v>2506.35693359375</v>
      </c>
      <c r="O106" s="74">
        <v>5191.38525390625</v>
      </c>
      <c r="P106" s="75"/>
      <c r="Q106" s="76"/>
      <c r="R106" s="76"/>
      <c r="S106" s="88"/>
      <c r="T106" s="48">
        <v>1</v>
      </c>
      <c r="U106" s="48">
        <v>0</v>
      </c>
      <c r="V106" s="49">
        <v>0</v>
      </c>
      <c r="W106" s="49">
        <v>0.002336</v>
      </c>
      <c r="X106" s="49">
        <v>0.003752</v>
      </c>
      <c r="Y106" s="49">
        <v>0.465687</v>
      </c>
      <c r="Z106" s="49">
        <v>0</v>
      </c>
      <c r="AA106" s="49">
        <v>0</v>
      </c>
      <c r="AB106" s="71">
        <v>106</v>
      </c>
      <c r="AC106" s="71"/>
      <c r="AD106" s="72"/>
      <c r="AE106" s="78" t="s">
        <v>1308</v>
      </c>
      <c r="AF106" s="78">
        <v>572</v>
      </c>
      <c r="AG106" s="78">
        <v>562</v>
      </c>
      <c r="AH106" s="78">
        <v>10276</v>
      </c>
      <c r="AI106" s="78">
        <v>33635</v>
      </c>
      <c r="AJ106" s="78"/>
      <c r="AK106" s="78" t="s">
        <v>1467</v>
      </c>
      <c r="AL106" s="78" t="s">
        <v>1530</v>
      </c>
      <c r="AM106" s="83" t="s">
        <v>1635</v>
      </c>
      <c r="AN106" s="78"/>
      <c r="AO106" s="80">
        <v>40192.855671296296</v>
      </c>
      <c r="AP106" s="83" t="s">
        <v>1756</v>
      </c>
      <c r="AQ106" s="78" t="b">
        <v>0</v>
      </c>
      <c r="AR106" s="78" t="b">
        <v>0</v>
      </c>
      <c r="AS106" s="78" t="b">
        <v>1</v>
      </c>
      <c r="AT106" s="78"/>
      <c r="AU106" s="78">
        <v>18</v>
      </c>
      <c r="AV106" s="83" t="s">
        <v>1806</v>
      </c>
      <c r="AW106" s="78" t="b">
        <v>0</v>
      </c>
      <c r="AX106" s="78" t="s">
        <v>1887</v>
      </c>
      <c r="AY106" s="83" t="s">
        <v>1991</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367</v>
      </c>
      <c r="C107" s="65"/>
      <c r="D107" s="65" t="s">
        <v>64</v>
      </c>
      <c r="E107" s="66">
        <v>162.85231601992794</v>
      </c>
      <c r="F107" s="68">
        <v>99.99766591580365</v>
      </c>
      <c r="G107" s="102" t="s">
        <v>1872</v>
      </c>
      <c r="H107" s="65"/>
      <c r="I107" s="69" t="s">
        <v>367</v>
      </c>
      <c r="J107" s="70"/>
      <c r="K107" s="70"/>
      <c r="L107" s="69" t="s">
        <v>2156</v>
      </c>
      <c r="M107" s="73">
        <v>1.7778724598372682</v>
      </c>
      <c r="N107" s="74">
        <v>1158.9522705078125</v>
      </c>
      <c r="O107" s="74">
        <v>9304.3759765625</v>
      </c>
      <c r="P107" s="75"/>
      <c r="Q107" s="76"/>
      <c r="R107" s="76"/>
      <c r="S107" s="88"/>
      <c r="T107" s="48">
        <v>1</v>
      </c>
      <c r="U107" s="48">
        <v>0</v>
      </c>
      <c r="V107" s="49">
        <v>0</v>
      </c>
      <c r="W107" s="49">
        <v>0.002336</v>
      </c>
      <c r="X107" s="49">
        <v>0.003752</v>
      </c>
      <c r="Y107" s="49">
        <v>0.465687</v>
      </c>
      <c r="Z107" s="49">
        <v>0</v>
      </c>
      <c r="AA107" s="49">
        <v>0</v>
      </c>
      <c r="AB107" s="71">
        <v>107</v>
      </c>
      <c r="AC107" s="71"/>
      <c r="AD107" s="72"/>
      <c r="AE107" s="78" t="s">
        <v>1309</v>
      </c>
      <c r="AF107" s="78">
        <v>681</v>
      </c>
      <c r="AG107" s="78">
        <v>298</v>
      </c>
      <c r="AH107" s="78">
        <v>1026</v>
      </c>
      <c r="AI107" s="78">
        <v>14561</v>
      </c>
      <c r="AJ107" s="78"/>
      <c r="AK107" s="78" t="s">
        <v>1468</v>
      </c>
      <c r="AL107" s="78" t="s">
        <v>1534</v>
      </c>
      <c r="AM107" s="78"/>
      <c r="AN107" s="78"/>
      <c r="AO107" s="80">
        <v>43166.64729166667</v>
      </c>
      <c r="AP107" s="83" t="s">
        <v>1757</v>
      </c>
      <c r="AQ107" s="78" t="b">
        <v>0</v>
      </c>
      <c r="AR107" s="78" t="b">
        <v>0</v>
      </c>
      <c r="AS107" s="78" t="b">
        <v>0</v>
      </c>
      <c r="AT107" s="78"/>
      <c r="AU107" s="78">
        <v>3</v>
      </c>
      <c r="AV107" s="83" t="s">
        <v>1801</v>
      </c>
      <c r="AW107" s="78" t="b">
        <v>0</v>
      </c>
      <c r="AX107" s="78" t="s">
        <v>1887</v>
      </c>
      <c r="AY107" s="83" t="s">
        <v>1992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368</v>
      </c>
      <c r="C108" s="65"/>
      <c r="D108" s="65" t="s">
        <v>64</v>
      </c>
      <c r="E108" s="66">
        <v>164.40382009688153</v>
      </c>
      <c r="F108" s="68">
        <v>99.9934170913513</v>
      </c>
      <c r="G108" s="102" t="s">
        <v>1873</v>
      </c>
      <c r="H108" s="65"/>
      <c r="I108" s="69" t="s">
        <v>368</v>
      </c>
      <c r="J108" s="70"/>
      <c r="K108" s="70"/>
      <c r="L108" s="69" t="s">
        <v>2157</v>
      </c>
      <c r="M108" s="73">
        <v>3.193864022320702</v>
      </c>
      <c r="N108" s="74">
        <v>3803.407470703125</v>
      </c>
      <c r="O108" s="74">
        <v>5321.77197265625</v>
      </c>
      <c r="P108" s="75"/>
      <c r="Q108" s="76"/>
      <c r="R108" s="76"/>
      <c r="S108" s="88"/>
      <c r="T108" s="48">
        <v>1</v>
      </c>
      <c r="U108" s="48">
        <v>0</v>
      </c>
      <c r="V108" s="49">
        <v>0</v>
      </c>
      <c r="W108" s="49">
        <v>0.002336</v>
      </c>
      <c r="X108" s="49">
        <v>0.003752</v>
      </c>
      <c r="Y108" s="49">
        <v>0.465687</v>
      </c>
      <c r="Z108" s="49">
        <v>0</v>
      </c>
      <c r="AA108" s="49">
        <v>0</v>
      </c>
      <c r="AB108" s="71">
        <v>108</v>
      </c>
      <c r="AC108" s="71"/>
      <c r="AD108" s="72"/>
      <c r="AE108" s="78" t="s">
        <v>1310</v>
      </c>
      <c r="AF108" s="78">
        <v>1108</v>
      </c>
      <c r="AG108" s="78">
        <v>835</v>
      </c>
      <c r="AH108" s="78">
        <v>7819</v>
      </c>
      <c r="AI108" s="78">
        <v>15480</v>
      </c>
      <c r="AJ108" s="78"/>
      <c r="AK108" s="78" t="s">
        <v>1469</v>
      </c>
      <c r="AL108" s="78"/>
      <c r="AM108" s="78"/>
      <c r="AN108" s="78"/>
      <c r="AO108" s="80">
        <v>41508.54471064815</v>
      </c>
      <c r="AP108" s="83" t="s">
        <v>1758</v>
      </c>
      <c r="AQ108" s="78" t="b">
        <v>1</v>
      </c>
      <c r="AR108" s="78" t="b">
        <v>0</v>
      </c>
      <c r="AS108" s="78" t="b">
        <v>0</v>
      </c>
      <c r="AT108" s="78"/>
      <c r="AU108" s="78">
        <v>2</v>
      </c>
      <c r="AV108" s="83" t="s">
        <v>1801</v>
      </c>
      <c r="AW108" s="78" t="b">
        <v>0</v>
      </c>
      <c r="AX108" s="78" t="s">
        <v>1887</v>
      </c>
      <c r="AY108" s="83" t="s">
        <v>1993</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249</v>
      </c>
      <c r="C109" s="65"/>
      <c r="D109" s="65" t="s">
        <v>64</v>
      </c>
      <c r="E109" s="66">
        <v>162.07800858487477</v>
      </c>
      <c r="F109" s="68">
        <v>99.99978637195491</v>
      </c>
      <c r="G109" s="102" t="s">
        <v>579</v>
      </c>
      <c r="H109" s="65"/>
      <c r="I109" s="69" t="s">
        <v>249</v>
      </c>
      <c r="J109" s="70"/>
      <c r="K109" s="70"/>
      <c r="L109" s="69" t="s">
        <v>2158</v>
      </c>
      <c r="M109" s="73">
        <v>1.0711951064935805</v>
      </c>
      <c r="N109" s="74">
        <v>7377.4296875</v>
      </c>
      <c r="O109" s="74">
        <v>1932.15966796875</v>
      </c>
      <c r="P109" s="75"/>
      <c r="Q109" s="76"/>
      <c r="R109" s="76"/>
      <c r="S109" s="88"/>
      <c r="T109" s="48">
        <v>1</v>
      </c>
      <c r="U109" s="48">
        <v>1</v>
      </c>
      <c r="V109" s="49">
        <v>0</v>
      </c>
      <c r="W109" s="49">
        <v>0</v>
      </c>
      <c r="X109" s="49">
        <v>0</v>
      </c>
      <c r="Y109" s="49">
        <v>0.999997</v>
      </c>
      <c r="Z109" s="49">
        <v>0</v>
      </c>
      <c r="AA109" s="49" t="s">
        <v>2285</v>
      </c>
      <c r="AB109" s="71">
        <v>109</v>
      </c>
      <c r="AC109" s="71"/>
      <c r="AD109" s="72"/>
      <c r="AE109" s="78" t="s">
        <v>1311</v>
      </c>
      <c r="AF109" s="78">
        <v>209</v>
      </c>
      <c r="AG109" s="78">
        <v>30</v>
      </c>
      <c r="AH109" s="78">
        <v>2250</v>
      </c>
      <c r="AI109" s="78">
        <v>7794</v>
      </c>
      <c r="AJ109" s="78"/>
      <c r="AK109" s="78" t="s">
        <v>1470</v>
      </c>
      <c r="AL109" s="78"/>
      <c r="AM109" s="78"/>
      <c r="AN109" s="78"/>
      <c r="AO109" s="80">
        <v>43492.43685185185</v>
      </c>
      <c r="AP109" s="83" t="s">
        <v>1759</v>
      </c>
      <c r="AQ109" s="78" t="b">
        <v>1</v>
      </c>
      <c r="AR109" s="78" t="b">
        <v>0</v>
      </c>
      <c r="AS109" s="78" t="b">
        <v>0</v>
      </c>
      <c r="AT109" s="78"/>
      <c r="AU109" s="78">
        <v>0</v>
      </c>
      <c r="AV109" s="78"/>
      <c r="AW109" s="78" t="b">
        <v>0</v>
      </c>
      <c r="AX109" s="78" t="s">
        <v>1887</v>
      </c>
      <c r="AY109" s="83" t="s">
        <v>1994</v>
      </c>
      <c r="AZ109" s="78" t="s">
        <v>66</v>
      </c>
      <c r="BA109" s="78" t="str">
        <f>REPLACE(INDEX(GroupVertices[Group],MATCH(Vertices[[#This Row],[Vertex]],GroupVertices[Vertex],0)),1,1,"")</f>
        <v>11</v>
      </c>
      <c r="BB109" s="48" t="s">
        <v>440</v>
      </c>
      <c r="BC109" s="48" t="s">
        <v>440</v>
      </c>
      <c r="BD109" s="48" t="s">
        <v>476</v>
      </c>
      <c r="BE109" s="48" t="s">
        <v>476</v>
      </c>
      <c r="BF109" s="48" t="s">
        <v>492</v>
      </c>
      <c r="BG109" s="48" t="s">
        <v>492</v>
      </c>
      <c r="BH109" s="119" t="s">
        <v>2700</v>
      </c>
      <c r="BI109" s="119" t="s">
        <v>2700</v>
      </c>
      <c r="BJ109" s="119" t="s">
        <v>2769</v>
      </c>
      <c r="BK109" s="119" t="s">
        <v>2769</v>
      </c>
      <c r="BL109" s="119">
        <v>0</v>
      </c>
      <c r="BM109" s="123">
        <v>0</v>
      </c>
      <c r="BN109" s="119">
        <v>0</v>
      </c>
      <c r="BO109" s="123">
        <v>0</v>
      </c>
      <c r="BP109" s="119">
        <v>0</v>
      </c>
      <c r="BQ109" s="123">
        <v>0</v>
      </c>
      <c r="BR109" s="119">
        <v>12</v>
      </c>
      <c r="BS109" s="123">
        <v>100</v>
      </c>
      <c r="BT109" s="119">
        <v>12</v>
      </c>
      <c r="BU109" s="2"/>
      <c r="BV109" s="3"/>
      <c r="BW109" s="3"/>
      <c r="BX109" s="3"/>
      <c r="BY109" s="3"/>
    </row>
    <row r="110" spans="1:77" ht="41.45" customHeight="1">
      <c r="A110" s="64" t="s">
        <v>250</v>
      </c>
      <c r="C110" s="65"/>
      <c r="D110" s="65" t="s">
        <v>64</v>
      </c>
      <c r="E110" s="66">
        <v>162.38137530383216</v>
      </c>
      <c r="F110" s="68">
        <v>99.99895559622401</v>
      </c>
      <c r="G110" s="102" t="s">
        <v>580</v>
      </c>
      <c r="H110" s="65"/>
      <c r="I110" s="69" t="s">
        <v>250</v>
      </c>
      <c r="J110" s="70"/>
      <c r="K110" s="70"/>
      <c r="L110" s="69" t="s">
        <v>2159</v>
      </c>
      <c r="M110" s="73">
        <v>1.3480649650797267</v>
      </c>
      <c r="N110" s="74">
        <v>1579.014404296875</v>
      </c>
      <c r="O110" s="74">
        <v>3523.10888671875</v>
      </c>
      <c r="P110" s="75"/>
      <c r="Q110" s="76"/>
      <c r="R110" s="76"/>
      <c r="S110" s="88"/>
      <c r="T110" s="48">
        <v>0</v>
      </c>
      <c r="U110" s="48">
        <v>3</v>
      </c>
      <c r="V110" s="49">
        <v>6.421625</v>
      </c>
      <c r="W110" s="49">
        <v>0.002364</v>
      </c>
      <c r="X110" s="49">
        <v>0.004037</v>
      </c>
      <c r="Y110" s="49">
        <v>0.788949</v>
      </c>
      <c r="Z110" s="49">
        <v>0.3333333333333333</v>
      </c>
      <c r="AA110" s="49">
        <v>0</v>
      </c>
      <c r="AB110" s="71">
        <v>110</v>
      </c>
      <c r="AC110" s="71"/>
      <c r="AD110" s="72"/>
      <c r="AE110" s="78" t="s">
        <v>1312</v>
      </c>
      <c r="AF110" s="78">
        <v>191</v>
      </c>
      <c r="AG110" s="78">
        <v>135</v>
      </c>
      <c r="AH110" s="78">
        <v>1295</v>
      </c>
      <c r="AI110" s="78">
        <v>2644</v>
      </c>
      <c r="AJ110" s="78"/>
      <c r="AK110" s="78" t="s">
        <v>1471</v>
      </c>
      <c r="AL110" s="78" t="s">
        <v>1529</v>
      </c>
      <c r="AM110" s="83" t="s">
        <v>1636</v>
      </c>
      <c r="AN110" s="78"/>
      <c r="AO110" s="80">
        <v>40105.59208333334</v>
      </c>
      <c r="AP110" s="83" t="s">
        <v>1760</v>
      </c>
      <c r="AQ110" s="78" t="b">
        <v>0</v>
      </c>
      <c r="AR110" s="78" t="b">
        <v>0</v>
      </c>
      <c r="AS110" s="78" t="b">
        <v>0</v>
      </c>
      <c r="AT110" s="78"/>
      <c r="AU110" s="78">
        <v>9</v>
      </c>
      <c r="AV110" s="83" t="s">
        <v>1804</v>
      </c>
      <c r="AW110" s="78" t="b">
        <v>0</v>
      </c>
      <c r="AX110" s="78" t="s">
        <v>1887</v>
      </c>
      <c r="AY110" s="83" t="s">
        <v>1995</v>
      </c>
      <c r="AZ110" s="78" t="s">
        <v>66</v>
      </c>
      <c r="BA110" s="78" t="str">
        <f>REPLACE(INDEX(GroupVertices[Group],MATCH(Vertices[[#This Row],[Vertex]],GroupVertices[Vertex],0)),1,1,"")</f>
        <v>2</v>
      </c>
      <c r="BB110" s="48"/>
      <c r="BC110" s="48"/>
      <c r="BD110" s="48"/>
      <c r="BE110" s="48"/>
      <c r="BF110" s="48"/>
      <c r="BG110" s="48"/>
      <c r="BH110" s="119" t="s">
        <v>2701</v>
      </c>
      <c r="BI110" s="119" t="s">
        <v>2701</v>
      </c>
      <c r="BJ110" s="119" t="s">
        <v>2770</v>
      </c>
      <c r="BK110" s="119" t="s">
        <v>2770</v>
      </c>
      <c r="BL110" s="119">
        <v>0</v>
      </c>
      <c r="BM110" s="123">
        <v>0</v>
      </c>
      <c r="BN110" s="119">
        <v>0</v>
      </c>
      <c r="BO110" s="123">
        <v>0</v>
      </c>
      <c r="BP110" s="119">
        <v>0</v>
      </c>
      <c r="BQ110" s="123">
        <v>0</v>
      </c>
      <c r="BR110" s="119">
        <v>37</v>
      </c>
      <c r="BS110" s="123">
        <v>100</v>
      </c>
      <c r="BT110" s="119">
        <v>37</v>
      </c>
      <c r="BU110" s="2"/>
      <c r="BV110" s="3"/>
      <c r="BW110" s="3"/>
      <c r="BX110" s="3"/>
      <c r="BY110" s="3"/>
    </row>
    <row r="111" spans="1:77" ht="41.45" customHeight="1">
      <c r="A111" s="64" t="s">
        <v>259</v>
      </c>
      <c r="C111" s="65"/>
      <c r="D111" s="65" t="s">
        <v>64</v>
      </c>
      <c r="E111" s="66">
        <v>162.57495216259545</v>
      </c>
      <c r="F111" s="68">
        <v>99.99842548218619</v>
      </c>
      <c r="G111" s="102" t="s">
        <v>587</v>
      </c>
      <c r="H111" s="65"/>
      <c r="I111" s="69" t="s">
        <v>259</v>
      </c>
      <c r="J111" s="70"/>
      <c r="K111" s="70"/>
      <c r="L111" s="69" t="s">
        <v>2160</v>
      </c>
      <c r="M111" s="73">
        <v>1.5247343034156486</v>
      </c>
      <c r="N111" s="74">
        <v>1275.0389404296875</v>
      </c>
      <c r="O111" s="74">
        <v>2864.8818359375</v>
      </c>
      <c r="P111" s="75"/>
      <c r="Q111" s="76"/>
      <c r="R111" s="76"/>
      <c r="S111" s="88"/>
      <c r="T111" s="48">
        <v>4</v>
      </c>
      <c r="U111" s="48">
        <v>2</v>
      </c>
      <c r="V111" s="49">
        <v>10.421625</v>
      </c>
      <c r="W111" s="49">
        <v>0.002381</v>
      </c>
      <c r="X111" s="49">
        <v>0.005248</v>
      </c>
      <c r="Y111" s="49">
        <v>1.474239</v>
      </c>
      <c r="Z111" s="49">
        <v>0.26666666666666666</v>
      </c>
      <c r="AA111" s="49">
        <v>0</v>
      </c>
      <c r="AB111" s="71">
        <v>111</v>
      </c>
      <c r="AC111" s="71"/>
      <c r="AD111" s="72"/>
      <c r="AE111" s="78" t="s">
        <v>1313</v>
      </c>
      <c r="AF111" s="78">
        <v>289</v>
      </c>
      <c r="AG111" s="78">
        <v>202</v>
      </c>
      <c r="AH111" s="78">
        <v>1150</v>
      </c>
      <c r="AI111" s="78">
        <v>6986</v>
      </c>
      <c r="AJ111" s="78"/>
      <c r="AK111" s="78" t="s">
        <v>1472</v>
      </c>
      <c r="AL111" s="78" t="s">
        <v>1562</v>
      </c>
      <c r="AM111" s="83" t="s">
        <v>1637</v>
      </c>
      <c r="AN111" s="78"/>
      <c r="AO111" s="80">
        <v>43321.552395833336</v>
      </c>
      <c r="AP111" s="83" t="s">
        <v>1761</v>
      </c>
      <c r="AQ111" s="78" t="b">
        <v>1</v>
      </c>
      <c r="AR111" s="78" t="b">
        <v>0</v>
      </c>
      <c r="AS111" s="78" t="b">
        <v>0</v>
      </c>
      <c r="AT111" s="78"/>
      <c r="AU111" s="78">
        <v>1</v>
      </c>
      <c r="AV111" s="78"/>
      <c r="AW111" s="78" t="b">
        <v>0</v>
      </c>
      <c r="AX111" s="78" t="s">
        <v>1887</v>
      </c>
      <c r="AY111" s="83" t="s">
        <v>1996</v>
      </c>
      <c r="AZ111" s="78" t="s">
        <v>66</v>
      </c>
      <c r="BA111" s="78" t="str">
        <f>REPLACE(INDEX(GroupVertices[Group],MATCH(Vertices[[#This Row],[Vertex]],GroupVertices[Vertex],0)),1,1,"")</f>
        <v>2</v>
      </c>
      <c r="BB111" s="48"/>
      <c r="BC111" s="48"/>
      <c r="BD111" s="48"/>
      <c r="BE111" s="48"/>
      <c r="BF111" s="48" t="s">
        <v>496</v>
      </c>
      <c r="BG111" s="48" t="s">
        <v>493</v>
      </c>
      <c r="BH111" s="119" t="s">
        <v>2702</v>
      </c>
      <c r="BI111" s="119" t="s">
        <v>2732</v>
      </c>
      <c r="BJ111" s="119" t="s">
        <v>2771</v>
      </c>
      <c r="BK111" s="119" t="s">
        <v>2771</v>
      </c>
      <c r="BL111" s="119">
        <v>0</v>
      </c>
      <c r="BM111" s="123">
        <v>0</v>
      </c>
      <c r="BN111" s="119">
        <v>0</v>
      </c>
      <c r="BO111" s="123">
        <v>0</v>
      </c>
      <c r="BP111" s="119">
        <v>0</v>
      </c>
      <c r="BQ111" s="123">
        <v>0</v>
      </c>
      <c r="BR111" s="119">
        <v>49</v>
      </c>
      <c r="BS111" s="123">
        <v>100</v>
      </c>
      <c r="BT111" s="119">
        <v>49</v>
      </c>
      <c r="BU111" s="2"/>
      <c r="BV111" s="3"/>
      <c r="BW111" s="3"/>
      <c r="BX111" s="3"/>
      <c r="BY111" s="3"/>
    </row>
    <row r="112" spans="1:77" ht="41.45" customHeight="1">
      <c r="A112" s="64" t="s">
        <v>251</v>
      </c>
      <c r="C112" s="65"/>
      <c r="D112" s="65" t="s">
        <v>64</v>
      </c>
      <c r="E112" s="66">
        <v>164.38648485579824</v>
      </c>
      <c r="F112" s="68">
        <v>99.99346456425022</v>
      </c>
      <c r="G112" s="102" t="s">
        <v>1874</v>
      </c>
      <c r="H112" s="65"/>
      <c r="I112" s="69" t="s">
        <v>251</v>
      </c>
      <c r="J112" s="70"/>
      <c r="K112" s="70"/>
      <c r="L112" s="69" t="s">
        <v>2161</v>
      </c>
      <c r="M112" s="73">
        <v>3.178042887544351</v>
      </c>
      <c r="N112" s="74">
        <v>7377.4296875</v>
      </c>
      <c r="O112" s="74">
        <v>879.3238525390625</v>
      </c>
      <c r="P112" s="75"/>
      <c r="Q112" s="76"/>
      <c r="R112" s="76"/>
      <c r="S112" s="88"/>
      <c r="T112" s="48">
        <v>1</v>
      </c>
      <c r="U112" s="48">
        <v>1</v>
      </c>
      <c r="V112" s="49">
        <v>0</v>
      </c>
      <c r="W112" s="49">
        <v>0</v>
      </c>
      <c r="X112" s="49">
        <v>0</v>
      </c>
      <c r="Y112" s="49">
        <v>0.999997</v>
      </c>
      <c r="Z112" s="49">
        <v>0</v>
      </c>
      <c r="AA112" s="49" t="s">
        <v>2285</v>
      </c>
      <c r="AB112" s="71">
        <v>112</v>
      </c>
      <c r="AC112" s="71"/>
      <c r="AD112" s="72"/>
      <c r="AE112" s="78" t="s">
        <v>1314</v>
      </c>
      <c r="AF112" s="78">
        <v>4999</v>
      </c>
      <c r="AG112" s="78">
        <v>829</v>
      </c>
      <c r="AH112" s="78">
        <v>555</v>
      </c>
      <c r="AI112" s="78">
        <v>2383</v>
      </c>
      <c r="AJ112" s="78"/>
      <c r="AK112" s="78" t="s">
        <v>1473</v>
      </c>
      <c r="AL112" s="78" t="s">
        <v>1563</v>
      </c>
      <c r="AM112" s="83" t="s">
        <v>1638</v>
      </c>
      <c r="AN112" s="78"/>
      <c r="AO112" s="80">
        <v>43367.441724537035</v>
      </c>
      <c r="AP112" s="78"/>
      <c r="AQ112" s="78" t="b">
        <v>1</v>
      </c>
      <c r="AR112" s="78" t="b">
        <v>0</v>
      </c>
      <c r="AS112" s="78" t="b">
        <v>0</v>
      </c>
      <c r="AT112" s="78"/>
      <c r="AU112" s="78">
        <v>3</v>
      </c>
      <c r="AV112" s="78"/>
      <c r="AW112" s="78" t="b">
        <v>0</v>
      </c>
      <c r="AX112" s="78" t="s">
        <v>1887</v>
      </c>
      <c r="AY112" s="83" t="s">
        <v>1997</v>
      </c>
      <c r="AZ112" s="78" t="s">
        <v>66</v>
      </c>
      <c r="BA112" s="78" t="str">
        <f>REPLACE(INDEX(GroupVertices[Group],MATCH(Vertices[[#This Row],[Vertex]],GroupVertices[Vertex],0)),1,1,"")</f>
        <v>11</v>
      </c>
      <c r="BB112" s="48"/>
      <c r="BC112" s="48"/>
      <c r="BD112" s="48"/>
      <c r="BE112" s="48"/>
      <c r="BF112" s="48" t="s">
        <v>493</v>
      </c>
      <c r="BG112" s="48" t="s">
        <v>493</v>
      </c>
      <c r="BH112" s="119" t="s">
        <v>2703</v>
      </c>
      <c r="BI112" s="119" t="s">
        <v>2703</v>
      </c>
      <c r="BJ112" s="119" t="s">
        <v>2772</v>
      </c>
      <c r="BK112" s="119" t="s">
        <v>2772</v>
      </c>
      <c r="BL112" s="119">
        <v>0</v>
      </c>
      <c r="BM112" s="123">
        <v>0</v>
      </c>
      <c r="BN112" s="119">
        <v>0</v>
      </c>
      <c r="BO112" s="123">
        <v>0</v>
      </c>
      <c r="BP112" s="119">
        <v>0</v>
      </c>
      <c r="BQ112" s="123">
        <v>0</v>
      </c>
      <c r="BR112" s="119">
        <v>12</v>
      </c>
      <c r="BS112" s="123">
        <v>100</v>
      </c>
      <c r="BT112" s="119">
        <v>12</v>
      </c>
      <c r="BU112" s="2"/>
      <c r="BV112" s="3"/>
      <c r="BW112" s="3"/>
      <c r="BX112" s="3"/>
      <c r="BY112" s="3"/>
    </row>
    <row r="113" spans="1:77" ht="41.45" customHeight="1">
      <c r="A113" s="64" t="s">
        <v>252</v>
      </c>
      <c r="C113" s="65"/>
      <c r="D113" s="65" t="s">
        <v>64</v>
      </c>
      <c r="E113" s="66">
        <v>162.45071626816528</v>
      </c>
      <c r="F113" s="68">
        <v>99.99876570462837</v>
      </c>
      <c r="G113" s="102" t="s">
        <v>581</v>
      </c>
      <c r="H113" s="65"/>
      <c r="I113" s="69" t="s">
        <v>252</v>
      </c>
      <c r="J113" s="70"/>
      <c r="K113" s="70"/>
      <c r="L113" s="69" t="s">
        <v>2162</v>
      </c>
      <c r="M113" s="73">
        <v>1.4113495041851316</v>
      </c>
      <c r="N113" s="74">
        <v>1078.0340576171875</v>
      </c>
      <c r="O113" s="74">
        <v>2160.677734375</v>
      </c>
      <c r="P113" s="75"/>
      <c r="Q113" s="76"/>
      <c r="R113" s="76"/>
      <c r="S113" s="88"/>
      <c r="T113" s="48">
        <v>0</v>
      </c>
      <c r="U113" s="48">
        <v>3</v>
      </c>
      <c r="V113" s="49">
        <v>6.421625</v>
      </c>
      <c r="W113" s="49">
        <v>0.002364</v>
      </c>
      <c r="X113" s="49">
        <v>0.004037</v>
      </c>
      <c r="Y113" s="49">
        <v>0.788949</v>
      </c>
      <c r="Z113" s="49">
        <v>0.3333333333333333</v>
      </c>
      <c r="AA113" s="49">
        <v>0</v>
      </c>
      <c r="AB113" s="71">
        <v>113</v>
      </c>
      <c r="AC113" s="71"/>
      <c r="AD113" s="72"/>
      <c r="AE113" s="78" t="s">
        <v>1315</v>
      </c>
      <c r="AF113" s="78">
        <v>527</v>
      </c>
      <c r="AG113" s="78">
        <v>159</v>
      </c>
      <c r="AH113" s="78">
        <v>9347</v>
      </c>
      <c r="AI113" s="78">
        <v>17599</v>
      </c>
      <c r="AJ113" s="78"/>
      <c r="AK113" s="78"/>
      <c r="AL113" s="78" t="s">
        <v>1564</v>
      </c>
      <c r="AM113" s="78"/>
      <c r="AN113" s="78"/>
      <c r="AO113" s="80">
        <v>40253.75115740741</v>
      </c>
      <c r="AP113" s="78"/>
      <c r="AQ113" s="78" t="b">
        <v>0</v>
      </c>
      <c r="AR113" s="78" t="b">
        <v>0</v>
      </c>
      <c r="AS113" s="78" t="b">
        <v>0</v>
      </c>
      <c r="AT113" s="78"/>
      <c r="AU113" s="78">
        <v>0</v>
      </c>
      <c r="AV113" s="83" t="s">
        <v>1806</v>
      </c>
      <c r="AW113" s="78" t="b">
        <v>0</v>
      </c>
      <c r="AX113" s="78" t="s">
        <v>1887</v>
      </c>
      <c r="AY113" s="83" t="s">
        <v>1998</v>
      </c>
      <c r="AZ113" s="78" t="s">
        <v>66</v>
      </c>
      <c r="BA113" s="78" t="str">
        <f>REPLACE(INDEX(GroupVertices[Group],MATCH(Vertices[[#This Row],[Vertex]],GroupVertices[Vertex],0)),1,1,"")</f>
        <v>2</v>
      </c>
      <c r="BB113" s="48"/>
      <c r="BC113" s="48"/>
      <c r="BD113" s="48"/>
      <c r="BE113" s="48"/>
      <c r="BF113" s="48"/>
      <c r="BG113" s="48"/>
      <c r="BH113" s="119" t="s">
        <v>2701</v>
      </c>
      <c r="BI113" s="119" t="s">
        <v>2701</v>
      </c>
      <c r="BJ113" s="119" t="s">
        <v>2770</v>
      </c>
      <c r="BK113" s="119" t="s">
        <v>2770</v>
      </c>
      <c r="BL113" s="119">
        <v>0</v>
      </c>
      <c r="BM113" s="123">
        <v>0</v>
      </c>
      <c r="BN113" s="119">
        <v>0</v>
      </c>
      <c r="BO113" s="123">
        <v>0</v>
      </c>
      <c r="BP113" s="119">
        <v>0</v>
      </c>
      <c r="BQ113" s="123">
        <v>0</v>
      </c>
      <c r="BR113" s="119">
        <v>37</v>
      </c>
      <c r="BS113" s="123">
        <v>100</v>
      </c>
      <c r="BT113" s="119">
        <v>37</v>
      </c>
      <c r="BU113" s="2"/>
      <c r="BV113" s="3"/>
      <c r="BW113" s="3"/>
      <c r="BX113" s="3"/>
      <c r="BY113" s="3"/>
    </row>
    <row r="114" spans="1:77" ht="41.45" customHeight="1">
      <c r="A114" s="64" t="s">
        <v>253</v>
      </c>
      <c r="C114" s="65"/>
      <c r="D114" s="65" t="s">
        <v>64</v>
      </c>
      <c r="E114" s="66">
        <v>162.83498077884465</v>
      </c>
      <c r="F114" s="68">
        <v>99.99771338870256</v>
      </c>
      <c r="G114" s="102" t="s">
        <v>582</v>
      </c>
      <c r="H114" s="65"/>
      <c r="I114" s="69" t="s">
        <v>253</v>
      </c>
      <c r="J114" s="70"/>
      <c r="K114" s="70"/>
      <c r="L114" s="69" t="s">
        <v>2163</v>
      </c>
      <c r="M114" s="73">
        <v>1.7620513250609169</v>
      </c>
      <c r="N114" s="74">
        <v>9209.7802734375</v>
      </c>
      <c r="O114" s="74">
        <v>5281.82470703125</v>
      </c>
      <c r="P114" s="75"/>
      <c r="Q114" s="76"/>
      <c r="R114" s="76"/>
      <c r="S114" s="88"/>
      <c r="T114" s="48">
        <v>0</v>
      </c>
      <c r="U114" s="48">
        <v>1</v>
      </c>
      <c r="V114" s="49">
        <v>0</v>
      </c>
      <c r="W114" s="49">
        <v>0.001799</v>
      </c>
      <c r="X114" s="49">
        <v>0.000666</v>
      </c>
      <c r="Y114" s="49">
        <v>0.397281</v>
      </c>
      <c r="Z114" s="49">
        <v>0</v>
      </c>
      <c r="AA114" s="49">
        <v>0</v>
      </c>
      <c r="AB114" s="71">
        <v>114</v>
      </c>
      <c r="AC114" s="71"/>
      <c r="AD114" s="72"/>
      <c r="AE114" s="78" t="s">
        <v>1316</v>
      </c>
      <c r="AF114" s="78">
        <v>926</v>
      </c>
      <c r="AG114" s="78">
        <v>292</v>
      </c>
      <c r="AH114" s="78">
        <v>1021</v>
      </c>
      <c r="AI114" s="78">
        <v>11427</v>
      </c>
      <c r="AJ114" s="78"/>
      <c r="AK114" s="78" t="s">
        <v>1474</v>
      </c>
      <c r="AL114" s="78"/>
      <c r="AM114" s="78"/>
      <c r="AN114" s="78"/>
      <c r="AO114" s="80">
        <v>41845.634722222225</v>
      </c>
      <c r="AP114" s="83" t="s">
        <v>1762</v>
      </c>
      <c r="AQ114" s="78" t="b">
        <v>0</v>
      </c>
      <c r="AR114" s="78" t="b">
        <v>0</v>
      </c>
      <c r="AS114" s="78" t="b">
        <v>0</v>
      </c>
      <c r="AT114" s="78"/>
      <c r="AU114" s="78">
        <v>1</v>
      </c>
      <c r="AV114" s="83" t="s">
        <v>1801</v>
      </c>
      <c r="AW114" s="78" t="b">
        <v>0</v>
      </c>
      <c r="AX114" s="78" t="s">
        <v>1887</v>
      </c>
      <c r="AY114" s="83" t="s">
        <v>1999</v>
      </c>
      <c r="AZ114" s="78" t="s">
        <v>66</v>
      </c>
      <c r="BA114" s="78" t="str">
        <f>REPLACE(INDEX(GroupVertices[Group],MATCH(Vertices[[#This Row],[Vertex]],GroupVertices[Vertex],0)),1,1,"")</f>
        <v>6</v>
      </c>
      <c r="BB114" s="48"/>
      <c r="BC114" s="48"/>
      <c r="BD114" s="48"/>
      <c r="BE114" s="48"/>
      <c r="BF114" s="48" t="s">
        <v>494</v>
      </c>
      <c r="BG114" s="48" t="s">
        <v>494</v>
      </c>
      <c r="BH114" s="119" t="s">
        <v>2704</v>
      </c>
      <c r="BI114" s="119" t="s">
        <v>2704</v>
      </c>
      <c r="BJ114" s="119" t="s">
        <v>2773</v>
      </c>
      <c r="BK114" s="119" t="s">
        <v>2773</v>
      </c>
      <c r="BL114" s="119">
        <v>0</v>
      </c>
      <c r="BM114" s="123">
        <v>0</v>
      </c>
      <c r="BN114" s="119">
        <v>0</v>
      </c>
      <c r="BO114" s="123">
        <v>0</v>
      </c>
      <c r="BP114" s="119">
        <v>0</v>
      </c>
      <c r="BQ114" s="123">
        <v>0</v>
      </c>
      <c r="BR114" s="119">
        <v>28</v>
      </c>
      <c r="BS114" s="123">
        <v>100</v>
      </c>
      <c r="BT114" s="119">
        <v>28</v>
      </c>
      <c r="BU114" s="2"/>
      <c r="BV114" s="3"/>
      <c r="BW114" s="3"/>
      <c r="BX114" s="3"/>
      <c r="BY114" s="3"/>
    </row>
    <row r="115" spans="1:77" ht="41.45" customHeight="1">
      <c r="A115" s="64" t="s">
        <v>295</v>
      </c>
      <c r="C115" s="65"/>
      <c r="D115" s="65" t="s">
        <v>64</v>
      </c>
      <c r="E115" s="66">
        <v>163.1701287731214</v>
      </c>
      <c r="F115" s="68">
        <v>99.99679557932366</v>
      </c>
      <c r="G115" s="102" t="s">
        <v>618</v>
      </c>
      <c r="H115" s="65"/>
      <c r="I115" s="69" t="s">
        <v>295</v>
      </c>
      <c r="J115" s="70"/>
      <c r="K115" s="70"/>
      <c r="L115" s="69" t="s">
        <v>2164</v>
      </c>
      <c r="M115" s="73">
        <v>2.067926597403707</v>
      </c>
      <c r="N115" s="74">
        <v>9199.859375</v>
      </c>
      <c r="O115" s="74">
        <v>6128.798828125</v>
      </c>
      <c r="P115" s="75"/>
      <c r="Q115" s="76"/>
      <c r="R115" s="76"/>
      <c r="S115" s="88"/>
      <c r="T115" s="48">
        <v>6</v>
      </c>
      <c r="U115" s="48">
        <v>1</v>
      </c>
      <c r="V115" s="49">
        <v>613.153531</v>
      </c>
      <c r="W115" s="49">
        <v>0.002387</v>
      </c>
      <c r="X115" s="49">
        <v>0.005988</v>
      </c>
      <c r="Y115" s="49">
        <v>1.745511</v>
      </c>
      <c r="Z115" s="49">
        <v>0</v>
      </c>
      <c r="AA115" s="49">
        <v>0</v>
      </c>
      <c r="AB115" s="71">
        <v>115</v>
      </c>
      <c r="AC115" s="71"/>
      <c r="AD115" s="72"/>
      <c r="AE115" s="78" t="s">
        <v>1317</v>
      </c>
      <c r="AF115" s="78">
        <v>344</v>
      </c>
      <c r="AG115" s="78">
        <v>408</v>
      </c>
      <c r="AH115" s="78">
        <v>3340</v>
      </c>
      <c r="AI115" s="78">
        <v>26825</v>
      </c>
      <c r="AJ115" s="78"/>
      <c r="AK115" s="78" t="s">
        <v>1475</v>
      </c>
      <c r="AL115" s="78" t="s">
        <v>1529</v>
      </c>
      <c r="AM115" s="78"/>
      <c r="AN115" s="78"/>
      <c r="AO115" s="80">
        <v>41849.369305555556</v>
      </c>
      <c r="AP115" s="83" t="s">
        <v>1763</v>
      </c>
      <c r="AQ115" s="78" t="b">
        <v>0</v>
      </c>
      <c r="AR115" s="78" t="b">
        <v>0</v>
      </c>
      <c r="AS115" s="78" t="b">
        <v>0</v>
      </c>
      <c r="AT115" s="78"/>
      <c r="AU115" s="78">
        <v>6</v>
      </c>
      <c r="AV115" s="83" t="s">
        <v>1801</v>
      </c>
      <c r="AW115" s="78" t="b">
        <v>0</v>
      </c>
      <c r="AX115" s="78" t="s">
        <v>1887</v>
      </c>
      <c r="AY115" s="83" t="s">
        <v>2000</v>
      </c>
      <c r="AZ115" s="78" t="s">
        <v>66</v>
      </c>
      <c r="BA115" s="78" t="str">
        <f>REPLACE(INDEX(GroupVertices[Group],MATCH(Vertices[[#This Row],[Vertex]],GroupVertices[Vertex],0)),1,1,"")</f>
        <v>6</v>
      </c>
      <c r="BB115" s="48" t="s">
        <v>454</v>
      </c>
      <c r="BC115" s="48" t="s">
        <v>454</v>
      </c>
      <c r="BD115" s="48" t="s">
        <v>474</v>
      </c>
      <c r="BE115" s="48" t="s">
        <v>474</v>
      </c>
      <c r="BF115" s="48" t="s">
        <v>513</v>
      </c>
      <c r="BG115" s="48" t="s">
        <v>513</v>
      </c>
      <c r="BH115" s="119" t="s">
        <v>2704</v>
      </c>
      <c r="BI115" s="119" t="s">
        <v>2704</v>
      </c>
      <c r="BJ115" s="119" t="s">
        <v>2773</v>
      </c>
      <c r="BK115" s="119" t="s">
        <v>2773</v>
      </c>
      <c r="BL115" s="119">
        <v>0</v>
      </c>
      <c r="BM115" s="123">
        <v>0</v>
      </c>
      <c r="BN115" s="119">
        <v>0</v>
      </c>
      <c r="BO115" s="123">
        <v>0</v>
      </c>
      <c r="BP115" s="119">
        <v>0</v>
      </c>
      <c r="BQ115" s="123">
        <v>0</v>
      </c>
      <c r="BR115" s="119">
        <v>28</v>
      </c>
      <c r="BS115" s="123">
        <v>100</v>
      </c>
      <c r="BT115" s="119">
        <v>28</v>
      </c>
      <c r="BU115" s="2"/>
      <c r="BV115" s="3"/>
      <c r="BW115" s="3"/>
      <c r="BX115" s="3"/>
      <c r="BY115" s="3"/>
    </row>
    <row r="116" spans="1:77" ht="41.45" customHeight="1">
      <c r="A116" s="64" t="s">
        <v>254</v>
      </c>
      <c r="C116" s="65"/>
      <c r="D116" s="65" t="s">
        <v>64</v>
      </c>
      <c r="E116" s="66">
        <v>166.39737282145873</v>
      </c>
      <c r="F116" s="68">
        <v>99.98795770797679</v>
      </c>
      <c r="G116" s="102" t="s">
        <v>1875</v>
      </c>
      <c r="H116" s="65"/>
      <c r="I116" s="69" t="s">
        <v>254</v>
      </c>
      <c r="J116" s="70"/>
      <c r="K116" s="70"/>
      <c r="L116" s="69" t="s">
        <v>2165</v>
      </c>
      <c r="M116" s="73">
        <v>5.013294521601092</v>
      </c>
      <c r="N116" s="74">
        <v>7747.763671875</v>
      </c>
      <c r="O116" s="74">
        <v>879.3238525390625</v>
      </c>
      <c r="P116" s="75"/>
      <c r="Q116" s="76"/>
      <c r="R116" s="76"/>
      <c r="S116" s="88"/>
      <c r="T116" s="48">
        <v>1</v>
      </c>
      <c r="U116" s="48">
        <v>1</v>
      </c>
      <c r="V116" s="49">
        <v>0</v>
      </c>
      <c r="W116" s="49">
        <v>0</v>
      </c>
      <c r="X116" s="49">
        <v>0</v>
      </c>
      <c r="Y116" s="49">
        <v>0.999997</v>
      </c>
      <c r="Z116" s="49">
        <v>0</v>
      </c>
      <c r="AA116" s="49" t="s">
        <v>2285</v>
      </c>
      <c r="AB116" s="71">
        <v>116</v>
      </c>
      <c r="AC116" s="71"/>
      <c r="AD116" s="72"/>
      <c r="AE116" s="78" t="s">
        <v>1318</v>
      </c>
      <c r="AF116" s="78">
        <v>1620</v>
      </c>
      <c r="AG116" s="78">
        <v>1525</v>
      </c>
      <c r="AH116" s="78">
        <v>28940</v>
      </c>
      <c r="AI116" s="78">
        <v>168678</v>
      </c>
      <c r="AJ116" s="78"/>
      <c r="AK116" s="78" t="s">
        <v>1476</v>
      </c>
      <c r="AL116" s="78" t="s">
        <v>1563</v>
      </c>
      <c r="AM116" s="78"/>
      <c r="AN116" s="78"/>
      <c r="AO116" s="80">
        <v>40926.42618055556</v>
      </c>
      <c r="AP116" s="83" t="s">
        <v>1764</v>
      </c>
      <c r="AQ116" s="78" t="b">
        <v>0</v>
      </c>
      <c r="AR116" s="78" t="b">
        <v>0</v>
      </c>
      <c r="AS116" s="78" t="b">
        <v>1</v>
      </c>
      <c r="AT116" s="78"/>
      <c r="AU116" s="78">
        <v>66</v>
      </c>
      <c r="AV116" s="83" t="s">
        <v>1803</v>
      </c>
      <c r="AW116" s="78" t="b">
        <v>0</v>
      </c>
      <c r="AX116" s="78" t="s">
        <v>1887</v>
      </c>
      <c r="AY116" s="83" t="s">
        <v>2001</v>
      </c>
      <c r="AZ116" s="78" t="s">
        <v>66</v>
      </c>
      <c r="BA116" s="78" t="str">
        <f>REPLACE(INDEX(GroupVertices[Group],MATCH(Vertices[[#This Row],[Vertex]],GroupVertices[Vertex],0)),1,1,"")</f>
        <v>11</v>
      </c>
      <c r="BB116" s="48"/>
      <c r="BC116" s="48"/>
      <c r="BD116" s="48"/>
      <c r="BE116" s="48"/>
      <c r="BF116" s="48" t="s">
        <v>495</v>
      </c>
      <c r="BG116" s="48" t="s">
        <v>495</v>
      </c>
      <c r="BH116" s="119" t="s">
        <v>2705</v>
      </c>
      <c r="BI116" s="119" t="s">
        <v>2705</v>
      </c>
      <c r="BJ116" s="119" t="s">
        <v>2774</v>
      </c>
      <c r="BK116" s="119" t="s">
        <v>2774</v>
      </c>
      <c r="BL116" s="119">
        <v>0</v>
      </c>
      <c r="BM116" s="123">
        <v>0</v>
      </c>
      <c r="BN116" s="119">
        <v>0</v>
      </c>
      <c r="BO116" s="123">
        <v>0</v>
      </c>
      <c r="BP116" s="119">
        <v>0</v>
      </c>
      <c r="BQ116" s="123">
        <v>0</v>
      </c>
      <c r="BR116" s="119">
        <v>25</v>
      </c>
      <c r="BS116" s="123">
        <v>100</v>
      </c>
      <c r="BT116" s="119">
        <v>25</v>
      </c>
      <c r="BU116" s="2"/>
      <c r="BV116" s="3"/>
      <c r="BW116" s="3"/>
      <c r="BX116" s="3"/>
      <c r="BY116" s="3"/>
    </row>
    <row r="117" spans="1:77" ht="41.45" customHeight="1">
      <c r="A117" s="64" t="s">
        <v>255</v>
      </c>
      <c r="C117" s="65"/>
      <c r="D117" s="65" t="s">
        <v>64</v>
      </c>
      <c r="E117" s="66">
        <v>162.11556827388853</v>
      </c>
      <c r="F117" s="68">
        <v>99.99968351400727</v>
      </c>
      <c r="G117" s="102" t="s">
        <v>583</v>
      </c>
      <c r="H117" s="65"/>
      <c r="I117" s="69" t="s">
        <v>255</v>
      </c>
      <c r="J117" s="70"/>
      <c r="K117" s="70"/>
      <c r="L117" s="69" t="s">
        <v>2166</v>
      </c>
      <c r="M117" s="73">
        <v>1.1054742318423414</v>
      </c>
      <c r="N117" s="74">
        <v>9189.9384765625</v>
      </c>
      <c r="O117" s="74">
        <v>6975.77294921875</v>
      </c>
      <c r="P117" s="75"/>
      <c r="Q117" s="76"/>
      <c r="R117" s="76"/>
      <c r="S117" s="88"/>
      <c r="T117" s="48">
        <v>0</v>
      </c>
      <c r="U117" s="48">
        <v>2</v>
      </c>
      <c r="V117" s="49">
        <v>55.304978</v>
      </c>
      <c r="W117" s="49">
        <v>0.002141</v>
      </c>
      <c r="X117" s="49">
        <v>0.006644</v>
      </c>
      <c r="Y117" s="49">
        <v>0.587869</v>
      </c>
      <c r="Z117" s="49">
        <v>0</v>
      </c>
      <c r="AA117" s="49">
        <v>0</v>
      </c>
      <c r="AB117" s="71">
        <v>117</v>
      </c>
      <c r="AC117" s="71"/>
      <c r="AD117" s="72"/>
      <c r="AE117" s="78" t="s">
        <v>1319</v>
      </c>
      <c r="AF117" s="78">
        <v>264</v>
      </c>
      <c r="AG117" s="78">
        <v>43</v>
      </c>
      <c r="AH117" s="78">
        <v>7249</v>
      </c>
      <c r="AI117" s="78">
        <v>19652</v>
      </c>
      <c r="AJ117" s="78"/>
      <c r="AK117" s="78" t="s">
        <v>1477</v>
      </c>
      <c r="AL117" s="78"/>
      <c r="AM117" s="78"/>
      <c r="AN117" s="78"/>
      <c r="AO117" s="80">
        <v>42065.72137731482</v>
      </c>
      <c r="AP117" s="83" t="s">
        <v>1765</v>
      </c>
      <c r="AQ117" s="78" t="b">
        <v>0</v>
      </c>
      <c r="AR117" s="78" t="b">
        <v>0</v>
      </c>
      <c r="AS117" s="78" t="b">
        <v>0</v>
      </c>
      <c r="AT117" s="78"/>
      <c r="AU117" s="78">
        <v>2</v>
      </c>
      <c r="AV117" s="83" t="s">
        <v>1801</v>
      </c>
      <c r="AW117" s="78" t="b">
        <v>0</v>
      </c>
      <c r="AX117" s="78" t="s">
        <v>1887</v>
      </c>
      <c r="AY117" s="83" t="s">
        <v>2002</v>
      </c>
      <c r="AZ117" s="78" t="s">
        <v>66</v>
      </c>
      <c r="BA117" s="78" t="str">
        <f>REPLACE(INDEX(GroupVertices[Group],MATCH(Vertices[[#This Row],[Vertex]],GroupVertices[Vertex],0)),1,1,"")</f>
        <v>6</v>
      </c>
      <c r="BB117" s="48"/>
      <c r="BC117" s="48"/>
      <c r="BD117" s="48"/>
      <c r="BE117" s="48"/>
      <c r="BF117" s="48" t="s">
        <v>2655</v>
      </c>
      <c r="BG117" s="48" t="s">
        <v>2655</v>
      </c>
      <c r="BH117" s="119" t="s">
        <v>2706</v>
      </c>
      <c r="BI117" s="119" t="s">
        <v>2733</v>
      </c>
      <c r="BJ117" s="119" t="s">
        <v>2773</v>
      </c>
      <c r="BK117" s="119" t="s">
        <v>2773</v>
      </c>
      <c r="BL117" s="119">
        <v>0</v>
      </c>
      <c r="BM117" s="123">
        <v>0</v>
      </c>
      <c r="BN117" s="119">
        <v>0</v>
      </c>
      <c r="BO117" s="123">
        <v>0</v>
      </c>
      <c r="BP117" s="119">
        <v>0</v>
      </c>
      <c r="BQ117" s="123">
        <v>0</v>
      </c>
      <c r="BR117" s="119">
        <v>45</v>
      </c>
      <c r="BS117" s="123">
        <v>100</v>
      </c>
      <c r="BT117" s="119">
        <v>45</v>
      </c>
      <c r="BU117" s="2"/>
      <c r="BV117" s="3"/>
      <c r="BW117" s="3"/>
      <c r="BX117" s="3"/>
      <c r="BY117" s="3"/>
    </row>
    <row r="118" spans="1:77" ht="41.45" customHeight="1">
      <c r="A118" s="64" t="s">
        <v>256</v>
      </c>
      <c r="C118" s="65"/>
      <c r="D118" s="65" t="s">
        <v>64</v>
      </c>
      <c r="E118" s="66">
        <v>165.44682376872555</v>
      </c>
      <c r="F118" s="68">
        <v>99.99056080526697</v>
      </c>
      <c r="G118" s="102" t="s">
        <v>584</v>
      </c>
      <c r="H118" s="65"/>
      <c r="I118" s="69" t="s">
        <v>256</v>
      </c>
      <c r="J118" s="70"/>
      <c r="K118" s="70"/>
      <c r="L118" s="69" t="s">
        <v>2167</v>
      </c>
      <c r="M118" s="73">
        <v>4.145768964697833</v>
      </c>
      <c r="N118" s="74">
        <v>1410.2347412109375</v>
      </c>
      <c r="O118" s="74">
        <v>3234.50830078125</v>
      </c>
      <c r="P118" s="75"/>
      <c r="Q118" s="76"/>
      <c r="R118" s="76"/>
      <c r="S118" s="88"/>
      <c r="T118" s="48">
        <v>0</v>
      </c>
      <c r="U118" s="48">
        <v>3</v>
      </c>
      <c r="V118" s="49">
        <v>6.421625</v>
      </c>
      <c r="W118" s="49">
        <v>0.002364</v>
      </c>
      <c r="X118" s="49">
        <v>0.004037</v>
      </c>
      <c r="Y118" s="49">
        <v>0.788949</v>
      </c>
      <c r="Z118" s="49">
        <v>0.3333333333333333</v>
      </c>
      <c r="AA118" s="49">
        <v>0</v>
      </c>
      <c r="AB118" s="71">
        <v>118</v>
      </c>
      <c r="AC118" s="71"/>
      <c r="AD118" s="72"/>
      <c r="AE118" s="78" t="s">
        <v>1320</v>
      </c>
      <c r="AF118" s="78">
        <v>1545</v>
      </c>
      <c r="AG118" s="78">
        <v>1196</v>
      </c>
      <c r="AH118" s="78">
        <v>53331</v>
      </c>
      <c r="AI118" s="78">
        <v>37091</v>
      </c>
      <c r="AJ118" s="78"/>
      <c r="AK118" s="78" t="s">
        <v>1478</v>
      </c>
      <c r="AL118" s="78" t="s">
        <v>1565</v>
      </c>
      <c r="AM118" s="83" t="s">
        <v>1639</v>
      </c>
      <c r="AN118" s="78"/>
      <c r="AO118" s="80">
        <v>39967.794074074074</v>
      </c>
      <c r="AP118" s="83" t="s">
        <v>1766</v>
      </c>
      <c r="AQ118" s="78" t="b">
        <v>0</v>
      </c>
      <c r="AR118" s="78" t="b">
        <v>0</v>
      </c>
      <c r="AS118" s="78" t="b">
        <v>1</v>
      </c>
      <c r="AT118" s="78"/>
      <c r="AU118" s="78">
        <v>86</v>
      </c>
      <c r="AV118" s="83" t="s">
        <v>1804</v>
      </c>
      <c r="AW118" s="78" t="b">
        <v>0</v>
      </c>
      <c r="AX118" s="78" t="s">
        <v>1887</v>
      </c>
      <c r="AY118" s="83" t="s">
        <v>2003</v>
      </c>
      <c r="AZ118" s="78" t="s">
        <v>66</v>
      </c>
      <c r="BA118" s="78" t="str">
        <f>REPLACE(INDEX(GroupVertices[Group],MATCH(Vertices[[#This Row],[Vertex]],GroupVertices[Vertex],0)),1,1,"")</f>
        <v>2</v>
      </c>
      <c r="BB118" s="48"/>
      <c r="BC118" s="48"/>
      <c r="BD118" s="48"/>
      <c r="BE118" s="48"/>
      <c r="BF118" s="48"/>
      <c r="BG118" s="48"/>
      <c r="BH118" s="119" t="s">
        <v>2701</v>
      </c>
      <c r="BI118" s="119" t="s">
        <v>2701</v>
      </c>
      <c r="BJ118" s="119" t="s">
        <v>2770</v>
      </c>
      <c r="BK118" s="119" t="s">
        <v>2770</v>
      </c>
      <c r="BL118" s="119">
        <v>0</v>
      </c>
      <c r="BM118" s="123">
        <v>0</v>
      </c>
      <c r="BN118" s="119">
        <v>0</v>
      </c>
      <c r="BO118" s="123">
        <v>0</v>
      </c>
      <c r="BP118" s="119">
        <v>0</v>
      </c>
      <c r="BQ118" s="123">
        <v>0</v>
      </c>
      <c r="BR118" s="119">
        <v>37</v>
      </c>
      <c r="BS118" s="123">
        <v>100</v>
      </c>
      <c r="BT118" s="119">
        <v>37</v>
      </c>
      <c r="BU118" s="2"/>
      <c r="BV118" s="3"/>
      <c r="BW118" s="3"/>
      <c r="BX118" s="3"/>
      <c r="BY118" s="3"/>
    </row>
    <row r="119" spans="1:77" ht="41.45" customHeight="1">
      <c r="A119" s="64" t="s">
        <v>257</v>
      </c>
      <c r="C119" s="65"/>
      <c r="D119" s="65" t="s">
        <v>64</v>
      </c>
      <c r="E119" s="66">
        <v>162.8205347446086</v>
      </c>
      <c r="F119" s="68">
        <v>99.99775294945165</v>
      </c>
      <c r="G119" s="102" t="s">
        <v>585</v>
      </c>
      <c r="H119" s="65"/>
      <c r="I119" s="69" t="s">
        <v>257</v>
      </c>
      <c r="J119" s="70"/>
      <c r="K119" s="70"/>
      <c r="L119" s="69" t="s">
        <v>2168</v>
      </c>
      <c r="M119" s="73">
        <v>1.7488670460806244</v>
      </c>
      <c r="N119" s="74">
        <v>9804.087890625</v>
      </c>
      <c r="O119" s="74">
        <v>6142.70458984375</v>
      </c>
      <c r="P119" s="75"/>
      <c r="Q119" s="76"/>
      <c r="R119" s="76"/>
      <c r="S119" s="88"/>
      <c r="T119" s="48">
        <v>0</v>
      </c>
      <c r="U119" s="48">
        <v>1</v>
      </c>
      <c r="V119" s="49">
        <v>0</v>
      </c>
      <c r="W119" s="49">
        <v>0.001799</v>
      </c>
      <c r="X119" s="49">
        <v>0.000666</v>
      </c>
      <c r="Y119" s="49">
        <v>0.397281</v>
      </c>
      <c r="Z119" s="49">
        <v>0</v>
      </c>
      <c r="AA119" s="49">
        <v>0</v>
      </c>
      <c r="AB119" s="71">
        <v>119</v>
      </c>
      <c r="AC119" s="71"/>
      <c r="AD119" s="72"/>
      <c r="AE119" s="78" t="s">
        <v>1321</v>
      </c>
      <c r="AF119" s="78">
        <v>608</v>
      </c>
      <c r="AG119" s="78">
        <v>287</v>
      </c>
      <c r="AH119" s="78">
        <v>16751</v>
      </c>
      <c r="AI119" s="78">
        <v>26580</v>
      </c>
      <c r="AJ119" s="78"/>
      <c r="AK119" s="78" t="s">
        <v>1479</v>
      </c>
      <c r="AL119" s="78" t="s">
        <v>1566</v>
      </c>
      <c r="AM119" s="83" t="s">
        <v>1640</v>
      </c>
      <c r="AN119" s="78"/>
      <c r="AO119" s="80">
        <v>41729.313043981485</v>
      </c>
      <c r="AP119" s="83" t="s">
        <v>1767</v>
      </c>
      <c r="AQ119" s="78" t="b">
        <v>0</v>
      </c>
      <c r="AR119" s="78" t="b">
        <v>0</v>
      </c>
      <c r="AS119" s="78" t="b">
        <v>1</v>
      </c>
      <c r="AT119" s="78"/>
      <c r="AU119" s="78">
        <v>22</v>
      </c>
      <c r="AV119" s="83" t="s">
        <v>1801</v>
      </c>
      <c r="AW119" s="78" t="b">
        <v>0</v>
      </c>
      <c r="AX119" s="78" t="s">
        <v>1887</v>
      </c>
      <c r="AY119" s="83" t="s">
        <v>2004</v>
      </c>
      <c r="AZ119" s="78" t="s">
        <v>66</v>
      </c>
      <c r="BA119" s="78" t="str">
        <f>REPLACE(INDEX(GroupVertices[Group],MATCH(Vertices[[#This Row],[Vertex]],GroupVertices[Vertex],0)),1,1,"")</f>
        <v>6</v>
      </c>
      <c r="BB119" s="48"/>
      <c r="BC119" s="48"/>
      <c r="BD119" s="48"/>
      <c r="BE119" s="48"/>
      <c r="BF119" s="48" t="s">
        <v>494</v>
      </c>
      <c r="BG119" s="48" t="s">
        <v>494</v>
      </c>
      <c r="BH119" s="119" t="s">
        <v>2704</v>
      </c>
      <c r="BI119" s="119" t="s">
        <v>2704</v>
      </c>
      <c r="BJ119" s="119" t="s">
        <v>2773</v>
      </c>
      <c r="BK119" s="119" t="s">
        <v>2773</v>
      </c>
      <c r="BL119" s="119">
        <v>0</v>
      </c>
      <c r="BM119" s="123">
        <v>0</v>
      </c>
      <c r="BN119" s="119">
        <v>0</v>
      </c>
      <c r="BO119" s="123">
        <v>0</v>
      </c>
      <c r="BP119" s="119">
        <v>0</v>
      </c>
      <c r="BQ119" s="123">
        <v>0</v>
      </c>
      <c r="BR119" s="119">
        <v>28</v>
      </c>
      <c r="BS119" s="123">
        <v>100</v>
      </c>
      <c r="BT119" s="119">
        <v>28</v>
      </c>
      <c r="BU119" s="2"/>
      <c r="BV119" s="3"/>
      <c r="BW119" s="3"/>
      <c r="BX119" s="3"/>
      <c r="BY119" s="3"/>
    </row>
    <row r="120" spans="1:77" ht="41.45" customHeight="1">
      <c r="A120" s="64" t="s">
        <v>258</v>
      </c>
      <c r="C120" s="65"/>
      <c r="D120" s="65" t="s">
        <v>64</v>
      </c>
      <c r="E120" s="66">
        <v>164.24202451343757</v>
      </c>
      <c r="F120" s="68">
        <v>99.99386017174112</v>
      </c>
      <c r="G120" s="102" t="s">
        <v>586</v>
      </c>
      <c r="H120" s="65"/>
      <c r="I120" s="69" t="s">
        <v>258</v>
      </c>
      <c r="J120" s="70"/>
      <c r="K120" s="70"/>
      <c r="L120" s="69" t="s">
        <v>2169</v>
      </c>
      <c r="M120" s="73">
        <v>3.046200097741424</v>
      </c>
      <c r="N120" s="74">
        <v>7747.763671875</v>
      </c>
      <c r="O120" s="74">
        <v>4399.56005859375</v>
      </c>
      <c r="P120" s="75"/>
      <c r="Q120" s="76"/>
      <c r="R120" s="76"/>
      <c r="S120" s="88"/>
      <c r="T120" s="48">
        <v>0</v>
      </c>
      <c r="U120" s="48">
        <v>1</v>
      </c>
      <c r="V120" s="49">
        <v>0</v>
      </c>
      <c r="W120" s="49">
        <v>0.2</v>
      </c>
      <c r="X120" s="49">
        <v>0</v>
      </c>
      <c r="Y120" s="49">
        <v>0.610685</v>
      </c>
      <c r="Z120" s="49">
        <v>0</v>
      </c>
      <c r="AA120" s="49">
        <v>0</v>
      </c>
      <c r="AB120" s="71">
        <v>120</v>
      </c>
      <c r="AC120" s="71"/>
      <c r="AD120" s="72"/>
      <c r="AE120" s="78" t="s">
        <v>1322</v>
      </c>
      <c r="AF120" s="78">
        <v>1446</v>
      </c>
      <c r="AG120" s="78">
        <v>779</v>
      </c>
      <c r="AH120" s="78">
        <v>3633</v>
      </c>
      <c r="AI120" s="78">
        <v>7459</v>
      </c>
      <c r="AJ120" s="78"/>
      <c r="AK120" s="78" t="s">
        <v>1480</v>
      </c>
      <c r="AL120" s="78" t="s">
        <v>1567</v>
      </c>
      <c r="AM120" s="83" t="s">
        <v>1641</v>
      </c>
      <c r="AN120" s="78"/>
      <c r="AO120" s="80">
        <v>41497.836331018516</v>
      </c>
      <c r="AP120" s="83" t="s">
        <v>1768</v>
      </c>
      <c r="AQ120" s="78" t="b">
        <v>1</v>
      </c>
      <c r="AR120" s="78" t="b">
        <v>0</v>
      </c>
      <c r="AS120" s="78" t="b">
        <v>1</v>
      </c>
      <c r="AT120" s="78"/>
      <c r="AU120" s="78">
        <v>23</v>
      </c>
      <c r="AV120" s="83" t="s">
        <v>1801</v>
      </c>
      <c r="AW120" s="78" t="b">
        <v>0</v>
      </c>
      <c r="AX120" s="78" t="s">
        <v>1887</v>
      </c>
      <c r="AY120" s="83" t="s">
        <v>2005</v>
      </c>
      <c r="AZ120" s="78" t="s">
        <v>66</v>
      </c>
      <c r="BA120" s="78" t="str">
        <f>REPLACE(INDEX(GroupVertices[Group],MATCH(Vertices[[#This Row],[Vertex]],GroupVertices[Vertex],0)),1,1,"")</f>
        <v>10</v>
      </c>
      <c r="BB120" s="48"/>
      <c r="BC120" s="48"/>
      <c r="BD120" s="48"/>
      <c r="BE120" s="48"/>
      <c r="BF120" s="48"/>
      <c r="BG120" s="48"/>
      <c r="BH120" s="119" t="s">
        <v>2463</v>
      </c>
      <c r="BI120" s="119" t="s">
        <v>2463</v>
      </c>
      <c r="BJ120" s="119" t="s">
        <v>2570</v>
      </c>
      <c r="BK120" s="119" t="s">
        <v>2570</v>
      </c>
      <c r="BL120" s="119">
        <v>0</v>
      </c>
      <c r="BM120" s="123">
        <v>0</v>
      </c>
      <c r="BN120" s="119">
        <v>0</v>
      </c>
      <c r="BO120" s="123">
        <v>0</v>
      </c>
      <c r="BP120" s="119">
        <v>0</v>
      </c>
      <c r="BQ120" s="123">
        <v>0</v>
      </c>
      <c r="BR120" s="119">
        <v>22</v>
      </c>
      <c r="BS120" s="123">
        <v>100</v>
      </c>
      <c r="BT120" s="119">
        <v>22</v>
      </c>
      <c r="BU120" s="2"/>
      <c r="BV120" s="3"/>
      <c r="BW120" s="3"/>
      <c r="BX120" s="3"/>
      <c r="BY120" s="3"/>
    </row>
    <row r="121" spans="1:77" ht="41.45" customHeight="1">
      <c r="A121" s="64" t="s">
        <v>262</v>
      </c>
      <c r="C121" s="65"/>
      <c r="D121" s="65" t="s">
        <v>64</v>
      </c>
      <c r="E121" s="66">
        <v>164.97588305262977</v>
      </c>
      <c r="F121" s="68">
        <v>99.99185048568732</v>
      </c>
      <c r="G121" s="102" t="s">
        <v>590</v>
      </c>
      <c r="H121" s="65"/>
      <c r="I121" s="69" t="s">
        <v>262</v>
      </c>
      <c r="J121" s="70"/>
      <c r="K121" s="70"/>
      <c r="L121" s="69" t="s">
        <v>2170</v>
      </c>
      <c r="M121" s="73">
        <v>3.715961469940292</v>
      </c>
      <c r="N121" s="74">
        <v>7747.763671875</v>
      </c>
      <c r="O121" s="74">
        <v>3340.84228515625</v>
      </c>
      <c r="P121" s="75"/>
      <c r="Q121" s="76"/>
      <c r="R121" s="76"/>
      <c r="S121" s="88"/>
      <c r="T121" s="48">
        <v>4</v>
      </c>
      <c r="U121" s="48">
        <v>1</v>
      </c>
      <c r="V121" s="49">
        <v>6</v>
      </c>
      <c r="W121" s="49">
        <v>0.333333</v>
      </c>
      <c r="X121" s="49">
        <v>0</v>
      </c>
      <c r="Y121" s="49">
        <v>2.167932</v>
      </c>
      <c r="Z121" s="49">
        <v>0</v>
      </c>
      <c r="AA121" s="49">
        <v>0</v>
      </c>
      <c r="AB121" s="71">
        <v>121</v>
      </c>
      <c r="AC121" s="71"/>
      <c r="AD121" s="72"/>
      <c r="AE121" s="78" t="s">
        <v>1323</v>
      </c>
      <c r="AF121" s="78">
        <v>132</v>
      </c>
      <c r="AG121" s="78">
        <v>1033</v>
      </c>
      <c r="AH121" s="78">
        <v>667</v>
      </c>
      <c r="AI121" s="78">
        <v>288</v>
      </c>
      <c r="AJ121" s="78"/>
      <c r="AK121" s="78" t="s">
        <v>1481</v>
      </c>
      <c r="AL121" s="78"/>
      <c r="AM121" s="78"/>
      <c r="AN121" s="78"/>
      <c r="AO121" s="80">
        <v>42562.660729166666</v>
      </c>
      <c r="AP121" s="83" t="s">
        <v>1769</v>
      </c>
      <c r="AQ121" s="78" t="b">
        <v>1</v>
      </c>
      <c r="AR121" s="78" t="b">
        <v>0</v>
      </c>
      <c r="AS121" s="78" t="b">
        <v>0</v>
      </c>
      <c r="AT121" s="78"/>
      <c r="AU121" s="78">
        <v>9</v>
      </c>
      <c r="AV121" s="78"/>
      <c r="AW121" s="78" t="b">
        <v>0</v>
      </c>
      <c r="AX121" s="78" t="s">
        <v>1887</v>
      </c>
      <c r="AY121" s="83" t="s">
        <v>2006</v>
      </c>
      <c r="AZ121" s="78" t="s">
        <v>66</v>
      </c>
      <c r="BA121" s="78" t="str">
        <f>REPLACE(INDEX(GroupVertices[Group],MATCH(Vertices[[#This Row],[Vertex]],GroupVertices[Vertex],0)),1,1,"")</f>
        <v>10</v>
      </c>
      <c r="BB121" s="48" t="s">
        <v>441</v>
      </c>
      <c r="BC121" s="48" t="s">
        <v>441</v>
      </c>
      <c r="BD121" s="48" t="s">
        <v>477</v>
      </c>
      <c r="BE121" s="48" t="s">
        <v>477</v>
      </c>
      <c r="BF121" s="48" t="s">
        <v>496</v>
      </c>
      <c r="BG121" s="48" t="s">
        <v>496</v>
      </c>
      <c r="BH121" s="119" t="s">
        <v>2463</v>
      </c>
      <c r="BI121" s="119" t="s">
        <v>2463</v>
      </c>
      <c r="BJ121" s="119" t="s">
        <v>2570</v>
      </c>
      <c r="BK121" s="119" t="s">
        <v>2570</v>
      </c>
      <c r="BL121" s="119">
        <v>0</v>
      </c>
      <c r="BM121" s="123">
        <v>0</v>
      </c>
      <c r="BN121" s="119">
        <v>0</v>
      </c>
      <c r="BO121" s="123">
        <v>0</v>
      </c>
      <c r="BP121" s="119">
        <v>0</v>
      </c>
      <c r="BQ121" s="123">
        <v>0</v>
      </c>
      <c r="BR121" s="119">
        <v>22</v>
      </c>
      <c r="BS121" s="123">
        <v>100</v>
      </c>
      <c r="BT121" s="119">
        <v>22</v>
      </c>
      <c r="BU121" s="2"/>
      <c r="BV121" s="3"/>
      <c r="BW121" s="3"/>
      <c r="BX121" s="3"/>
      <c r="BY121" s="3"/>
    </row>
    <row r="122" spans="1:77" ht="41.45" customHeight="1">
      <c r="A122" s="64" t="s">
        <v>260</v>
      </c>
      <c r="C122" s="65"/>
      <c r="D122" s="65" t="s">
        <v>64</v>
      </c>
      <c r="E122" s="66">
        <v>163.0401144649968</v>
      </c>
      <c r="F122" s="68">
        <v>99.99715162606547</v>
      </c>
      <c r="G122" s="102" t="s">
        <v>588</v>
      </c>
      <c r="H122" s="65"/>
      <c r="I122" s="69" t="s">
        <v>260</v>
      </c>
      <c r="J122" s="70"/>
      <c r="K122" s="70"/>
      <c r="L122" s="69" t="s">
        <v>2171</v>
      </c>
      <c r="M122" s="73">
        <v>1.949268086581073</v>
      </c>
      <c r="N122" s="74">
        <v>1105.450927734375</v>
      </c>
      <c r="O122" s="74">
        <v>2523.907470703125</v>
      </c>
      <c r="P122" s="75"/>
      <c r="Q122" s="76"/>
      <c r="R122" s="76"/>
      <c r="S122" s="88"/>
      <c r="T122" s="48">
        <v>0</v>
      </c>
      <c r="U122" s="48">
        <v>3</v>
      </c>
      <c r="V122" s="49">
        <v>6.421625</v>
      </c>
      <c r="W122" s="49">
        <v>0.002364</v>
      </c>
      <c r="X122" s="49">
        <v>0.004037</v>
      </c>
      <c r="Y122" s="49">
        <v>0.788949</v>
      </c>
      <c r="Z122" s="49">
        <v>0.3333333333333333</v>
      </c>
      <c r="AA122" s="49">
        <v>0</v>
      </c>
      <c r="AB122" s="71">
        <v>122</v>
      </c>
      <c r="AC122" s="71"/>
      <c r="AD122" s="72"/>
      <c r="AE122" s="78" t="s">
        <v>1324</v>
      </c>
      <c r="AF122" s="78">
        <v>638</v>
      </c>
      <c r="AG122" s="78">
        <v>363</v>
      </c>
      <c r="AH122" s="78">
        <v>63766</v>
      </c>
      <c r="AI122" s="78">
        <v>64585</v>
      </c>
      <c r="AJ122" s="78"/>
      <c r="AK122" s="78" t="s">
        <v>1482</v>
      </c>
      <c r="AL122" s="78"/>
      <c r="AM122" s="78"/>
      <c r="AN122" s="78"/>
      <c r="AO122" s="80">
        <v>43026.52296296296</v>
      </c>
      <c r="AP122" s="78"/>
      <c r="AQ122" s="78" t="b">
        <v>1</v>
      </c>
      <c r="AR122" s="78" t="b">
        <v>1</v>
      </c>
      <c r="AS122" s="78" t="b">
        <v>1</v>
      </c>
      <c r="AT122" s="78"/>
      <c r="AU122" s="78">
        <v>0</v>
      </c>
      <c r="AV122" s="78"/>
      <c r="AW122" s="78" t="b">
        <v>0</v>
      </c>
      <c r="AX122" s="78" t="s">
        <v>1887</v>
      </c>
      <c r="AY122" s="83" t="s">
        <v>2007</v>
      </c>
      <c r="AZ122" s="78" t="s">
        <v>66</v>
      </c>
      <c r="BA122" s="78" t="str">
        <f>REPLACE(INDEX(GroupVertices[Group],MATCH(Vertices[[#This Row],[Vertex]],GroupVertices[Vertex],0)),1,1,"")</f>
        <v>2</v>
      </c>
      <c r="BB122" s="48"/>
      <c r="BC122" s="48"/>
      <c r="BD122" s="48"/>
      <c r="BE122" s="48"/>
      <c r="BF122" s="48"/>
      <c r="BG122" s="48"/>
      <c r="BH122" s="119" t="s">
        <v>2701</v>
      </c>
      <c r="BI122" s="119" t="s">
        <v>2701</v>
      </c>
      <c r="BJ122" s="119" t="s">
        <v>2770</v>
      </c>
      <c r="BK122" s="119" t="s">
        <v>2770</v>
      </c>
      <c r="BL122" s="119">
        <v>0</v>
      </c>
      <c r="BM122" s="123">
        <v>0</v>
      </c>
      <c r="BN122" s="119">
        <v>0</v>
      </c>
      <c r="BO122" s="123">
        <v>0</v>
      </c>
      <c r="BP122" s="119">
        <v>0</v>
      </c>
      <c r="BQ122" s="123">
        <v>0</v>
      </c>
      <c r="BR122" s="119">
        <v>37</v>
      </c>
      <c r="BS122" s="123">
        <v>100</v>
      </c>
      <c r="BT122" s="119">
        <v>37</v>
      </c>
      <c r="BU122" s="2"/>
      <c r="BV122" s="3"/>
      <c r="BW122" s="3"/>
      <c r="BX122" s="3"/>
      <c r="BY122" s="3"/>
    </row>
    <row r="123" spans="1:77" ht="41.45" customHeight="1">
      <c r="A123" s="64" t="s">
        <v>261</v>
      </c>
      <c r="C123" s="65"/>
      <c r="D123" s="65" t="s">
        <v>64</v>
      </c>
      <c r="E123" s="66">
        <v>162.7974210898309</v>
      </c>
      <c r="F123" s="68">
        <v>99.99781624665019</v>
      </c>
      <c r="G123" s="102" t="s">
        <v>589</v>
      </c>
      <c r="H123" s="65"/>
      <c r="I123" s="69" t="s">
        <v>261</v>
      </c>
      <c r="J123" s="70"/>
      <c r="K123" s="70"/>
      <c r="L123" s="69" t="s">
        <v>2172</v>
      </c>
      <c r="M123" s="73">
        <v>1.727772199712156</v>
      </c>
      <c r="N123" s="74">
        <v>7377.4296875</v>
      </c>
      <c r="O123" s="74">
        <v>4399.56005859375</v>
      </c>
      <c r="P123" s="75"/>
      <c r="Q123" s="76"/>
      <c r="R123" s="76"/>
      <c r="S123" s="88"/>
      <c r="T123" s="48">
        <v>0</v>
      </c>
      <c r="U123" s="48">
        <v>1</v>
      </c>
      <c r="V123" s="49">
        <v>0</v>
      </c>
      <c r="W123" s="49">
        <v>0.2</v>
      </c>
      <c r="X123" s="49">
        <v>0</v>
      </c>
      <c r="Y123" s="49">
        <v>0.610685</v>
      </c>
      <c r="Z123" s="49">
        <v>0</v>
      </c>
      <c r="AA123" s="49">
        <v>0</v>
      </c>
      <c r="AB123" s="71">
        <v>123</v>
      </c>
      <c r="AC123" s="71"/>
      <c r="AD123" s="72"/>
      <c r="AE123" s="78" t="s">
        <v>1325</v>
      </c>
      <c r="AF123" s="78">
        <v>679</v>
      </c>
      <c r="AG123" s="78">
        <v>279</v>
      </c>
      <c r="AH123" s="78">
        <v>313</v>
      </c>
      <c r="AI123" s="78">
        <v>1748</v>
      </c>
      <c r="AJ123" s="78"/>
      <c r="AK123" s="78" t="s">
        <v>1483</v>
      </c>
      <c r="AL123" s="78"/>
      <c r="AM123" s="83" t="s">
        <v>1642</v>
      </c>
      <c r="AN123" s="78"/>
      <c r="AO123" s="80">
        <v>41204.657638888886</v>
      </c>
      <c r="AP123" s="83" t="s">
        <v>1770</v>
      </c>
      <c r="AQ123" s="78" t="b">
        <v>0</v>
      </c>
      <c r="AR123" s="78" t="b">
        <v>0</v>
      </c>
      <c r="AS123" s="78" t="b">
        <v>1</v>
      </c>
      <c r="AT123" s="78"/>
      <c r="AU123" s="78">
        <v>9</v>
      </c>
      <c r="AV123" s="83" t="s">
        <v>1801</v>
      </c>
      <c r="AW123" s="78" t="b">
        <v>0</v>
      </c>
      <c r="AX123" s="78" t="s">
        <v>1887</v>
      </c>
      <c r="AY123" s="83" t="s">
        <v>2008</v>
      </c>
      <c r="AZ123" s="78" t="s">
        <v>66</v>
      </c>
      <c r="BA123" s="78" t="str">
        <f>REPLACE(INDEX(GroupVertices[Group],MATCH(Vertices[[#This Row],[Vertex]],GroupVertices[Vertex],0)),1,1,"")</f>
        <v>10</v>
      </c>
      <c r="BB123" s="48"/>
      <c r="BC123" s="48"/>
      <c r="BD123" s="48"/>
      <c r="BE123" s="48"/>
      <c r="BF123" s="48"/>
      <c r="BG123" s="48"/>
      <c r="BH123" s="119" t="s">
        <v>2463</v>
      </c>
      <c r="BI123" s="119" t="s">
        <v>2463</v>
      </c>
      <c r="BJ123" s="119" t="s">
        <v>2570</v>
      </c>
      <c r="BK123" s="119" t="s">
        <v>2570</v>
      </c>
      <c r="BL123" s="119">
        <v>0</v>
      </c>
      <c r="BM123" s="123">
        <v>0</v>
      </c>
      <c r="BN123" s="119">
        <v>0</v>
      </c>
      <c r="BO123" s="123">
        <v>0</v>
      </c>
      <c r="BP123" s="119">
        <v>0</v>
      </c>
      <c r="BQ123" s="123">
        <v>0</v>
      </c>
      <c r="BR123" s="119">
        <v>22</v>
      </c>
      <c r="BS123" s="123">
        <v>100</v>
      </c>
      <c r="BT123" s="119">
        <v>22</v>
      </c>
      <c r="BU123" s="2"/>
      <c r="BV123" s="3"/>
      <c r="BW123" s="3"/>
      <c r="BX123" s="3"/>
      <c r="BY123" s="3"/>
    </row>
    <row r="124" spans="1:77" ht="41.45" customHeight="1">
      <c r="A124" s="64" t="s">
        <v>263</v>
      </c>
      <c r="C124" s="65"/>
      <c r="D124" s="65" t="s">
        <v>64</v>
      </c>
      <c r="E124" s="66">
        <v>164.40093089003432</v>
      </c>
      <c r="F124" s="68">
        <v>99.99342500350113</v>
      </c>
      <c r="G124" s="102" t="s">
        <v>591</v>
      </c>
      <c r="H124" s="65"/>
      <c r="I124" s="69" t="s">
        <v>263</v>
      </c>
      <c r="J124" s="70"/>
      <c r="K124" s="70"/>
      <c r="L124" s="69" t="s">
        <v>2173</v>
      </c>
      <c r="M124" s="73">
        <v>3.1912271665246434</v>
      </c>
      <c r="N124" s="74">
        <v>7377.4296875</v>
      </c>
      <c r="O124" s="74">
        <v>3340.84228515625</v>
      </c>
      <c r="P124" s="75"/>
      <c r="Q124" s="76"/>
      <c r="R124" s="76"/>
      <c r="S124" s="88"/>
      <c r="T124" s="48">
        <v>0</v>
      </c>
      <c r="U124" s="48">
        <v>1</v>
      </c>
      <c r="V124" s="49">
        <v>0</v>
      </c>
      <c r="W124" s="49">
        <v>0.2</v>
      </c>
      <c r="X124" s="49">
        <v>0</v>
      </c>
      <c r="Y124" s="49">
        <v>0.610685</v>
      </c>
      <c r="Z124" s="49">
        <v>0</v>
      </c>
      <c r="AA124" s="49">
        <v>0</v>
      </c>
      <c r="AB124" s="71">
        <v>124</v>
      </c>
      <c r="AC124" s="71"/>
      <c r="AD124" s="72"/>
      <c r="AE124" s="78" t="s">
        <v>1326</v>
      </c>
      <c r="AF124" s="78">
        <v>1201</v>
      </c>
      <c r="AG124" s="78">
        <v>834</v>
      </c>
      <c r="AH124" s="78">
        <v>4199</v>
      </c>
      <c r="AI124" s="78">
        <v>12562</v>
      </c>
      <c r="AJ124" s="78"/>
      <c r="AK124" s="78" t="s">
        <v>1484</v>
      </c>
      <c r="AL124" s="78"/>
      <c r="AM124" s="78"/>
      <c r="AN124" s="78"/>
      <c r="AO124" s="80">
        <v>42622.4819212963</v>
      </c>
      <c r="AP124" s="83" t="s">
        <v>1771</v>
      </c>
      <c r="AQ124" s="78" t="b">
        <v>0</v>
      </c>
      <c r="AR124" s="78" t="b">
        <v>0</v>
      </c>
      <c r="AS124" s="78" t="b">
        <v>0</v>
      </c>
      <c r="AT124" s="78"/>
      <c r="AU124" s="78">
        <v>2</v>
      </c>
      <c r="AV124" s="83" t="s">
        <v>1801</v>
      </c>
      <c r="AW124" s="78" t="b">
        <v>0</v>
      </c>
      <c r="AX124" s="78" t="s">
        <v>1887</v>
      </c>
      <c r="AY124" s="83" t="s">
        <v>2009</v>
      </c>
      <c r="AZ124" s="78" t="s">
        <v>66</v>
      </c>
      <c r="BA124" s="78" t="str">
        <f>REPLACE(INDEX(GroupVertices[Group],MATCH(Vertices[[#This Row],[Vertex]],GroupVertices[Vertex],0)),1,1,"")</f>
        <v>10</v>
      </c>
      <c r="BB124" s="48"/>
      <c r="BC124" s="48"/>
      <c r="BD124" s="48"/>
      <c r="BE124" s="48"/>
      <c r="BF124" s="48"/>
      <c r="BG124" s="48"/>
      <c r="BH124" s="119" t="s">
        <v>2463</v>
      </c>
      <c r="BI124" s="119" t="s">
        <v>2463</v>
      </c>
      <c r="BJ124" s="119" t="s">
        <v>2570</v>
      </c>
      <c r="BK124" s="119" t="s">
        <v>2570</v>
      </c>
      <c r="BL124" s="119">
        <v>0</v>
      </c>
      <c r="BM124" s="123">
        <v>0</v>
      </c>
      <c r="BN124" s="119">
        <v>0</v>
      </c>
      <c r="BO124" s="123">
        <v>0</v>
      </c>
      <c r="BP124" s="119">
        <v>0</v>
      </c>
      <c r="BQ124" s="123">
        <v>0</v>
      </c>
      <c r="BR124" s="119">
        <v>22</v>
      </c>
      <c r="BS124" s="123">
        <v>100</v>
      </c>
      <c r="BT124" s="119">
        <v>22</v>
      </c>
      <c r="BU124" s="2"/>
      <c r="BV124" s="3"/>
      <c r="BW124" s="3"/>
      <c r="BX124" s="3"/>
      <c r="BY124" s="3"/>
    </row>
    <row r="125" spans="1:77" ht="41.45" customHeight="1">
      <c r="A125" s="64" t="s">
        <v>264</v>
      </c>
      <c r="C125" s="65"/>
      <c r="D125" s="65" t="s">
        <v>64</v>
      </c>
      <c r="E125" s="66">
        <v>162.61540105845646</v>
      </c>
      <c r="F125" s="68">
        <v>99.99831471208874</v>
      </c>
      <c r="G125" s="102" t="s">
        <v>592</v>
      </c>
      <c r="H125" s="65"/>
      <c r="I125" s="69" t="s">
        <v>264</v>
      </c>
      <c r="J125" s="70"/>
      <c r="K125" s="70"/>
      <c r="L125" s="69" t="s">
        <v>2174</v>
      </c>
      <c r="M125" s="73">
        <v>1.5616502845604683</v>
      </c>
      <c r="N125" s="74">
        <v>8274.373046875</v>
      </c>
      <c r="O125" s="74">
        <v>7328.6787109375</v>
      </c>
      <c r="P125" s="75"/>
      <c r="Q125" s="76"/>
      <c r="R125" s="76"/>
      <c r="S125" s="88"/>
      <c r="T125" s="48">
        <v>0</v>
      </c>
      <c r="U125" s="48">
        <v>2</v>
      </c>
      <c r="V125" s="49">
        <v>0</v>
      </c>
      <c r="W125" s="49">
        <v>0.001585</v>
      </c>
      <c r="X125" s="49">
        <v>0.000153</v>
      </c>
      <c r="Y125" s="49">
        <v>0.613289</v>
      </c>
      <c r="Z125" s="49">
        <v>0.5</v>
      </c>
      <c r="AA125" s="49">
        <v>0</v>
      </c>
      <c r="AB125" s="71">
        <v>125</v>
      </c>
      <c r="AC125" s="71"/>
      <c r="AD125" s="72"/>
      <c r="AE125" s="78" t="s">
        <v>1327</v>
      </c>
      <c r="AF125" s="78">
        <v>119</v>
      </c>
      <c r="AG125" s="78">
        <v>216</v>
      </c>
      <c r="AH125" s="78">
        <v>19342</v>
      </c>
      <c r="AI125" s="78">
        <v>11792</v>
      </c>
      <c r="AJ125" s="78"/>
      <c r="AK125" s="78" t="s">
        <v>1485</v>
      </c>
      <c r="AL125" s="78" t="s">
        <v>1568</v>
      </c>
      <c r="AM125" s="78"/>
      <c r="AN125" s="78"/>
      <c r="AO125" s="80">
        <v>39980.30011574074</v>
      </c>
      <c r="AP125" s="78"/>
      <c r="AQ125" s="78" t="b">
        <v>0</v>
      </c>
      <c r="AR125" s="78" t="b">
        <v>0</v>
      </c>
      <c r="AS125" s="78" t="b">
        <v>0</v>
      </c>
      <c r="AT125" s="78"/>
      <c r="AU125" s="78">
        <v>5</v>
      </c>
      <c r="AV125" s="83" t="s">
        <v>1810</v>
      </c>
      <c r="AW125" s="78" t="b">
        <v>0</v>
      </c>
      <c r="AX125" s="78" t="s">
        <v>1887</v>
      </c>
      <c r="AY125" s="83" t="s">
        <v>2010</v>
      </c>
      <c r="AZ125" s="78" t="s">
        <v>66</v>
      </c>
      <c r="BA125" s="78" t="str">
        <f>REPLACE(INDEX(GroupVertices[Group],MATCH(Vertices[[#This Row],[Vertex]],GroupVertices[Vertex],0)),1,1,"")</f>
        <v>5</v>
      </c>
      <c r="BB125" s="48"/>
      <c r="BC125" s="48"/>
      <c r="BD125" s="48"/>
      <c r="BE125" s="48"/>
      <c r="BF125" s="48" t="s">
        <v>497</v>
      </c>
      <c r="BG125" s="48" t="s">
        <v>497</v>
      </c>
      <c r="BH125" s="119" t="s">
        <v>2697</v>
      </c>
      <c r="BI125" s="119" t="s">
        <v>2697</v>
      </c>
      <c r="BJ125" s="119" t="s">
        <v>2766</v>
      </c>
      <c r="BK125" s="119" t="s">
        <v>2766</v>
      </c>
      <c r="BL125" s="119">
        <v>0</v>
      </c>
      <c r="BM125" s="123">
        <v>0</v>
      </c>
      <c r="BN125" s="119">
        <v>1</v>
      </c>
      <c r="BO125" s="123">
        <v>7.6923076923076925</v>
      </c>
      <c r="BP125" s="119">
        <v>0</v>
      </c>
      <c r="BQ125" s="123">
        <v>0</v>
      </c>
      <c r="BR125" s="119">
        <v>12</v>
      </c>
      <c r="BS125" s="123">
        <v>92.3076923076923</v>
      </c>
      <c r="BT125" s="119">
        <v>13</v>
      </c>
      <c r="BU125" s="2"/>
      <c r="BV125" s="3"/>
      <c r="BW125" s="3"/>
      <c r="BX125" s="3"/>
      <c r="BY125" s="3"/>
    </row>
    <row r="126" spans="1:77" ht="41.45" customHeight="1">
      <c r="A126" s="64" t="s">
        <v>369</v>
      </c>
      <c r="C126" s="65"/>
      <c r="D126" s="65" t="s">
        <v>64</v>
      </c>
      <c r="E126" s="66">
        <v>1000</v>
      </c>
      <c r="F126" s="68">
        <v>76.81327089064698</v>
      </c>
      <c r="G126" s="102" t="s">
        <v>1876</v>
      </c>
      <c r="H126" s="65"/>
      <c r="I126" s="69" t="s">
        <v>369</v>
      </c>
      <c r="J126" s="70"/>
      <c r="K126" s="70"/>
      <c r="L126" s="69" t="s">
        <v>2175</v>
      </c>
      <c r="M126" s="73">
        <v>7728.363921177053</v>
      </c>
      <c r="N126" s="74">
        <v>7698.455078125</v>
      </c>
      <c r="O126" s="74">
        <v>8025.38623046875</v>
      </c>
      <c r="P126" s="75"/>
      <c r="Q126" s="76"/>
      <c r="R126" s="76"/>
      <c r="S126" s="88"/>
      <c r="T126" s="48">
        <v>7</v>
      </c>
      <c r="U126" s="48">
        <v>0</v>
      </c>
      <c r="V126" s="49">
        <v>15</v>
      </c>
      <c r="W126" s="49">
        <v>0.001597</v>
      </c>
      <c r="X126" s="49">
        <v>0.000312</v>
      </c>
      <c r="Y126" s="49">
        <v>1.923351</v>
      </c>
      <c r="Z126" s="49">
        <v>0.14285714285714285</v>
      </c>
      <c r="AA126" s="49">
        <v>0</v>
      </c>
      <c r="AB126" s="71">
        <v>126</v>
      </c>
      <c r="AC126" s="71"/>
      <c r="AD126" s="72"/>
      <c r="AE126" s="78" t="s">
        <v>1328</v>
      </c>
      <c r="AF126" s="78">
        <v>1768</v>
      </c>
      <c r="AG126" s="78">
        <v>2930525</v>
      </c>
      <c r="AH126" s="78">
        <v>6021</v>
      </c>
      <c r="AI126" s="78">
        <v>15968</v>
      </c>
      <c r="AJ126" s="78"/>
      <c r="AK126" s="78" t="s">
        <v>1486</v>
      </c>
      <c r="AL126" s="78" t="s">
        <v>1569</v>
      </c>
      <c r="AM126" s="83" t="s">
        <v>1643</v>
      </c>
      <c r="AN126" s="78"/>
      <c r="AO126" s="80">
        <v>43263.259988425925</v>
      </c>
      <c r="AP126" s="83" t="s">
        <v>1772</v>
      </c>
      <c r="AQ126" s="78" t="b">
        <v>1</v>
      </c>
      <c r="AR126" s="78" t="b">
        <v>0</v>
      </c>
      <c r="AS126" s="78" t="b">
        <v>0</v>
      </c>
      <c r="AT126" s="78"/>
      <c r="AU126" s="78">
        <v>6284</v>
      </c>
      <c r="AV126" s="78"/>
      <c r="AW126" s="78" t="b">
        <v>1</v>
      </c>
      <c r="AX126" s="78" t="s">
        <v>1887</v>
      </c>
      <c r="AY126" s="83" t="s">
        <v>2011</v>
      </c>
      <c r="AZ126" s="78" t="s">
        <v>65</v>
      </c>
      <c r="BA126" s="78" t="str">
        <f>REPLACE(INDEX(GroupVertices[Group],MATCH(Vertices[[#This Row],[Vertex]],GroupVertices[Vertex],0)),1,1,"")</f>
        <v>5</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265</v>
      </c>
      <c r="C127" s="65"/>
      <c r="D127" s="65" t="s">
        <v>64</v>
      </c>
      <c r="E127" s="66">
        <v>162.89854332948335</v>
      </c>
      <c r="F127" s="68">
        <v>99.99753932140656</v>
      </c>
      <c r="G127" s="102" t="s">
        <v>593</v>
      </c>
      <c r="H127" s="65"/>
      <c r="I127" s="69" t="s">
        <v>265</v>
      </c>
      <c r="J127" s="70"/>
      <c r="K127" s="70"/>
      <c r="L127" s="69" t="s">
        <v>2176</v>
      </c>
      <c r="M127" s="73">
        <v>1.820062152574205</v>
      </c>
      <c r="N127" s="74">
        <v>8595.6318359375</v>
      </c>
      <c r="O127" s="74">
        <v>6114.89306640625</v>
      </c>
      <c r="P127" s="75"/>
      <c r="Q127" s="76"/>
      <c r="R127" s="76"/>
      <c r="S127" s="88"/>
      <c r="T127" s="48">
        <v>0</v>
      </c>
      <c r="U127" s="48">
        <v>4</v>
      </c>
      <c r="V127" s="49">
        <v>201.95577</v>
      </c>
      <c r="W127" s="49">
        <v>0.002299</v>
      </c>
      <c r="X127" s="49">
        <v>0.007805</v>
      </c>
      <c r="Y127" s="49">
        <v>1.069532</v>
      </c>
      <c r="Z127" s="49">
        <v>0.16666666666666666</v>
      </c>
      <c r="AA127" s="49">
        <v>0</v>
      </c>
      <c r="AB127" s="71">
        <v>127</v>
      </c>
      <c r="AC127" s="71"/>
      <c r="AD127" s="72"/>
      <c r="AE127" s="78" t="s">
        <v>1329</v>
      </c>
      <c r="AF127" s="78">
        <v>747</v>
      </c>
      <c r="AG127" s="78">
        <v>314</v>
      </c>
      <c r="AH127" s="78">
        <v>1066</v>
      </c>
      <c r="AI127" s="78">
        <v>3493</v>
      </c>
      <c r="AJ127" s="78"/>
      <c r="AK127" s="78" t="s">
        <v>1487</v>
      </c>
      <c r="AL127" s="78"/>
      <c r="AM127" s="83" t="s">
        <v>1644</v>
      </c>
      <c r="AN127" s="78"/>
      <c r="AO127" s="80">
        <v>42339.84001157407</v>
      </c>
      <c r="AP127" s="83" t="s">
        <v>1773</v>
      </c>
      <c r="AQ127" s="78" t="b">
        <v>0</v>
      </c>
      <c r="AR127" s="78" t="b">
        <v>0</v>
      </c>
      <c r="AS127" s="78" t="b">
        <v>0</v>
      </c>
      <c r="AT127" s="78"/>
      <c r="AU127" s="78">
        <v>2</v>
      </c>
      <c r="AV127" s="83" t="s">
        <v>1801</v>
      </c>
      <c r="AW127" s="78" t="b">
        <v>0</v>
      </c>
      <c r="AX127" s="78" t="s">
        <v>1887</v>
      </c>
      <c r="AY127" s="83" t="s">
        <v>2012</v>
      </c>
      <c r="AZ127" s="78" t="s">
        <v>66</v>
      </c>
      <c r="BA127" s="78" t="str">
        <f>REPLACE(INDEX(GroupVertices[Group],MATCH(Vertices[[#This Row],[Vertex]],GroupVertices[Vertex],0)),1,1,"")</f>
        <v>6</v>
      </c>
      <c r="BB127" s="48"/>
      <c r="BC127" s="48"/>
      <c r="BD127" s="48"/>
      <c r="BE127" s="48"/>
      <c r="BF127" s="48" t="s">
        <v>494</v>
      </c>
      <c r="BG127" s="48" t="s">
        <v>494</v>
      </c>
      <c r="BH127" s="119" t="s">
        <v>2707</v>
      </c>
      <c r="BI127" s="119" t="s">
        <v>2734</v>
      </c>
      <c r="BJ127" s="119" t="s">
        <v>2775</v>
      </c>
      <c r="BK127" s="119" t="s">
        <v>2775</v>
      </c>
      <c r="BL127" s="119">
        <v>0</v>
      </c>
      <c r="BM127" s="123">
        <v>0</v>
      </c>
      <c r="BN127" s="119">
        <v>0</v>
      </c>
      <c r="BO127" s="123">
        <v>0</v>
      </c>
      <c r="BP127" s="119">
        <v>0</v>
      </c>
      <c r="BQ127" s="123">
        <v>0</v>
      </c>
      <c r="BR127" s="119">
        <v>77</v>
      </c>
      <c r="BS127" s="123">
        <v>100</v>
      </c>
      <c r="BT127" s="119">
        <v>77</v>
      </c>
      <c r="BU127" s="2"/>
      <c r="BV127" s="3"/>
      <c r="BW127" s="3"/>
      <c r="BX127" s="3"/>
      <c r="BY127" s="3"/>
    </row>
    <row r="128" spans="1:77" ht="41.45" customHeight="1">
      <c r="A128" s="64" t="s">
        <v>266</v>
      </c>
      <c r="C128" s="65"/>
      <c r="D128" s="65" t="s">
        <v>64</v>
      </c>
      <c r="E128" s="66">
        <v>163.557282490648</v>
      </c>
      <c r="F128" s="68">
        <v>99.99573535124803</v>
      </c>
      <c r="G128" s="102" t="s">
        <v>594</v>
      </c>
      <c r="H128" s="65"/>
      <c r="I128" s="69" t="s">
        <v>266</v>
      </c>
      <c r="J128" s="70"/>
      <c r="K128" s="70"/>
      <c r="L128" s="69" t="s">
        <v>2177</v>
      </c>
      <c r="M128" s="73">
        <v>2.4212652740755507</v>
      </c>
      <c r="N128" s="74">
        <v>7239.94091796875</v>
      </c>
      <c r="O128" s="74">
        <v>8611.37890625</v>
      </c>
      <c r="P128" s="75"/>
      <c r="Q128" s="76"/>
      <c r="R128" s="76"/>
      <c r="S128" s="88"/>
      <c r="T128" s="48">
        <v>0</v>
      </c>
      <c r="U128" s="48">
        <v>2</v>
      </c>
      <c r="V128" s="49">
        <v>0</v>
      </c>
      <c r="W128" s="49">
        <v>0.001585</v>
      </c>
      <c r="X128" s="49">
        <v>0.000153</v>
      </c>
      <c r="Y128" s="49">
        <v>0.613289</v>
      </c>
      <c r="Z128" s="49">
        <v>0.5</v>
      </c>
      <c r="AA128" s="49">
        <v>0</v>
      </c>
      <c r="AB128" s="71">
        <v>128</v>
      </c>
      <c r="AC128" s="71"/>
      <c r="AD128" s="72"/>
      <c r="AE128" s="78" t="s">
        <v>1330</v>
      </c>
      <c r="AF128" s="78">
        <v>1205</v>
      </c>
      <c r="AG128" s="78">
        <v>542</v>
      </c>
      <c r="AH128" s="78">
        <v>2879</v>
      </c>
      <c r="AI128" s="78">
        <v>10975</v>
      </c>
      <c r="AJ128" s="78"/>
      <c r="AK128" s="78" t="s">
        <v>1488</v>
      </c>
      <c r="AL128" s="78" t="s">
        <v>1570</v>
      </c>
      <c r="AM128" s="83" t="s">
        <v>1645</v>
      </c>
      <c r="AN128" s="78"/>
      <c r="AO128" s="80">
        <v>40072.96099537037</v>
      </c>
      <c r="AP128" s="83" t="s">
        <v>1774</v>
      </c>
      <c r="AQ128" s="78" t="b">
        <v>0</v>
      </c>
      <c r="AR128" s="78" t="b">
        <v>0</v>
      </c>
      <c r="AS128" s="78" t="b">
        <v>1</v>
      </c>
      <c r="AT128" s="78"/>
      <c r="AU128" s="78">
        <v>7</v>
      </c>
      <c r="AV128" s="83" t="s">
        <v>1803</v>
      </c>
      <c r="AW128" s="78" t="b">
        <v>0</v>
      </c>
      <c r="AX128" s="78" t="s">
        <v>1887</v>
      </c>
      <c r="AY128" s="83" t="s">
        <v>2013</v>
      </c>
      <c r="AZ128" s="78" t="s">
        <v>66</v>
      </c>
      <c r="BA128" s="78" t="str">
        <f>REPLACE(INDEX(GroupVertices[Group],MATCH(Vertices[[#This Row],[Vertex]],GroupVertices[Vertex],0)),1,1,"")</f>
        <v>5</v>
      </c>
      <c r="BB128" s="48"/>
      <c r="BC128" s="48"/>
      <c r="BD128" s="48"/>
      <c r="BE128" s="48"/>
      <c r="BF128" s="48" t="s">
        <v>497</v>
      </c>
      <c r="BG128" s="48" t="s">
        <v>497</v>
      </c>
      <c r="BH128" s="119" t="s">
        <v>2697</v>
      </c>
      <c r="BI128" s="119" t="s">
        <v>2697</v>
      </c>
      <c r="BJ128" s="119" t="s">
        <v>2766</v>
      </c>
      <c r="BK128" s="119" t="s">
        <v>2766</v>
      </c>
      <c r="BL128" s="119">
        <v>0</v>
      </c>
      <c r="BM128" s="123">
        <v>0</v>
      </c>
      <c r="BN128" s="119">
        <v>1</v>
      </c>
      <c r="BO128" s="123">
        <v>7.6923076923076925</v>
      </c>
      <c r="BP128" s="119">
        <v>0</v>
      </c>
      <c r="BQ128" s="123">
        <v>0</v>
      </c>
      <c r="BR128" s="119">
        <v>12</v>
      </c>
      <c r="BS128" s="123">
        <v>92.3076923076923</v>
      </c>
      <c r="BT128" s="119">
        <v>13</v>
      </c>
      <c r="BU128" s="2"/>
      <c r="BV128" s="3"/>
      <c r="BW128" s="3"/>
      <c r="BX128" s="3"/>
      <c r="BY128" s="3"/>
    </row>
    <row r="129" spans="1:77" ht="41.45" customHeight="1">
      <c r="A129" s="64" t="s">
        <v>267</v>
      </c>
      <c r="C129" s="65"/>
      <c r="D129" s="65" t="s">
        <v>64</v>
      </c>
      <c r="E129" s="66">
        <v>163.97332827664673</v>
      </c>
      <c r="F129" s="68">
        <v>99.99459600167421</v>
      </c>
      <c r="G129" s="102" t="s">
        <v>595</v>
      </c>
      <c r="H129" s="65"/>
      <c r="I129" s="69" t="s">
        <v>267</v>
      </c>
      <c r="J129" s="70"/>
      <c r="K129" s="70"/>
      <c r="L129" s="69" t="s">
        <v>2178</v>
      </c>
      <c r="M129" s="73">
        <v>2.8009725087079804</v>
      </c>
      <c r="N129" s="74">
        <v>7747.763671875</v>
      </c>
      <c r="O129" s="74">
        <v>1932.15966796875</v>
      </c>
      <c r="P129" s="75"/>
      <c r="Q129" s="76"/>
      <c r="R129" s="76"/>
      <c r="S129" s="88"/>
      <c r="T129" s="48">
        <v>1</v>
      </c>
      <c r="U129" s="48">
        <v>1</v>
      </c>
      <c r="V129" s="49">
        <v>0</v>
      </c>
      <c r="W129" s="49">
        <v>0</v>
      </c>
      <c r="X129" s="49">
        <v>0</v>
      </c>
      <c r="Y129" s="49">
        <v>0.999997</v>
      </c>
      <c r="Z129" s="49">
        <v>0</v>
      </c>
      <c r="AA129" s="49" t="s">
        <v>2285</v>
      </c>
      <c r="AB129" s="71">
        <v>129</v>
      </c>
      <c r="AC129" s="71"/>
      <c r="AD129" s="72"/>
      <c r="AE129" s="78" t="s">
        <v>1331</v>
      </c>
      <c r="AF129" s="78">
        <v>1723</v>
      </c>
      <c r="AG129" s="78">
        <v>686</v>
      </c>
      <c r="AH129" s="78">
        <v>841</v>
      </c>
      <c r="AI129" s="78">
        <v>1269</v>
      </c>
      <c r="AJ129" s="78"/>
      <c r="AK129" s="78" t="s">
        <v>1489</v>
      </c>
      <c r="AL129" s="78" t="s">
        <v>1539</v>
      </c>
      <c r="AM129" s="83" t="s">
        <v>1646</v>
      </c>
      <c r="AN129" s="78"/>
      <c r="AO129" s="80">
        <v>43236.41491898148</v>
      </c>
      <c r="AP129" s="83" t="s">
        <v>1775</v>
      </c>
      <c r="AQ129" s="78" t="b">
        <v>1</v>
      </c>
      <c r="AR129" s="78" t="b">
        <v>0</v>
      </c>
      <c r="AS129" s="78" t="b">
        <v>0</v>
      </c>
      <c r="AT129" s="78"/>
      <c r="AU129" s="78">
        <v>3</v>
      </c>
      <c r="AV129" s="78"/>
      <c r="AW129" s="78" t="b">
        <v>0</v>
      </c>
      <c r="AX129" s="78" t="s">
        <v>1887</v>
      </c>
      <c r="AY129" s="83" t="s">
        <v>2014</v>
      </c>
      <c r="AZ129" s="78" t="s">
        <v>66</v>
      </c>
      <c r="BA129" s="78" t="str">
        <f>REPLACE(INDEX(GroupVertices[Group],MATCH(Vertices[[#This Row],[Vertex]],GroupVertices[Vertex],0)),1,1,"")</f>
        <v>11</v>
      </c>
      <c r="BB129" s="48" t="s">
        <v>442</v>
      </c>
      <c r="BC129" s="48" t="s">
        <v>442</v>
      </c>
      <c r="BD129" s="48" t="s">
        <v>474</v>
      </c>
      <c r="BE129" s="48" t="s">
        <v>474</v>
      </c>
      <c r="BF129" s="48" t="s">
        <v>492</v>
      </c>
      <c r="BG129" s="48" t="s">
        <v>492</v>
      </c>
      <c r="BH129" s="119" t="s">
        <v>2708</v>
      </c>
      <c r="BI129" s="119" t="s">
        <v>2708</v>
      </c>
      <c r="BJ129" s="119" t="s">
        <v>2776</v>
      </c>
      <c r="BK129" s="119" t="s">
        <v>2776</v>
      </c>
      <c r="BL129" s="119">
        <v>0</v>
      </c>
      <c r="BM129" s="123">
        <v>0</v>
      </c>
      <c r="BN129" s="119">
        <v>0</v>
      </c>
      <c r="BO129" s="123">
        <v>0</v>
      </c>
      <c r="BP129" s="119">
        <v>0</v>
      </c>
      <c r="BQ129" s="123">
        <v>0</v>
      </c>
      <c r="BR129" s="119">
        <v>7</v>
      </c>
      <c r="BS129" s="123">
        <v>100</v>
      </c>
      <c r="BT129" s="119">
        <v>7</v>
      </c>
      <c r="BU129" s="2"/>
      <c r="BV129" s="3"/>
      <c r="BW129" s="3"/>
      <c r="BX129" s="3"/>
      <c r="BY129" s="3"/>
    </row>
    <row r="130" spans="1:77" ht="41.45" customHeight="1">
      <c r="A130" s="64" t="s">
        <v>268</v>
      </c>
      <c r="C130" s="65"/>
      <c r="D130" s="65" t="s">
        <v>64</v>
      </c>
      <c r="E130" s="66">
        <v>170.5809443362237</v>
      </c>
      <c r="F130" s="68">
        <v>99.97650091504012</v>
      </c>
      <c r="G130" s="102" t="s">
        <v>596</v>
      </c>
      <c r="H130" s="65"/>
      <c r="I130" s="69" t="s">
        <v>268</v>
      </c>
      <c r="J130" s="70"/>
      <c r="K130" s="70"/>
      <c r="L130" s="69" t="s">
        <v>2179</v>
      </c>
      <c r="M130" s="73">
        <v>8.831461714293852</v>
      </c>
      <c r="N130" s="74">
        <v>4537.228515625</v>
      </c>
      <c r="O130" s="74">
        <v>8044.2705078125</v>
      </c>
      <c r="P130" s="75"/>
      <c r="Q130" s="76"/>
      <c r="R130" s="76"/>
      <c r="S130" s="88"/>
      <c r="T130" s="48">
        <v>0</v>
      </c>
      <c r="U130" s="48">
        <v>2</v>
      </c>
      <c r="V130" s="49">
        <v>0</v>
      </c>
      <c r="W130" s="49">
        <v>0.002208</v>
      </c>
      <c r="X130" s="49">
        <v>0.005816</v>
      </c>
      <c r="Y130" s="49">
        <v>0.565648</v>
      </c>
      <c r="Z130" s="49">
        <v>0.5</v>
      </c>
      <c r="AA130" s="49">
        <v>0</v>
      </c>
      <c r="AB130" s="71">
        <v>130</v>
      </c>
      <c r="AC130" s="71"/>
      <c r="AD130" s="72"/>
      <c r="AE130" s="78" t="s">
        <v>1332</v>
      </c>
      <c r="AF130" s="78">
        <v>2608</v>
      </c>
      <c r="AG130" s="78">
        <v>2973</v>
      </c>
      <c r="AH130" s="78">
        <v>1486</v>
      </c>
      <c r="AI130" s="78">
        <v>3145</v>
      </c>
      <c r="AJ130" s="78"/>
      <c r="AK130" s="78" t="s">
        <v>1490</v>
      </c>
      <c r="AL130" s="78" t="s">
        <v>1571</v>
      </c>
      <c r="AM130" s="83" t="s">
        <v>1647</v>
      </c>
      <c r="AN130" s="78"/>
      <c r="AO130" s="80">
        <v>43438.43965277778</v>
      </c>
      <c r="AP130" s="83" t="s">
        <v>1776</v>
      </c>
      <c r="AQ130" s="78" t="b">
        <v>1</v>
      </c>
      <c r="AR130" s="78" t="b">
        <v>0</v>
      </c>
      <c r="AS130" s="78" t="b">
        <v>1</v>
      </c>
      <c r="AT130" s="78"/>
      <c r="AU130" s="78">
        <v>11</v>
      </c>
      <c r="AV130" s="78"/>
      <c r="AW130" s="78" t="b">
        <v>0</v>
      </c>
      <c r="AX130" s="78" t="s">
        <v>1887</v>
      </c>
      <c r="AY130" s="83" t="s">
        <v>2015</v>
      </c>
      <c r="AZ130" s="78" t="s">
        <v>66</v>
      </c>
      <c r="BA130" s="78" t="str">
        <f>REPLACE(INDEX(GroupVertices[Group],MATCH(Vertices[[#This Row],[Vertex]],GroupVertices[Vertex],0)),1,1,"")</f>
        <v>3</v>
      </c>
      <c r="BB130" s="48"/>
      <c r="BC130" s="48"/>
      <c r="BD130" s="48"/>
      <c r="BE130" s="48"/>
      <c r="BF130" s="48"/>
      <c r="BG130" s="48"/>
      <c r="BH130" s="119" t="s">
        <v>2709</v>
      </c>
      <c r="BI130" s="119" t="s">
        <v>2709</v>
      </c>
      <c r="BJ130" s="119" t="s">
        <v>2775</v>
      </c>
      <c r="BK130" s="119" t="s">
        <v>2775</v>
      </c>
      <c r="BL130" s="119">
        <v>0</v>
      </c>
      <c r="BM130" s="123">
        <v>0</v>
      </c>
      <c r="BN130" s="119">
        <v>0</v>
      </c>
      <c r="BO130" s="123">
        <v>0</v>
      </c>
      <c r="BP130" s="119">
        <v>0</v>
      </c>
      <c r="BQ130" s="123">
        <v>0</v>
      </c>
      <c r="BR130" s="119">
        <v>32</v>
      </c>
      <c r="BS130" s="123">
        <v>100</v>
      </c>
      <c r="BT130" s="119">
        <v>32</v>
      </c>
      <c r="BU130" s="2"/>
      <c r="BV130" s="3"/>
      <c r="BW130" s="3"/>
      <c r="BX130" s="3"/>
      <c r="BY130" s="3"/>
    </row>
    <row r="131" spans="1:77" ht="41.45" customHeight="1">
      <c r="A131" s="64" t="s">
        <v>271</v>
      </c>
      <c r="C131" s="65"/>
      <c r="D131" s="65" t="s">
        <v>64</v>
      </c>
      <c r="E131" s="66">
        <v>162.16468479029118</v>
      </c>
      <c r="F131" s="68">
        <v>99.99954900746036</v>
      </c>
      <c r="G131" s="102" t="s">
        <v>599</v>
      </c>
      <c r="H131" s="65"/>
      <c r="I131" s="69" t="s">
        <v>271</v>
      </c>
      <c r="J131" s="70"/>
      <c r="K131" s="70"/>
      <c r="L131" s="69" t="s">
        <v>2180</v>
      </c>
      <c r="M131" s="73">
        <v>1.1503007803753365</v>
      </c>
      <c r="N131" s="74">
        <v>8498.17578125</v>
      </c>
      <c r="O131" s="74">
        <v>2240.952392578125</v>
      </c>
      <c r="P131" s="75"/>
      <c r="Q131" s="76"/>
      <c r="R131" s="76"/>
      <c r="S131" s="88"/>
      <c r="T131" s="48">
        <v>0</v>
      </c>
      <c r="U131" s="48">
        <v>1</v>
      </c>
      <c r="V131" s="49">
        <v>0</v>
      </c>
      <c r="W131" s="49">
        <v>1</v>
      </c>
      <c r="X131" s="49">
        <v>0</v>
      </c>
      <c r="Y131" s="49">
        <v>0.999997</v>
      </c>
      <c r="Z131" s="49">
        <v>0</v>
      </c>
      <c r="AA131" s="49">
        <v>0</v>
      </c>
      <c r="AB131" s="71">
        <v>131</v>
      </c>
      <c r="AC131" s="71"/>
      <c r="AD131" s="72"/>
      <c r="AE131" s="78" t="s">
        <v>1333</v>
      </c>
      <c r="AF131" s="78">
        <v>108</v>
      </c>
      <c r="AG131" s="78">
        <v>60</v>
      </c>
      <c r="AH131" s="78">
        <v>231</v>
      </c>
      <c r="AI131" s="78">
        <v>514</v>
      </c>
      <c r="AJ131" s="78"/>
      <c r="AK131" s="78" t="s">
        <v>1491</v>
      </c>
      <c r="AL131" s="78"/>
      <c r="AM131" s="78"/>
      <c r="AN131" s="78"/>
      <c r="AO131" s="80">
        <v>41175.77491898148</v>
      </c>
      <c r="AP131" s="78"/>
      <c r="AQ131" s="78" t="b">
        <v>1</v>
      </c>
      <c r="AR131" s="78" t="b">
        <v>0</v>
      </c>
      <c r="AS131" s="78" t="b">
        <v>0</v>
      </c>
      <c r="AT131" s="78"/>
      <c r="AU131" s="78">
        <v>0</v>
      </c>
      <c r="AV131" s="83" t="s">
        <v>1801</v>
      </c>
      <c r="AW131" s="78" t="b">
        <v>0</v>
      </c>
      <c r="AX131" s="78" t="s">
        <v>1887</v>
      </c>
      <c r="AY131" s="83" t="s">
        <v>2016</v>
      </c>
      <c r="AZ131" s="78" t="s">
        <v>66</v>
      </c>
      <c r="BA131" s="78" t="str">
        <f>REPLACE(INDEX(GroupVertices[Group],MATCH(Vertices[[#This Row],[Vertex]],GroupVertices[Vertex],0)),1,1,"")</f>
        <v>14</v>
      </c>
      <c r="BB131" s="48"/>
      <c r="BC131" s="48"/>
      <c r="BD131" s="48"/>
      <c r="BE131" s="48"/>
      <c r="BF131" s="48" t="s">
        <v>488</v>
      </c>
      <c r="BG131" s="48" t="s">
        <v>488</v>
      </c>
      <c r="BH131" s="119" t="s">
        <v>2710</v>
      </c>
      <c r="BI131" s="119" t="s">
        <v>2710</v>
      </c>
      <c r="BJ131" s="119" t="s">
        <v>2777</v>
      </c>
      <c r="BK131" s="119" t="s">
        <v>2777</v>
      </c>
      <c r="BL131" s="119">
        <v>0</v>
      </c>
      <c r="BM131" s="123">
        <v>0</v>
      </c>
      <c r="BN131" s="119">
        <v>0</v>
      </c>
      <c r="BO131" s="123">
        <v>0</v>
      </c>
      <c r="BP131" s="119">
        <v>0</v>
      </c>
      <c r="BQ131" s="123">
        <v>0</v>
      </c>
      <c r="BR131" s="119">
        <v>11</v>
      </c>
      <c r="BS131" s="123">
        <v>100</v>
      </c>
      <c r="BT131" s="119">
        <v>11</v>
      </c>
      <c r="BU131" s="2"/>
      <c r="BV131" s="3"/>
      <c r="BW131" s="3"/>
      <c r="BX131" s="3"/>
      <c r="BY131" s="3"/>
    </row>
    <row r="132" spans="1:77" ht="41.45" customHeight="1">
      <c r="A132" s="64" t="s">
        <v>370</v>
      </c>
      <c r="C132" s="65"/>
      <c r="D132" s="65" t="s">
        <v>64</v>
      </c>
      <c r="E132" s="66">
        <v>466.15836163353964</v>
      </c>
      <c r="F132" s="68">
        <v>99.1670563400452</v>
      </c>
      <c r="G132" s="102" t="s">
        <v>1877</v>
      </c>
      <c r="H132" s="65"/>
      <c r="I132" s="69" t="s">
        <v>370</v>
      </c>
      <c r="J132" s="70"/>
      <c r="K132" s="70"/>
      <c r="L132" s="69" t="s">
        <v>2181</v>
      </c>
      <c r="M132" s="73">
        <v>278.5923570742663</v>
      </c>
      <c r="N132" s="74">
        <v>8498.17578125</v>
      </c>
      <c r="O132" s="74">
        <v>1805.7017822265625</v>
      </c>
      <c r="P132" s="75"/>
      <c r="Q132" s="76"/>
      <c r="R132" s="76"/>
      <c r="S132" s="88"/>
      <c r="T132" s="48">
        <v>1</v>
      </c>
      <c r="U132" s="48">
        <v>0</v>
      </c>
      <c r="V132" s="49">
        <v>0</v>
      </c>
      <c r="W132" s="49">
        <v>1</v>
      </c>
      <c r="X132" s="49">
        <v>0</v>
      </c>
      <c r="Y132" s="49">
        <v>0.999997</v>
      </c>
      <c r="Z132" s="49">
        <v>0</v>
      </c>
      <c r="AA132" s="49">
        <v>0</v>
      </c>
      <c r="AB132" s="71">
        <v>132</v>
      </c>
      <c r="AC132" s="71"/>
      <c r="AD132" s="72"/>
      <c r="AE132" s="78" t="s">
        <v>1334</v>
      </c>
      <c r="AF132" s="78">
        <v>2982</v>
      </c>
      <c r="AG132" s="78">
        <v>105277</v>
      </c>
      <c r="AH132" s="78">
        <v>58946</v>
      </c>
      <c r="AI132" s="78">
        <v>144283</v>
      </c>
      <c r="AJ132" s="78"/>
      <c r="AK132" s="78" t="s">
        <v>1492</v>
      </c>
      <c r="AL132" s="78" t="s">
        <v>1529</v>
      </c>
      <c r="AM132" s="83" t="s">
        <v>1648</v>
      </c>
      <c r="AN132" s="78"/>
      <c r="AO132" s="80">
        <v>40610.40928240741</v>
      </c>
      <c r="AP132" s="78"/>
      <c r="AQ132" s="78" t="b">
        <v>1</v>
      </c>
      <c r="AR132" s="78" t="b">
        <v>0</v>
      </c>
      <c r="AS132" s="78" t="b">
        <v>1</v>
      </c>
      <c r="AT132" s="78"/>
      <c r="AU132" s="78">
        <v>275</v>
      </c>
      <c r="AV132" s="83" t="s">
        <v>1801</v>
      </c>
      <c r="AW132" s="78" t="b">
        <v>0</v>
      </c>
      <c r="AX132" s="78" t="s">
        <v>1887</v>
      </c>
      <c r="AY132" s="83" t="s">
        <v>2017</v>
      </c>
      <c r="AZ132" s="78" t="s">
        <v>65</v>
      </c>
      <c r="BA132" s="78" t="str">
        <f>REPLACE(INDEX(GroupVertices[Group],MATCH(Vertices[[#This Row],[Vertex]],GroupVertices[Vertex],0)),1,1,"")</f>
        <v>14</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272</v>
      </c>
      <c r="C133" s="65"/>
      <c r="D133" s="65" t="s">
        <v>64</v>
      </c>
      <c r="E133" s="66">
        <v>162.03467048216655</v>
      </c>
      <c r="F133" s="68">
        <v>99.99990505420219</v>
      </c>
      <c r="G133" s="102" t="s">
        <v>588</v>
      </c>
      <c r="H133" s="65"/>
      <c r="I133" s="69" t="s">
        <v>272</v>
      </c>
      <c r="J133" s="70"/>
      <c r="K133" s="70"/>
      <c r="L133" s="69" t="s">
        <v>2182</v>
      </c>
      <c r="M133" s="73">
        <v>1.0316422695527023</v>
      </c>
      <c r="N133" s="74">
        <v>7192.26318359375</v>
      </c>
      <c r="O133" s="74">
        <v>7917.787109375</v>
      </c>
      <c r="P133" s="75"/>
      <c r="Q133" s="76"/>
      <c r="R133" s="76"/>
      <c r="S133" s="88"/>
      <c r="T133" s="48">
        <v>0</v>
      </c>
      <c r="U133" s="48">
        <v>2</v>
      </c>
      <c r="V133" s="49">
        <v>0</v>
      </c>
      <c r="W133" s="49">
        <v>0.001585</v>
      </c>
      <c r="X133" s="49">
        <v>0.000153</v>
      </c>
      <c r="Y133" s="49">
        <v>0.613289</v>
      </c>
      <c r="Z133" s="49">
        <v>0.5</v>
      </c>
      <c r="AA133" s="49">
        <v>0</v>
      </c>
      <c r="AB133" s="71">
        <v>133</v>
      </c>
      <c r="AC133" s="71"/>
      <c r="AD133" s="72"/>
      <c r="AE133" s="78" t="s">
        <v>1335</v>
      </c>
      <c r="AF133" s="78">
        <v>43</v>
      </c>
      <c r="AG133" s="78">
        <v>15</v>
      </c>
      <c r="AH133" s="78">
        <v>1246</v>
      </c>
      <c r="AI133" s="78">
        <v>7182</v>
      </c>
      <c r="AJ133" s="78"/>
      <c r="AK133" s="78"/>
      <c r="AL133" s="78"/>
      <c r="AM133" s="78"/>
      <c r="AN133" s="78"/>
      <c r="AO133" s="80">
        <v>43624.285104166665</v>
      </c>
      <c r="AP133" s="78"/>
      <c r="AQ133" s="78" t="b">
        <v>1</v>
      </c>
      <c r="AR133" s="78" t="b">
        <v>1</v>
      </c>
      <c r="AS133" s="78" t="b">
        <v>1</v>
      </c>
      <c r="AT133" s="78"/>
      <c r="AU133" s="78">
        <v>0</v>
      </c>
      <c r="AV133" s="78"/>
      <c r="AW133" s="78" t="b">
        <v>0</v>
      </c>
      <c r="AX133" s="78" t="s">
        <v>1887</v>
      </c>
      <c r="AY133" s="83" t="s">
        <v>2018</v>
      </c>
      <c r="AZ133" s="78" t="s">
        <v>66</v>
      </c>
      <c r="BA133" s="78" t="str">
        <f>REPLACE(INDEX(GroupVertices[Group],MATCH(Vertices[[#This Row],[Vertex]],GroupVertices[Vertex],0)),1,1,"")</f>
        <v>5</v>
      </c>
      <c r="BB133" s="48"/>
      <c r="BC133" s="48"/>
      <c r="BD133" s="48"/>
      <c r="BE133" s="48"/>
      <c r="BF133" s="48" t="s">
        <v>497</v>
      </c>
      <c r="BG133" s="48" t="s">
        <v>497</v>
      </c>
      <c r="BH133" s="119" t="s">
        <v>2697</v>
      </c>
      <c r="BI133" s="119" t="s">
        <v>2697</v>
      </c>
      <c r="BJ133" s="119" t="s">
        <v>2766</v>
      </c>
      <c r="BK133" s="119" t="s">
        <v>2766</v>
      </c>
      <c r="BL133" s="119">
        <v>0</v>
      </c>
      <c r="BM133" s="123">
        <v>0</v>
      </c>
      <c r="BN133" s="119">
        <v>1</v>
      </c>
      <c r="BO133" s="123">
        <v>7.6923076923076925</v>
      </c>
      <c r="BP133" s="119">
        <v>0</v>
      </c>
      <c r="BQ133" s="123">
        <v>0</v>
      </c>
      <c r="BR133" s="119">
        <v>12</v>
      </c>
      <c r="BS133" s="123">
        <v>92.3076923076923</v>
      </c>
      <c r="BT133" s="119">
        <v>13</v>
      </c>
      <c r="BU133" s="2"/>
      <c r="BV133" s="3"/>
      <c r="BW133" s="3"/>
      <c r="BX133" s="3"/>
      <c r="BY133" s="3"/>
    </row>
    <row r="134" spans="1:77" ht="41.45" customHeight="1">
      <c r="A134" s="64" t="s">
        <v>273</v>
      </c>
      <c r="C134" s="65"/>
      <c r="D134" s="65" t="s">
        <v>64</v>
      </c>
      <c r="E134" s="66">
        <v>166.29625058180628</v>
      </c>
      <c r="F134" s="68">
        <v>99.98823463322043</v>
      </c>
      <c r="G134" s="102" t="s">
        <v>600</v>
      </c>
      <c r="H134" s="65"/>
      <c r="I134" s="69" t="s">
        <v>273</v>
      </c>
      <c r="J134" s="70"/>
      <c r="K134" s="70"/>
      <c r="L134" s="69" t="s">
        <v>2183</v>
      </c>
      <c r="M134" s="73">
        <v>4.921004568739043</v>
      </c>
      <c r="N134" s="74">
        <v>8400.7197265625</v>
      </c>
      <c r="O134" s="74">
        <v>5281.82470703125</v>
      </c>
      <c r="P134" s="75"/>
      <c r="Q134" s="76"/>
      <c r="R134" s="76"/>
      <c r="S134" s="88"/>
      <c r="T134" s="48">
        <v>0</v>
      </c>
      <c r="U134" s="48">
        <v>1</v>
      </c>
      <c r="V134" s="49">
        <v>0</v>
      </c>
      <c r="W134" s="49">
        <v>0.142857</v>
      </c>
      <c r="X134" s="49">
        <v>0</v>
      </c>
      <c r="Y134" s="49">
        <v>0.463171</v>
      </c>
      <c r="Z134" s="49">
        <v>0</v>
      </c>
      <c r="AA134" s="49">
        <v>0</v>
      </c>
      <c r="AB134" s="71">
        <v>134</v>
      </c>
      <c r="AC134" s="71"/>
      <c r="AD134" s="72"/>
      <c r="AE134" s="78" t="s">
        <v>1336</v>
      </c>
      <c r="AF134" s="78">
        <v>517</v>
      </c>
      <c r="AG134" s="78">
        <v>1490</v>
      </c>
      <c r="AH134" s="78">
        <v>980</v>
      </c>
      <c r="AI134" s="78">
        <v>2232</v>
      </c>
      <c r="AJ134" s="78"/>
      <c r="AK134" s="78" t="s">
        <v>1493</v>
      </c>
      <c r="AL134" s="78"/>
      <c r="AM134" s="78"/>
      <c r="AN134" s="78"/>
      <c r="AO134" s="80">
        <v>43059.785208333335</v>
      </c>
      <c r="AP134" s="78"/>
      <c r="AQ134" s="78" t="b">
        <v>1</v>
      </c>
      <c r="AR134" s="78" t="b">
        <v>0</v>
      </c>
      <c r="AS134" s="78" t="b">
        <v>0</v>
      </c>
      <c r="AT134" s="78"/>
      <c r="AU134" s="78">
        <v>8</v>
      </c>
      <c r="AV134" s="78"/>
      <c r="AW134" s="78" t="b">
        <v>0</v>
      </c>
      <c r="AX134" s="78" t="s">
        <v>1887</v>
      </c>
      <c r="AY134" s="83" t="s">
        <v>2019</v>
      </c>
      <c r="AZ134" s="78" t="s">
        <v>66</v>
      </c>
      <c r="BA134" s="78" t="str">
        <f>REPLACE(INDEX(GroupVertices[Group],MATCH(Vertices[[#This Row],[Vertex]],GroupVertices[Vertex],0)),1,1,"")</f>
        <v>7</v>
      </c>
      <c r="BB134" s="48" t="s">
        <v>444</v>
      </c>
      <c r="BC134" s="48" t="s">
        <v>444</v>
      </c>
      <c r="BD134" s="48" t="s">
        <v>474</v>
      </c>
      <c r="BE134" s="48" t="s">
        <v>474</v>
      </c>
      <c r="BF134" s="48" t="s">
        <v>491</v>
      </c>
      <c r="BG134" s="48" t="s">
        <v>491</v>
      </c>
      <c r="BH134" s="119" t="s">
        <v>2711</v>
      </c>
      <c r="BI134" s="119" t="s">
        <v>2711</v>
      </c>
      <c r="BJ134" s="119" t="s">
        <v>2778</v>
      </c>
      <c r="BK134" s="119" t="s">
        <v>2778</v>
      </c>
      <c r="BL134" s="119">
        <v>0</v>
      </c>
      <c r="BM134" s="123">
        <v>0</v>
      </c>
      <c r="BN134" s="119">
        <v>0</v>
      </c>
      <c r="BO134" s="123">
        <v>0</v>
      </c>
      <c r="BP134" s="119">
        <v>0</v>
      </c>
      <c r="BQ134" s="123">
        <v>0</v>
      </c>
      <c r="BR134" s="119">
        <v>3</v>
      </c>
      <c r="BS134" s="123">
        <v>100</v>
      </c>
      <c r="BT134" s="119">
        <v>3</v>
      </c>
      <c r="BU134" s="2"/>
      <c r="BV134" s="3"/>
      <c r="BW134" s="3"/>
      <c r="BX134" s="3"/>
      <c r="BY134" s="3"/>
    </row>
    <row r="135" spans="1:77" ht="41.45" customHeight="1">
      <c r="A135" s="64" t="s">
        <v>274</v>
      </c>
      <c r="C135" s="65"/>
      <c r="D135" s="65" t="s">
        <v>64</v>
      </c>
      <c r="E135" s="66">
        <v>165.65484666172492</v>
      </c>
      <c r="F135" s="68">
        <v>99.98999113048005</v>
      </c>
      <c r="G135" s="102" t="s">
        <v>601</v>
      </c>
      <c r="H135" s="65"/>
      <c r="I135" s="69" t="s">
        <v>274</v>
      </c>
      <c r="J135" s="70"/>
      <c r="K135" s="70"/>
      <c r="L135" s="69" t="s">
        <v>2184</v>
      </c>
      <c r="M135" s="73">
        <v>4.335622582014048</v>
      </c>
      <c r="N135" s="74">
        <v>2379.84423828125</v>
      </c>
      <c r="O135" s="74">
        <v>1429.6651611328125</v>
      </c>
      <c r="P135" s="75"/>
      <c r="Q135" s="76"/>
      <c r="R135" s="76"/>
      <c r="S135" s="88"/>
      <c r="T135" s="48">
        <v>0</v>
      </c>
      <c r="U135" s="48">
        <v>2</v>
      </c>
      <c r="V135" s="49">
        <v>0</v>
      </c>
      <c r="W135" s="49">
        <v>0.00211</v>
      </c>
      <c r="X135" s="49">
        <v>0.007571</v>
      </c>
      <c r="Y135" s="49">
        <v>0.548025</v>
      </c>
      <c r="Z135" s="49">
        <v>0.5</v>
      </c>
      <c r="AA135" s="49">
        <v>0</v>
      </c>
      <c r="AB135" s="71">
        <v>135</v>
      </c>
      <c r="AC135" s="71"/>
      <c r="AD135" s="72"/>
      <c r="AE135" s="78" t="s">
        <v>1337</v>
      </c>
      <c r="AF135" s="78">
        <v>563</v>
      </c>
      <c r="AG135" s="78">
        <v>1268</v>
      </c>
      <c r="AH135" s="78">
        <v>51298</v>
      </c>
      <c r="AI135" s="78">
        <v>105356</v>
      </c>
      <c r="AJ135" s="78"/>
      <c r="AK135" s="78" t="s">
        <v>1494</v>
      </c>
      <c r="AL135" s="78"/>
      <c r="AM135" s="78"/>
      <c r="AN135" s="78"/>
      <c r="AO135" s="80">
        <v>41268.377974537034</v>
      </c>
      <c r="AP135" s="83" t="s">
        <v>1777</v>
      </c>
      <c r="AQ135" s="78" t="b">
        <v>0</v>
      </c>
      <c r="AR135" s="78" t="b">
        <v>0</v>
      </c>
      <c r="AS135" s="78" t="b">
        <v>0</v>
      </c>
      <c r="AT135" s="78"/>
      <c r="AU135" s="78">
        <v>29</v>
      </c>
      <c r="AV135" s="83" t="s">
        <v>1801</v>
      </c>
      <c r="AW135" s="78" t="b">
        <v>0</v>
      </c>
      <c r="AX135" s="78" t="s">
        <v>1887</v>
      </c>
      <c r="AY135" s="83" t="s">
        <v>2020</v>
      </c>
      <c r="AZ135" s="78" t="s">
        <v>66</v>
      </c>
      <c r="BA135" s="78" t="str">
        <f>REPLACE(INDEX(GroupVertices[Group],MATCH(Vertices[[#This Row],[Vertex]],GroupVertices[Vertex],0)),1,1,"")</f>
        <v>2</v>
      </c>
      <c r="BB135" s="48"/>
      <c r="BC135" s="48"/>
      <c r="BD135" s="48"/>
      <c r="BE135" s="48"/>
      <c r="BF135" s="48" t="s">
        <v>499</v>
      </c>
      <c r="BG135" s="48" t="s">
        <v>499</v>
      </c>
      <c r="BH135" s="119" t="s">
        <v>2712</v>
      </c>
      <c r="BI135" s="119" t="s">
        <v>2712</v>
      </c>
      <c r="BJ135" s="119" t="s">
        <v>2767</v>
      </c>
      <c r="BK135" s="119" t="s">
        <v>2767</v>
      </c>
      <c r="BL135" s="119">
        <v>0</v>
      </c>
      <c r="BM135" s="123">
        <v>0</v>
      </c>
      <c r="BN135" s="119">
        <v>0</v>
      </c>
      <c r="BO135" s="123">
        <v>0</v>
      </c>
      <c r="BP135" s="119">
        <v>0</v>
      </c>
      <c r="BQ135" s="123">
        <v>0</v>
      </c>
      <c r="BR135" s="119">
        <v>12</v>
      </c>
      <c r="BS135" s="123">
        <v>100</v>
      </c>
      <c r="BT135" s="119">
        <v>12</v>
      </c>
      <c r="BU135" s="2"/>
      <c r="BV135" s="3"/>
      <c r="BW135" s="3"/>
      <c r="BX135" s="3"/>
      <c r="BY135" s="3"/>
    </row>
    <row r="136" spans="1:77" ht="41.45" customHeight="1">
      <c r="A136" s="64" t="s">
        <v>371</v>
      </c>
      <c r="C136" s="65"/>
      <c r="D136" s="65" t="s">
        <v>64</v>
      </c>
      <c r="E136" s="66">
        <v>218.17773793721665</v>
      </c>
      <c r="F136" s="68">
        <v>99.8461561589361</v>
      </c>
      <c r="G136" s="102" t="s">
        <v>1878</v>
      </c>
      <c r="H136" s="65"/>
      <c r="I136" s="69" t="s">
        <v>371</v>
      </c>
      <c r="J136" s="70"/>
      <c r="K136" s="70"/>
      <c r="L136" s="69" t="s">
        <v>2185</v>
      </c>
      <c r="M136" s="73">
        <v>52.27102409856218</v>
      </c>
      <c r="N136" s="74">
        <v>2107.525634765625</v>
      </c>
      <c r="O136" s="74">
        <v>1918.6278076171875</v>
      </c>
      <c r="P136" s="75"/>
      <c r="Q136" s="76"/>
      <c r="R136" s="76"/>
      <c r="S136" s="88"/>
      <c r="T136" s="48">
        <v>4</v>
      </c>
      <c r="U136" s="48">
        <v>0</v>
      </c>
      <c r="V136" s="49">
        <v>120.899717</v>
      </c>
      <c r="W136" s="49">
        <v>0.002632</v>
      </c>
      <c r="X136" s="49">
        <v>0.014329</v>
      </c>
      <c r="Y136" s="49">
        <v>0.976169</v>
      </c>
      <c r="Z136" s="49">
        <v>0.25</v>
      </c>
      <c r="AA136" s="49">
        <v>0</v>
      </c>
      <c r="AB136" s="71">
        <v>136</v>
      </c>
      <c r="AC136" s="71"/>
      <c r="AD136" s="72"/>
      <c r="AE136" s="78" t="s">
        <v>1338</v>
      </c>
      <c r="AF136" s="78">
        <v>927</v>
      </c>
      <c r="AG136" s="78">
        <v>19447</v>
      </c>
      <c r="AH136" s="78">
        <v>11448</v>
      </c>
      <c r="AI136" s="78">
        <v>5451</v>
      </c>
      <c r="AJ136" s="78"/>
      <c r="AK136" s="78" t="s">
        <v>1495</v>
      </c>
      <c r="AL136" s="78"/>
      <c r="AM136" s="83" t="s">
        <v>1649</v>
      </c>
      <c r="AN136" s="78"/>
      <c r="AO136" s="80">
        <v>39863.452418981484</v>
      </c>
      <c r="AP136" s="83" t="s">
        <v>1778</v>
      </c>
      <c r="AQ136" s="78" t="b">
        <v>0</v>
      </c>
      <c r="AR136" s="78" t="b">
        <v>0</v>
      </c>
      <c r="AS136" s="78" t="b">
        <v>1</v>
      </c>
      <c r="AT136" s="78"/>
      <c r="AU136" s="78">
        <v>218</v>
      </c>
      <c r="AV136" s="83" t="s">
        <v>1812</v>
      </c>
      <c r="AW136" s="78" t="b">
        <v>1</v>
      </c>
      <c r="AX136" s="78" t="s">
        <v>1887</v>
      </c>
      <c r="AY136" s="83" t="s">
        <v>2021</v>
      </c>
      <c r="AZ136" s="78" t="s">
        <v>65</v>
      </c>
      <c r="BA136" s="78" t="str">
        <f>REPLACE(INDEX(GroupVertices[Group],MATCH(Vertices[[#This Row],[Vertex]],GroupVertices[Vertex],0)),1,1,"")</f>
        <v>2</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275</v>
      </c>
      <c r="C137" s="65"/>
      <c r="D137" s="65" t="s">
        <v>64</v>
      </c>
      <c r="E137" s="66">
        <v>162.81475633091418</v>
      </c>
      <c r="F137" s="68">
        <v>99.99776877375129</v>
      </c>
      <c r="G137" s="102" t="s">
        <v>588</v>
      </c>
      <c r="H137" s="65"/>
      <c r="I137" s="69" t="s">
        <v>275</v>
      </c>
      <c r="J137" s="70"/>
      <c r="K137" s="70"/>
      <c r="L137" s="69" t="s">
        <v>2186</v>
      </c>
      <c r="M137" s="73">
        <v>1.7435933344885073</v>
      </c>
      <c r="N137" s="74">
        <v>6066.0791015625</v>
      </c>
      <c r="O137" s="74">
        <v>419.260986328125</v>
      </c>
      <c r="P137" s="75"/>
      <c r="Q137" s="76"/>
      <c r="R137" s="76"/>
      <c r="S137" s="88"/>
      <c r="T137" s="48">
        <v>0</v>
      </c>
      <c r="U137" s="48">
        <v>1</v>
      </c>
      <c r="V137" s="49">
        <v>0</v>
      </c>
      <c r="W137" s="49">
        <v>0.002198</v>
      </c>
      <c r="X137" s="49">
        <v>0.005525</v>
      </c>
      <c r="Y137" s="49">
        <v>0.339806</v>
      </c>
      <c r="Z137" s="49">
        <v>0</v>
      </c>
      <c r="AA137" s="49">
        <v>0</v>
      </c>
      <c r="AB137" s="71">
        <v>137</v>
      </c>
      <c r="AC137" s="71"/>
      <c r="AD137" s="72"/>
      <c r="AE137" s="78" t="s">
        <v>1339</v>
      </c>
      <c r="AF137" s="78">
        <v>980</v>
      </c>
      <c r="AG137" s="78">
        <v>285</v>
      </c>
      <c r="AH137" s="78">
        <v>12834</v>
      </c>
      <c r="AI137" s="78">
        <v>50177</v>
      </c>
      <c r="AJ137" s="78"/>
      <c r="AK137" s="78" t="s">
        <v>1496</v>
      </c>
      <c r="AL137" s="78"/>
      <c r="AM137" s="78"/>
      <c r="AN137" s="78"/>
      <c r="AO137" s="80">
        <v>43073.36130787037</v>
      </c>
      <c r="AP137" s="78"/>
      <c r="AQ137" s="78" t="b">
        <v>0</v>
      </c>
      <c r="AR137" s="78" t="b">
        <v>1</v>
      </c>
      <c r="AS137" s="78" t="b">
        <v>0</v>
      </c>
      <c r="AT137" s="78"/>
      <c r="AU137" s="78">
        <v>0</v>
      </c>
      <c r="AV137" s="83" t="s">
        <v>1801</v>
      </c>
      <c r="AW137" s="78" t="b">
        <v>0</v>
      </c>
      <c r="AX137" s="78" t="s">
        <v>1887</v>
      </c>
      <c r="AY137" s="83" t="s">
        <v>2022</v>
      </c>
      <c r="AZ137" s="78" t="s">
        <v>66</v>
      </c>
      <c r="BA137" s="78" t="str">
        <f>REPLACE(INDEX(GroupVertices[Group],MATCH(Vertices[[#This Row],[Vertex]],GroupVertices[Vertex],0)),1,1,"")</f>
        <v>4</v>
      </c>
      <c r="BB137" s="48"/>
      <c r="BC137" s="48"/>
      <c r="BD137" s="48"/>
      <c r="BE137" s="48"/>
      <c r="BF137" s="48" t="s">
        <v>500</v>
      </c>
      <c r="BG137" s="48" t="s">
        <v>500</v>
      </c>
      <c r="BH137" s="119" t="s">
        <v>2713</v>
      </c>
      <c r="BI137" s="119" t="s">
        <v>2713</v>
      </c>
      <c r="BJ137" s="119" t="s">
        <v>2779</v>
      </c>
      <c r="BK137" s="119" t="s">
        <v>2779</v>
      </c>
      <c r="BL137" s="119">
        <v>0</v>
      </c>
      <c r="BM137" s="123">
        <v>0</v>
      </c>
      <c r="BN137" s="119">
        <v>0</v>
      </c>
      <c r="BO137" s="123">
        <v>0</v>
      </c>
      <c r="BP137" s="119">
        <v>0</v>
      </c>
      <c r="BQ137" s="123">
        <v>0</v>
      </c>
      <c r="BR137" s="119">
        <v>12</v>
      </c>
      <c r="BS137" s="123">
        <v>100</v>
      </c>
      <c r="BT137" s="119">
        <v>12</v>
      </c>
      <c r="BU137" s="2"/>
      <c r="BV137" s="3"/>
      <c r="BW137" s="3"/>
      <c r="BX137" s="3"/>
      <c r="BY137" s="3"/>
    </row>
    <row r="138" spans="1:77" ht="41.45" customHeight="1">
      <c r="A138" s="64" t="s">
        <v>276</v>
      </c>
      <c r="C138" s="65"/>
      <c r="D138" s="65" t="s">
        <v>64</v>
      </c>
      <c r="E138" s="66">
        <v>162.98233032805254</v>
      </c>
      <c r="F138" s="68">
        <v>99.99730986906184</v>
      </c>
      <c r="G138" s="102" t="s">
        <v>602</v>
      </c>
      <c r="H138" s="65"/>
      <c r="I138" s="69" t="s">
        <v>276</v>
      </c>
      <c r="J138" s="70"/>
      <c r="K138" s="70"/>
      <c r="L138" s="69" t="s">
        <v>2187</v>
      </c>
      <c r="M138" s="73">
        <v>1.8965309706599023</v>
      </c>
      <c r="N138" s="74">
        <v>7715.03857421875</v>
      </c>
      <c r="O138" s="74">
        <v>7367.3681640625</v>
      </c>
      <c r="P138" s="75"/>
      <c r="Q138" s="76"/>
      <c r="R138" s="76"/>
      <c r="S138" s="88"/>
      <c r="T138" s="48">
        <v>0</v>
      </c>
      <c r="U138" s="48">
        <v>2</v>
      </c>
      <c r="V138" s="49">
        <v>0</v>
      </c>
      <c r="W138" s="49">
        <v>0.001585</v>
      </c>
      <c r="X138" s="49">
        <v>0.000153</v>
      </c>
      <c r="Y138" s="49">
        <v>0.613289</v>
      </c>
      <c r="Z138" s="49">
        <v>0.5</v>
      </c>
      <c r="AA138" s="49">
        <v>0</v>
      </c>
      <c r="AB138" s="71">
        <v>138</v>
      </c>
      <c r="AC138" s="71"/>
      <c r="AD138" s="72"/>
      <c r="AE138" s="78" t="s">
        <v>1340</v>
      </c>
      <c r="AF138" s="78">
        <v>668</v>
      </c>
      <c r="AG138" s="78">
        <v>343</v>
      </c>
      <c r="AH138" s="78">
        <v>2573</v>
      </c>
      <c r="AI138" s="78">
        <v>3434</v>
      </c>
      <c r="AJ138" s="78"/>
      <c r="AK138" s="78" t="s">
        <v>1497</v>
      </c>
      <c r="AL138" s="78" t="s">
        <v>1572</v>
      </c>
      <c r="AM138" s="83" t="s">
        <v>1650</v>
      </c>
      <c r="AN138" s="78"/>
      <c r="AO138" s="80">
        <v>43590.03965277778</v>
      </c>
      <c r="AP138" s="78"/>
      <c r="AQ138" s="78" t="b">
        <v>1</v>
      </c>
      <c r="AR138" s="78" t="b">
        <v>0</v>
      </c>
      <c r="AS138" s="78" t="b">
        <v>1</v>
      </c>
      <c r="AT138" s="78"/>
      <c r="AU138" s="78">
        <v>8</v>
      </c>
      <c r="AV138" s="78"/>
      <c r="AW138" s="78" t="b">
        <v>0</v>
      </c>
      <c r="AX138" s="78" t="s">
        <v>1887</v>
      </c>
      <c r="AY138" s="83" t="s">
        <v>2023</v>
      </c>
      <c r="AZ138" s="78" t="s">
        <v>66</v>
      </c>
      <c r="BA138" s="78" t="str">
        <f>REPLACE(INDEX(GroupVertices[Group],MATCH(Vertices[[#This Row],[Vertex]],GroupVertices[Vertex],0)),1,1,"")</f>
        <v>5</v>
      </c>
      <c r="BB138" s="48"/>
      <c r="BC138" s="48"/>
      <c r="BD138" s="48"/>
      <c r="BE138" s="48"/>
      <c r="BF138" s="48" t="s">
        <v>497</v>
      </c>
      <c r="BG138" s="48" t="s">
        <v>497</v>
      </c>
      <c r="BH138" s="119" t="s">
        <v>2697</v>
      </c>
      <c r="BI138" s="119" t="s">
        <v>2697</v>
      </c>
      <c r="BJ138" s="119" t="s">
        <v>2766</v>
      </c>
      <c r="BK138" s="119" t="s">
        <v>2766</v>
      </c>
      <c r="BL138" s="119">
        <v>0</v>
      </c>
      <c r="BM138" s="123">
        <v>0</v>
      </c>
      <c r="BN138" s="119">
        <v>1</v>
      </c>
      <c r="BO138" s="123">
        <v>7.6923076923076925</v>
      </c>
      <c r="BP138" s="119">
        <v>0</v>
      </c>
      <c r="BQ138" s="123">
        <v>0</v>
      </c>
      <c r="BR138" s="119">
        <v>12</v>
      </c>
      <c r="BS138" s="123">
        <v>92.3076923076923</v>
      </c>
      <c r="BT138" s="119">
        <v>13</v>
      </c>
      <c r="BU138" s="2"/>
      <c r="BV138" s="3"/>
      <c r="BW138" s="3"/>
      <c r="BX138" s="3"/>
      <c r="BY138" s="3"/>
    </row>
    <row r="139" spans="1:77" ht="41.45" customHeight="1">
      <c r="A139" s="64" t="s">
        <v>278</v>
      </c>
      <c r="C139" s="65"/>
      <c r="D139" s="65" t="s">
        <v>64</v>
      </c>
      <c r="E139" s="66">
        <v>162.257139409402</v>
      </c>
      <c r="F139" s="68">
        <v>99.99929581866618</v>
      </c>
      <c r="G139" s="102" t="s">
        <v>603</v>
      </c>
      <c r="H139" s="65"/>
      <c r="I139" s="69" t="s">
        <v>278</v>
      </c>
      <c r="J139" s="70"/>
      <c r="K139" s="70"/>
      <c r="L139" s="69" t="s">
        <v>2188</v>
      </c>
      <c r="M139" s="73">
        <v>1.2346801658492097</v>
      </c>
      <c r="N139" s="74">
        <v>7611.67041015625</v>
      </c>
      <c r="O139" s="74">
        <v>8993.794921875</v>
      </c>
      <c r="P139" s="75"/>
      <c r="Q139" s="76"/>
      <c r="R139" s="76"/>
      <c r="S139" s="88"/>
      <c r="T139" s="48">
        <v>0</v>
      </c>
      <c r="U139" s="48">
        <v>2</v>
      </c>
      <c r="V139" s="49">
        <v>0</v>
      </c>
      <c r="W139" s="49">
        <v>0.001585</v>
      </c>
      <c r="X139" s="49">
        <v>0.000153</v>
      </c>
      <c r="Y139" s="49">
        <v>0.613289</v>
      </c>
      <c r="Z139" s="49">
        <v>0.5</v>
      </c>
      <c r="AA139" s="49">
        <v>0</v>
      </c>
      <c r="AB139" s="71">
        <v>139</v>
      </c>
      <c r="AC139" s="71"/>
      <c r="AD139" s="72"/>
      <c r="AE139" s="78" t="s">
        <v>1341</v>
      </c>
      <c r="AF139" s="78">
        <v>150</v>
      </c>
      <c r="AG139" s="78">
        <v>92</v>
      </c>
      <c r="AH139" s="78">
        <v>5893</v>
      </c>
      <c r="AI139" s="78">
        <v>291</v>
      </c>
      <c r="AJ139" s="78"/>
      <c r="AK139" s="78"/>
      <c r="AL139" s="78" t="s">
        <v>1573</v>
      </c>
      <c r="AM139" s="78"/>
      <c r="AN139" s="78"/>
      <c r="AO139" s="80">
        <v>40072.69144675926</v>
      </c>
      <c r="AP139" s="83" t="s">
        <v>1779</v>
      </c>
      <c r="AQ139" s="78" t="b">
        <v>0</v>
      </c>
      <c r="AR139" s="78" t="b">
        <v>0</v>
      </c>
      <c r="AS139" s="78" t="b">
        <v>0</v>
      </c>
      <c r="AT139" s="78"/>
      <c r="AU139" s="78">
        <v>0</v>
      </c>
      <c r="AV139" s="83" t="s">
        <v>1810</v>
      </c>
      <c r="AW139" s="78" t="b">
        <v>0</v>
      </c>
      <c r="AX139" s="78" t="s">
        <v>1887</v>
      </c>
      <c r="AY139" s="83" t="s">
        <v>2024</v>
      </c>
      <c r="AZ139" s="78" t="s">
        <v>66</v>
      </c>
      <c r="BA139" s="78" t="str">
        <f>REPLACE(INDEX(GroupVertices[Group],MATCH(Vertices[[#This Row],[Vertex]],GroupVertices[Vertex],0)),1,1,"")</f>
        <v>5</v>
      </c>
      <c r="BB139" s="48"/>
      <c r="BC139" s="48"/>
      <c r="BD139" s="48"/>
      <c r="BE139" s="48"/>
      <c r="BF139" s="48" t="s">
        <v>497</v>
      </c>
      <c r="BG139" s="48" t="s">
        <v>497</v>
      </c>
      <c r="BH139" s="119" t="s">
        <v>2697</v>
      </c>
      <c r="BI139" s="119" t="s">
        <v>2697</v>
      </c>
      <c r="BJ139" s="119" t="s">
        <v>2766</v>
      </c>
      <c r="BK139" s="119" t="s">
        <v>2766</v>
      </c>
      <c r="BL139" s="119">
        <v>0</v>
      </c>
      <c r="BM139" s="123">
        <v>0</v>
      </c>
      <c r="BN139" s="119">
        <v>1</v>
      </c>
      <c r="BO139" s="123">
        <v>7.6923076923076925</v>
      </c>
      <c r="BP139" s="119">
        <v>0</v>
      </c>
      <c r="BQ139" s="123">
        <v>0</v>
      </c>
      <c r="BR139" s="119">
        <v>12</v>
      </c>
      <c r="BS139" s="123">
        <v>92.3076923076923</v>
      </c>
      <c r="BT139" s="119">
        <v>13</v>
      </c>
      <c r="BU139" s="2"/>
      <c r="BV139" s="3"/>
      <c r="BW139" s="3"/>
      <c r="BX139" s="3"/>
      <c r="BY139" s="3"/>
    </row>
    <row r="140" spans="1:77" ht="41.45" customHeight="1">
      <c r="A140" s="64" t="s">
        <v>294</v>
      </c>
      <c r="C140" s="65"/>
      <c r="D140" s="65" t="s">
        <v>64</v>
      </c>
      <c r="E140" s="66">
        <v>182.98719853815788</v>
      </c>
      <c r="F140" s="68">
        <v>99.94252614372104</v>
      </c>
      <c r="G140" s="102" t="s">
        <v>617</v>
      </c>
      <c r="H140" s="65"/>
      <c r="I140" s="69" t="s">
        <v>294</v>
      </c>
      <c r="J140" s="70"/>
      <c r="K140" s="70"/>
      <c r="L140" s="69" t="s">
        <v>2189</v>
      </c>
      <c r="M140" s="73">
        <v>20.154120502569207</v>
      </c>
      <c r="N140" s="74">
        <v>6223.9423828125</v>
      </c>
      <c r="O140" s="74">
        <v>3744.30517578125</v>
      </c>
      <c r="P140" s="75"/>
      <c r="Q140" s="76"/>
      <c r="R140" s="76"/>
      <c r="S140" s="88"/>
      <c r="T140" s="48">
        <v>1</v>
      </c>
      <c r="U140" s="48">
        <v>10</v>
      </c>
      <c r="V140" s="49">
        <v>3278.649099</v>
      </c>
      <c r="W140" s="49">
        <v>0.003344</v>
      </c>
      <c r="X140" s="49">
        <v>0.032093</v>
      </c>
      <c r="Y140" s="49">
        <v>2.53303</v>
      </c>
      <c r="Z140" s="49">
        <v>0.09090909090909091</v>
      </c>
      <c r="AA140" s="49">
        <v>0</v>
      </c>
      <c r="AB140" s="71">
        <v>140</v>
      </c>
      <c r="AC140" s="71"/>
      <c r="AD140" s="72"/>
      <c r="AE140" s="78" t="s">
        <v>1342</v>
      </c>
      <c r="AF140" s="78">
        <v>2215</v>
      </c>
      <c r="AG140" s="78">
        <v>7267</v>
      </c>
      <c r="AH140" s="78">
        <v>110763</v>
      </c>
      <c r="AI140" s="78">
        <v>123472</v>
      </c>
      <c r="AJ140" s="78"/>
      <c r="AK140" s="78" t="s">
        <v>1498</v>
      </c>
      <c r="AL140" s="78" t="s">
        <v>1525</v>
      </c>
      <c r="AM140" s="83" t="s">
        <v>1651</v>
      </c>
      <c r="AN140" s="78"/>
      <c r="AO140" s="80">
        <v>40027.58225694444</v>
      </c>
      <c r="AP140" s="83" t="s">
        <v>1780</v>
      </c>
      <c r="AQ140" s="78" t="b">
        <v>0</v>
      </c>
      <c r="AR140" s="78" t="b">
        <v>0</v>
      </c>
      <c r="AS140" s="78" t="b">
        <v>0</v>
      </c>
      <c r="AT140" s="78"/>
      <c r="AU140" s="78">
        <v>142</v>
      </c>
      <c r="AV140" s="83" t="s">
        <v>1801</v>
      </c>
      <c r="AW140" s="78" t="b">
        <v>0</v>
      </c>
      <c r="AX140" s="78" t="s">
        <v>1887</v>
      </c>
      <c r="AY140" s="83" t="s">
        <v>2025</v>
      </c>
      <c r="AZ140" s="78" t="s">
        <v>66</v>
      </c>
      <c r="BA140" s="78" t="str">
        <f>REPLACE(INDEX(GroupVertices[Group],MATCH(Vertices[[#This Row],[Vertex]],GroupVertices[Vertex],0)),1,1,"")</f>
        <v>4</v>
      </c>
      <c r="BB140" s="48"/>
      <c r="BC140" s="48"/>
      <c r="BD140" s="48"/>
      <c r="BE140" s="48"/>
      <c r="BF140" s="48" t="s">
        <v>2656</v>
      </c>
      <c r="BG140" s="48" t="s">
        <v>2656</v>
      </c>
      <c r="BH140" s="119" t="s">
        <v>2714</v>
      </c>
      <c r="BI140" s="119" t="s">
        <v>2735</v>
      </c>
      <c r="BJ140" s="119" t="s">
        <v>2780</v>
      </c>
      <c r="BK140" s="119" t="s">
        <v>2791</v>
      </c>
      <c r="BL140" s="119">
        <v>0</v>
      </c>
      <c r="BM140" s="123">
        <v>0</v>
      </c>
      <c r="BN140" s="119">
        <v>0</v>
      </c>
      <c r="BO140" s="123">
        <v>0</v>
      </c>
      <c r="BP140" s="119">
        <v>0</v>
      </c>
      <c r="BQ140" s="123">
        <v>0</v>
      </c>
      <c r="BR140" s="119">
        <v>157</v>
      </c>
      <c r="BS140" s="123">
        <v>100</v>
      </c>
      <c r="BT140" s="119">
        <v>157</v>
      </c>
      <c r="BU140" s="2"/>
      <c r="BV140" s="3"/>
      <c r="BW140" s="3"/>
      <c r="BX140" s="3"/>
      <c r="BY140" s="3"/>
    </row>
    <row r="141" spans="1:77" ht="41.45" customHeight="1">
      <c r="A141" s="64" t="s">
        <v>297</v>
      </c>
      <c r="C141" s="65"/>
      <c r="D141" s="65" t="s">
        <v>64</v>
      </c>
      <c r="E141" s="66">
        <v>198.1930941750418</v>
      </c>
      <c r="F141" s="68">
        <v>99.90088449922817</v>
      </c>
      <c r="G141" s="102" t="s">
        <v>620</v>
      </c>
      <c r="H141" s="65"/>
      <c r="I141" s="69" t="s">
        <v>297</v>
      </c>
      <c r="J141" s="70"/>
      <c r="K141" s="70"/>
      <c r="L141" s="69" t="s">
        <v>2190</v>
      </c>
      <c r="M141" s="73">
        <v>34.031892557225284</v>
      </c>
      <c r="N141" s="74">
        <v>4786.47314453125</v>
      </c>
      <c r="O141" s="74">
        <v>7307.98486328125</v>
      </c>
      <c r="P141" s="75"/>
      <c r="Q141" s="76"/>
      <c r="R141" s="76"/>
      <c r="S141" s="88"/>
      <c r="T141" s="48">
        <v>1</v>
      </c>
      <c r="U141" s="48">
        <v>1</v>
      </c>
      <c r="V141" s="49">
        <v>254.883333</v>
      </c>
      <c r="W141" s="49">
        <v>0.002688</v>
      </c>
      <c r="X141" s="49">
        <v>0.006835</v>
      </c>
      <c r="Y141" s="49">
        <v>0.692341</v>
      </c>
      <c r="Z141" s="49">
        <v>0</v>
      </c>
      <c r="AA141" s="49">
        <v>0</v>
      </c>
      <c r="AB141" s="71">
        <v>141</v>
      </c>
      <c r="AC141" s="71"/>
      <c r="AD141" s="72"/>
      <c r="AE141" s="78" t="s">
        <v>1343</v>
      </c>
      <c r="AF141" s="78">
        <v>1225</v>
      </c>
      <c r="AG141" s="78">
        <v>12530</v>
      </c>
      <c r="AH141" s="78">
        <v>10711</v>
      </c>
      <c r="AI141" s="78">
        <v>27371</v>
      </c>
      <c r="AJ141" s="78"/>
      <c r="AK141" s="78" t="s">
        <v>1499</v>
      </c>
      <c r="AL141" s="78" t="s">
        <v>1574</v>
      </c>
      <c r="AM141" s="83" t="s">
        <v>1652</v>
      </c>
      <c r="AN141" s="78"/>
      <c r="AO141" s="80">
        <v>41484.48327546296</v>
      </c>
      <c r="AP141" s="83" t="s">
        <v>1781</v>
      </c>
      <c r="AQ141" s="78" t="b">
        <v>0</v>
      </c>
      <c r="AR141" s="78" t="b">
        <v>0</v>
      </c>
      <c r="AS141" s="78" t="b">
        <v>0</v>
      </c>
      <c r="AT141" s="78"/>
      <c r="AU141" s="78">
        <v>69</v>
      </c>
      <c r="AV141" s="83" t="s">
        <v>1801</v>
      </c>
      <c r="AW141" s="78" t="b">
        <v>0</v>
      </c>
      <c r="AX141" s="78" t="s">
        <v>1887</v>
      </c>
      <c r="AY141" s="83" t="s">
        <v>2026</v>
      </c>
      <c r="AZ141" s="78" t="s">
        <v>66</v>
      </c>
      <c r="BA141" s="78" t="str">
        <f>REPLACE(INDEX(GroupVertices[Group],MATCH(Vertices[[#This Row],[Vertex]],GroupVertices[Vertex],0)),1,1,"")</f>
        <v>3</v>
      </c>
      <c r="BB141" s="48"/>
      <c r="BC141" s="48"/>
      <c r="BD141" s="48"/>
      <c r="BE141" s="48"/>
      <c r="BF141" s="48" t="s">
        <v>508</v>
      </c>
      <c r="BG141" s="48" t="s">
        <v>508</v>
      </c>
      <c r="BH141" s="119" t="s">
        <v>2686</v>
      </c>
      <c r="BI141" s="119" t="s">
        <v>2686</v>
      </c>
      <c r="BJ141" s="119" t="s">
        <v>2756</v>
      </c>
      <c r="BK141" s="119" t="s">
        <v>2756</v>
      </c>
      <c r="BL141" s="119">
        <v>0</v>
      </c>
      <c r="BM141" s="123">
        <v>0</v>
      </c>
      <c r="BN141" s="119">
        <v>0</v>
      </c>
      <c r="BO141" s="123">
        <v>0</v>
      </c>
      <c r="BP141" s="119">
        <v>0</v>
      </c>
      <c r="BQ141" s="123">
        <v>0</v>
      </c>
      <c r="BR141" s="119">
        <v>24</v>
      </c>
      <c r="BS141" s="123">
        <v>100</v>
      </c>
      <c r="BT141" s="119">
        <v>24</v>
      </c>
      <c r="BU141" s="2"/>
      <c r="BV141" s="3"/>
      <c r="BW141" s="3"/>
      <c r="BX141" s="3"/>
      <c r="BY141" s="3"/>
    </row>
    <row r="142" spans="1:77" ht="41.45" customHeight="1">
      <c r="A142" s="64" t="s">
        <v>281</v>
      </c>
      <c r="C142" s="65"/>
      <c r="D142" s="65" t="s">
        <v>64</v>
      </c>
      <c r="E142" s="66">
        <v>163.99644193142444</v>
      </c>
      <c r="F142" s="68">
        <v>99.99453270447566</v>
      </c>
      <c r="G142" s="102" t="s">
        <v>605</v>
      </c>
      <c r="H142" s="65"/>
      <c r="I142" s="69" t="s">
        <v>281</v>
      </c>
      <c r="J142" s="70"/>
      <c r="K142" s="70"/>
      <c r="L142" s="69" t="s">
        <v>2191</v>
      </c>
      <c r="M142" s="73">
        <v>2.822067355076449</v>
      </c>
      <c r="N142" s="74">
        <v>6820.7783203125</v>
      </c>
      <c r="O142" s="74">
        <v>6491.15478515625</v>
      </c>
      <c r="P142" s="75"/>
      <c r="Q142" s="76"/>
      <c r="R142" s="76"/>
      <c r="S142" s="88"/>
      <c r="T142" s="48">
        <v>1</v>
      </c>
      <c r="U142" s="48">
        <v>1</v>
      </c>
      <c r="V142" s="49">
        <v>192.482051</v>
      </c>
      <c r="W142" s="49">
        <v>0.0025</v>
      </c>
      <c r="X142" s="49">
        <v>0.006848</v>
      </c>
      <c r="Y142" s="49">
        <v>0.596409</v>
      </c>
      <c r="Z142" s="49">
        <v>0</v>
      </c>
      <c r="AA142" s="49">
        <v>0</v>
      </c>
      <c r="AB142" s="71">
        <v>142</v>
      </c>
      <c r="AC142" s="71"/>
      <c r="AD142" s="72"/>
      <c r="AE142" s="78" t="s">
        <v>1344</v>
      </c>
      <c r="AF142" s="78">
        <v>1456</v>
      </c>
      <c r="AG142" s="78">
        <v>694</v>
      </c>
      <c r="AH142" s="78">
        <v>12498</v>
      </c>
      <c r="AI142" s="78">
        <v>19105</v>
      </c>
      <c r="AJ142" s="78"/>
      <c r="AK142" s="78" t="s">
        <v>1500</v>
      </c>
      <c r="AL142" s="78"/>
      <c r="AM142" s="78"/>
      <c r="AN142" s="78"/>
      <c r="AO142" s="80">
        <v>41229.803923611114</v>
      </c>
      <c r="AP142" s="78"/>
      <c r="AQ142" s="78" t="b">
        <v>1</v>
      </c>
      <c r="AR142" s="78" t="b">
        <v>0</v>
      </c>
      <c r="AS142" s="78" t="b">
        <v>0</v>
      </c>
      <c r="AT142" s="78"/>
      <c r="AU142" s="78">
        <v>2</v>
      </c>
      <c r="AV142" s="83" t="s">
        <v>1801</v>
      </c>
      <c r="AW142" s="78" t="b">
        <v>0</v>
      </c>
      <c r="AX142" s="78" t="s">
        <v>1887</v>
      </c>
      <c r="AY142" s="83" t="s">
        <v>2027</v>
      </c>
      <c r="AZ142" s="78" t="s">
        <v>66</v>
      </c>
      <c r="BA142" s="78" t="str">
        <f>REPLACE(INDEX(GroupVertices[Group],MATCH(Vertices[[#This Row],[Vertex]],GroupVertices[Vertex],0)),1,1,"")</f>
        <v>3</v>
      </c>
      <c r="BB142" s="48"/>
      <c r="BC142" s="48"/>
      <c r="BD142" s="48"/>
      <c r="BE142" s="48"/>
      <c r="BF142" s="48"/>
      <c r="BG142" s="48"/>
      <c r="BH142" s="119" t="s">
        <v>2685</v>
      </c>
      <c r="BI142" s="119" t="s">
        <v>2685</v>
      </c>
      <c r="BJ142" s="119" t="s">
        <v>2564</v>
      </c>
      <c r="BK142" s="119" t="s">
        <v>2564</v>
      </c>
      <c r="BL142" s="119">
        <v>0</v>
      </c>
      <c r="BM142" s="123">
        <v>0</v>
      </c>
      <c r="BN142" s="119">
        <v>0</v>
      </c>
      <c r="BO142" s="123">
        <v>0</v>
      </c>
      <c r="BP142" s="119">
        <v>0</v>
      </c>
      <c r="BQ142" s="123">
        <v>0</v>
      </c>
      <c r="BR142" s="119">
        <v>17</v>
      </c>
      <c r="BS142" s="123">
        <v>100</v>
      </c>
      <c r="BT142" s="119">
        <v>17</v>
      </c>
      <c r="BU142" s="2"/>
      <c r="BV142" s="3"/>
      <c r="BW142" s="3"/>
      <c r="BX142" s="3"/>
      <c r="BY142" s="3"/>
    </row>
    <row r="143" spans="1:77" ht="41.45" customHeight="1">
      <c r="A143" s="64" t="s">
        <v>372</v>
      </c>
      <c r="C143" s="65"/>
      <c r="D143" s="65" t="s">
        <v>64</v>
      </c>
      <c r="E143" s="66">
        <v>225.92081228774845</v>
      </c>
      <c r="F143" s="68">
        <v>99.82495159742349</v>
      </c>
      <c r="G143" s="102" t="s">
        <v>1879</v>
      </c>
      <c r="H143" s="65"/>
      <c r="I143" s="69" t="s">
        <v>372</v>
      </c>
      <c r="J143" s="70"/>
      <c r="K143" s="70"/>
      <c r="L143" s="69" t="s">
        <v>2192</v>
      </c>
      <c r="M143" s="73">
        <v>59.33779763199905</v>
      </c>
      <c r="N143" s="74">
        <v>5502.58154296875</v>
      </c>
      <c r="O143" s="74">
        <v>352.9058837890625</v>
      </c>
      <c r="P143" s="75"/>
      <c r="Q143" s="76"/>
      <c r="R143" s="76"/>
      <c r="S143" s="88"/>
      <c r="T143" s="48">
        <v>1</v>
      </c>
      <c r="U143" s="48">
        <v>0</v>
      </c>
      <c r="V143" s="49">
        <v>0</v>
      </c>
      <c r="W143" s="49">
        <v>0.002198</v>
      </c>
      <c r="X143" s="49">
        <v>0.005525</v>
      </c>
      <c r="Y143" s="49">
        <v>0.339806</v>
      </c>
      <c r="Z143" s="49">
        <v>0</v>
      </c>
      <c r="AA143" s="49">
        <v>0</v>
      </c>
      <c r="AB143" s="71">
        <v>143</v>
      </c>
      <c r="AC143" s="71"/>
      <c r="AD143" s="72"/>
      <c r="AE143" s="78" t="s">
        <v>1345</v>
      </c>
      <c r="AF143" s="78">
        <v>686</v>
      </c>
      <c r="AG143" s="78">
        <v>22127</v>
      </c>
      <c r="AH143" s="78">
        <v>10989</v>
      </c>
      <c r="AI143" s="78">
        <v>7215</v>
      </c>
      <c r="AJ143" s="78"/>
      <c r="AK143" s="78" t="s">
        <v>1501</v>
      </c>
      <c r="AL143" s="78"/>
      <c r="AM143" s="83" t="s">
        <v>1653</v>
      </c>
      <c r="AN143" s="78"/>
      <c r="AO143" s="80">
        <v>41287.638657407406</v>
      </c>
      <c r="AP143" s="83" t="s">
        <v>1782</v>
      </c>
      <c r="AQ143" s="78" t="b">
        <v>0</v>
      </c>
      <c r="AR143" s="78" t="b">
        <v>0</v>
      </c>
      <c r="AS143" s="78" t="b">
        <v>1</v>
      </c>
      <c r="AT143" s="78"/>
      <c r="AU143" s="78">
        <v>138</v>
      </c>
      <c r="AV143" s="83" t="s">
        <v>1815</v>
      </c>
      <c r="AW143" s="78" t="b">
        <v>1</v>
      </c>
      <c r="AX143" s="78" t="s">
        <v>1887</v>
      </c>
      <c r="AY143" s="83" t="s">
        <v>2028</v>
      </c>
      <c r="AZ143" s="78" t="s">
        <v>65</v>
      </c>
      <c r="BA143" s="78" t="str">
        <f>REPLACE(INDEX(GroupVertices[Group],MATCH(Vertices[[#This Row],[Vertex]],GroupVertices[Vertex],0)),1,1,"")</f>
        <v>4</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285</v>
      </c>
      <c r="C144" s="65"/>
      <c r="D144" s="65" t="s">
        <v>64</v>
      </c>
      <c r="E144" s="66">
        <v>168.5960592321881</v>
      </c>
      <c r="F144" s="68">
        <v>99.98193656196518</v>
      </c>
      <c r="G144" s="102" t="s">
        <v>610</v>
      </c>
      <c r="H144" s="65"/>
      <c r="I144" s="69" t="s">
        <v>285</v>
      </c>
      <c r="J144" s="70"/>
      <c r="K144" s="70"/>
      <c r="L144" s="69" t="s">
        <v>2193</v>
      </c>
      <c r="M144" s="73">
        <v>7.019941782401638</v>
      </c>
      <c r="N144" s="74">
        <v>4519.87158203125</v>
      </c>
      <c r="O144" s="74">
        <v>6380.72412109375</v>
      </c>
      <c r="P144" s="75"/>
      <c r="Q144" s="76"/>
      <c r="R144" s="76"/>
      <c r="S144" s="88"/>
      <c r="T144" s="48">
        <v>0</v>
      </c>
      <c r="U144" s="48">
        <v>1</v>
      </c>
      <c r="V144" s="49">
        <v>0</v>
      </c>
      <c r="W144" s="49">
        <v>0.002141</v>
      </c>
      <c r="X144" s="49">
        <v>0.003084</v>
      </c>
      <c r="Y144" s="49">
        <v>0.376654</v>
      </c>
      <c r="Z144" s="49">
        <v>0</v>
      </c>
      <c r="AA144" s="49">
        <v>0</v>
      </c>
      <c r="AB144" s="71">
        <v>144</v>
      </c>
      <c r="AC144" s="71"/>
      <c r="AD144" s="72"/>
      <c r="AE144" s="78" t="s">
        <v>1346</v>
      </c>
      <c r="AF144" s="78">
        <v>2576</v>
      </c>
      <c r="AG144" s="78">
        <v>2286</v>
      </c>
      <c r="AH144" s="78">
        <v>11093</v>
      </c>
      <c r="AI144" s="78">
        <v>6253</v>
      </c>
      <c r="AJ144" s="78"/>
      <c r="AK144" s="78" t="s">
        <v>1502</v>
      </c>
      <c r="AL144" s="78" t="s">
        <v>1529</v>
      </c>
      <c r="AM144" s="83" t="s">
        <v>1654</v>
      </c>
      <c r="AN144" s="78"/>
      <c r="AO144" s="80">
        <v>39949.36989583333</v>
      </c>
      <c r="AP144" s="78"/>
      <c r="AQ144" s="78" t="b">
        <v>0</v>
      </c>
      <c r="AR144" s="78" t="b">
        <v>0</v>
      </c>
      <c r="AS144" s="78" t="b">
        <v>1</v>
      </c>
      <c r="AT144" s="78"/>
      <c r="AU144" s="78">
        <v>149</v>
      </c>
      <c r="AV144" s="83" t="s">
        <v>1807</v>
      </c>
      <c r="AW144" s="78" t="b">
        <v>0</v>
      </c>
      <c r="AX144" s="78" t="s">
        <v>1887</v>
      </c>
      <c r="AY144" s="83" t="s">
        <v>2029</v>
      </c>
      <c r="AZ144" s="78" t="s">
        <v>66</v>
      </c>
      <c r="BA144" s="78" t="str">
        <f>REPLACE(INDEX(GroupVertices[Group],MATCH(Vertices[[#This Row],[Vertex]],GroupVertices[Vertex],0)),1,1,"")</f>
        <v>3</v>
      </c>
      <c r="BB144" s="48"/>
      <c r="BC144" s="48"/>
      <c r="BD144" s="48"/>
      <c r="BE144" s="48"/>
      <c r="BF144" s="48" t="s">
        <v>508</v>
      </c>
      <c r="BG144" s="48" t="s">
        <v>508</v>
      </c>
      <c r="BH144" s="119" t="s">
        <v>2686</v>
      </c>
      <c r="BI144" s="119" t="s">
        <v>2686</v>
      </c>
      <c r="BJ144" s="119" t="s">
        <v>2756</v>
      </c>
      <c r="BK144" s="119" t="s">
        <v>2756</v>
      </c>
      <c r="BL144" s="119">
        <v>0</v>
      </c>
      <c r="BM144" s="123">
        <v>0</v>
      </c>
      <c r="BN144" s="119">
        <v>0</v>
      </c>
      <c r="BO144" s="123">
        <v>0</v>
      </c>
      <c r="BP144" s="119">
        <v>0</v>
      </c>
      <c r="BQ144" s="123">
        <v>0</v>
      </c>
      <c r="BR144" s="119">
        <v>24</v>
      </c>
      <c r="BS144" s="123">
        <v>100</v>
      </c>
      <c r="BT144" s="119">
        <v>24</v>
      </c>
      <c r="BU144" s="2"/>
      <c r="BV144" s="3"/>
      <c r="BW144" s="3"/>
      <c r="BX144" s="3"/>
      <c r="BY144" s="3"/>
    </row>
    <row r="145" spans="1:77" ht="41.45" customHeight="1">
      <c r="A145" s="64" t="s">
        <v>286</v>
      </c>
      <c r="C145" s="65"/>
      <c r="D145" s="65" t="s">
        <v>64</v>
      </c>
      <c r="E145" s="66">
        <v>166.72674240204105</v>
      </c>
      <c r="F145" s="68">
        <v>99.98705572289752</v>
      </c>
      <c r="G145" s="102" t="s">
        <v>611</v>
      </c>
      <c r="H145" s="65"/>
      <c r="I145" s="69" t="s">
        <v>286</v>
      </c>
      <c r="J145" s="70"/>
      <c r="K145" s="70"/>
      <c r="L145" s="69" t="s">
        <v>2194</v>
      </c>
      <c r="M145" s="73">
        <v>5.313896082351765</v>
      </c>
      <c r="N145" s="74">
        <v>4749.83251953125</v>
      </c>
      <c r="O145" s="74">
        <v>8743.2509765625</v>
      </c>
      <c r="P145" s="75"/>
      <c r="Q145" s="76"/>
      <c r="R145" s="76"/>
      <c r="S145" s="88"/>
      <c r="T145" s="48">
        <v>0</v>
      </c>
      <c r="U145" s="48">
        <v>1</v>
      </c>
      <c r="V145" s="49">
        <v>0</v>
      </c>
      <c r="W145" s="49">
        <v>0.002141</v>
      </c>
      <c r="X145" s="49">
        <v>0.003084</v>
      </c>
      <c r="Y145" s="49">
        <v>0.376654</v>
      </c>
      <c r="Z145" s="49">
        <v>0</v>
      </c>
      <c r="AA145" s="49">
        <v>0</v>
      </c>
      <c r="AB145" s="71">
        <v>145</v>
      </c>
      <c r="AC145" s="71"/>
      <c r="AD145" s="72"/>
      <c r="AE145" s="78" t="s">
        <v>1347</v>
      </c>
      <c r="AF145" s="78">
        <v>1100</v>
      </c>
      <c r="AG145" s="78">
        <v>1639</v>
      </c>
      <c r="AH145" s="78">
        <v>18682</v>
      </c>
      <c r="AI145" s="78">
        <v>62478</v>
      </c>
      <c r="AJ145" s="78"/>
      <c r="AK145" s="78" t="s">
        <v>1503</v>
      </c>
      <c r="AL145" s="78" t="s">
        <v>1575</v>
      </c>
      <c r="AM145" s="78"/>
      <c r="AN145" s="78"/>
      <c r="AO145" s="80">
        <v>40871.02206018518</v>
      </c>
      <c r="AP145" s="83" t="s">
        <v>1783</v>
      </c>
      <c r="AQ145" s="78" t="b">
        <v>0</v>
      </c>
      <c r="AR145" s="78" t="b">
        <v>0</v>
      </c>
      <c r="AS145" s="78" t="b">
        <v>1</v>
      </c>
      <c r="AT145" s="78"/>
      <c r="AU145" s="78">
        <v>47</v>
      </c>
      <c r="AV145" s="83" t="s">
        <v>1805</v>
      </c>
      <c r="AW145" s="78" t="b">
        <v>0</v>
      </c>
      <c r="AX145" s="78" t="s">
        <v>1887</v>
      </c>
      <c r="AY145" s="83" t="s">
        <v>2030</v>
      </c>
      <c r="AZ145" s="78" t="s">
        <v>66</v>
      </c>
      <c r="BA145" s="78" t="str">
        <f>REPLACE(INDEX(GroupVertices[Group],MATCH(Vertices[[#This Row],[Vertex]],GroupVertices[Vertex],0)),1,1,"")</f>
        <v>3</v>
      </c>
      <c r="BB145" s="48"/>
      <c r="BC145" s="48"/>
      <c r="BD145" s="48"/>
      <c r="BE145" s="48"/>
      <c r="BF145" s="48" t="s">
        <v>508</v>
      </c>
      <c r="BG145" s="48" t="s">
        <v>508</v>
      </c>
      <c r="BH145" s="119" t="s">
        <v>2686</v>
      </c>
      <c r="BI145" s="119" t="s">
        <v>2686</v>
      </c>
      <c r="BJ145" s="119" t="s">
        <v>2756</v>
      </c>
      <c r="BK145" s="119" t="s">
        <v>2756</v>
      </c>
      <c r="BL145" s="119">
        <v>0</v>
      </c>
      <c r="BM145" s="123">
        <v>0</v>
      </c>
      <c r="BN145" s="119">
        <v>0</v>
      </c>
      <c r="BO145" s="123">
        <v>0</v>
      </c>
      <c r="BP145" s="119">
        <v>0</v>
      </c>
      <c r="BQ145" s="123">
        <v>0</v>
      </c>
      <c r="BR145" s="119">
        <v>24</v>
      </c>
      <c r="BS145" s="123">
        <v>100</v>
      </c>
      <c r="BT145" s="119">
        <v>24</v>
      </c>
      <c r="BU145" s="2"/>
      <c r="BV145" s="3"/>
      <c r="BW145" s="3"/>
      <c r="BX145" s="3"/>
      <c r="BY145" s="3"/>
    </row>
    <row r="146" spans="1:77" ht="41.45" customHeight="1">
      <c r="A146" s="64" t="s">
        <v>288</v>
      </c>
      <c r="C146" s="65"/>
      <c r="D146" s="65" t="s">
        <v>64</v>
      </c>
      <c r="E146" s="66">
        <v>162.0664517574859</v>
      </c>
      <c r="F146" s="68">
        <v>99.99981802055419</v>
      </c>
      <c r="G146" s="102" t="s">
        <v>613</v>
      </c>
      <c r="H146" s="65"/>
      <c r="I146" s="69" t="s">
        <v>288</v>
      </c>
      <c r="J146" s="70"/>
      <c r="K146" s="70"/>
      <c r="L146" s="69" t="s">
        <v>2195</v>
      </c>
      <c r="M146" s="73">
        <v>1.0606476833093463</v>
      </c>
      <c r="N146" s="74">
        <v>5286.09765625</v>
      </c>
      <c r="O146" s="74">
        <v>5730.33984375</v>
      </c>
      <c r="P146" s="75"/>
      <c r="Q146" s="76"/>
      <c r="R146" s="76"/>
      <c r="S146" s="88"/>
      <c r="T146" s="48">
        <v>0</v>
      </c>
      <c r="U146" s="48">
        <v>1</v>
      </c>
      <c r="V146" s="49">
        <v>0</v>
      </c>
      <c r="W146" s="49">
        <v>0.002141</v>
      </c>
      <c r="X146" s="49">
        <v>0.003084</v>
      </c>
      <c r="Y146" s="49">
        <v>0.376654</v>
      </c>
      <c r="Z146" s="49">
        <v>0</v>
      </c>
      <c r="AA146" s="49">
        <v>0</v>
      </c>
      <c r="AB146" s="71">
        <v>146</v>
      </c>
      <c r="AC146" s="71"/>
      <c r="AD146" s="72"/>
      <c r="AE146" s="78" t="s">
        <v>1348</v>
      </c>
      <c r="AF146" s="78">
        <v>77</v>
      </c>
      <c r="AG146" s="78">
        <v>26</v>
      </c>
      <c r="AH146" s="78">
        <v>54</v>
      </c>
      <c r="AI146" s="78">
        <v>205</v>
      </c>
      <c r="AJ146" s="78"/>
      <c r="AK146" s="78" t="s">
        <v>1504</v>
      </c>
      <c r="AL146" s="78"/>
      <c r="AM146" s="78"/>
      <c r="AN146" s="78"/>
      <c r="AO146" s="80">
        <v>41297.97766203704</v>
      </c>
      <c r="AP146" s="78"/>
      <c r="AQ146" s="78" t="b">
        <v>1</v>
      </c>
      <c r="AR146" s="78" t="b">
        <v>0</v>
      </c>
      <c r="AS146" s="78" t="b">
        <v>0</v>
      </c>
      <c r="AT146" s="78"/>
      <c r="AU146" s="78">
        <v>1</v>
      </c>
      <c r="AV146" s="83" t="s">
        <v>1801</v>
      </c>
      <c r="AW146" s="78" t="b">
        <v>0</v>
      </c>
      <c r="AX146" s="78" t="s">
        <v>1887</v>
      </c>
      <c r="AY146" s="83" t="s">
        <v>2031</v>
      </c>
      <c r="AZ146" s="78" t="s">
        <v>66</v>
      </c>
      <c r="BA146" s="78" t="str">
        <f>REPLACE(INDEX(GroupVertices[Group],MATCH(Vertices[[#This Row],[Vertex]],GroupVertices[Vertex],0)),1,1,"")</f>
        <v>3</v>
      </c>
      <c r="BB146" s="48"/>
      <c r="BC146" s="48"/>
      <c r="BD146" s="48"/>
      <c r="BE146" s="48"/>
      <c r="BF146" s="48" t="s">
        <v>508</v>
      </c>
      <c r="BG146" s="48" t="s">
        <v>508</v>
      </c>
      <c r="BH146" s="119" t="s">
        <v>2686</v>
      </c>
      <c r="BI146" s="119" t="s">
        <v>2686</v>
      </c>
      <c r="BJ146" s="119" t="s">
        <v>2756</v>
      </c>
      <c r="BK146" s="119" t="s">
        <v>2756</v>
      </c>
      <c r="BL146" s="119">
        <v>0</v>
      </c>
      <c r="BM146" s="123">
        <v>0</v>
      </c>
      <c r="BN146" s="119">
        <v>0</v>
      </c>
      <c r="BO146" s="123">
        <v>0</v>
      </c>
      <c r="BP146" s="119">
        <v>0</v>
      </c>
      <c r="BQ146" s="123">
        <v>0</v>
      </c>
      <c r="BR146" s="119">
        <v>24</v>
      </c>
      <c r="BS146" s="123">
        <v>100</v>
      </c>
      <c r="BT146" s="119">
        <v>24</v>
      </c>
      <c r="BU146" s="2"/>
      <c r="BV146" s="3"/>
      <c r="BW146" s="3"/>
      <c r="BX146" s="3"/>
      <c r="BY146" s="3"/>
    </row>
    <row r="147" spans="1:77" ht="41.45" customHeight="1">
      <c r="A147" s="64" t="s">
        <v>289</v>
      </c>
      <c r="C147" s="65"/>
      <c r="D147" s="65" t="s">
        <v>64</v>
      </c>
      <c r="E147" s="66">
        <v>170.28913444465513</v>
      </c>
      <c r="F147" s="68">
        <v>99.97730004217176</v>
      </c>
      <c r="G147" s="102" t="s">
        <v>614</v>
      </c>
      <c r="H147" s="65"/>
      <c r="I147" s="69" t="s">
        <v>289</v>
      </c>
      <c r="J147" s="70"/>
      <c r="K147" s="70"/>
      <c r="L147" s="69" t="s">
        <v>2196</v>
      </c>
      <c r="M147" s="73">
        <v>8.565139278891941</v>
      </c>
      <c r="N147" s="74">
        <v>5082.71826171875</v>
      </c>
      <c r="O147" s="74">
        <v>5186.16015625</v>
      </c>
      <c r="P147" s="75"/>
      <c r="Q147" s="76"/>
      <c r="R147" s="76"/>
      <c r="S147" s="88"/>
      <c r="T147" s="48">
        <v>0</v>
      </c>
      <c r="U147" s="48">
        <v>1</v>
      </c>
      <c r="V147" s="49">
        <v>0</v>
      </c>
      <c r="W147" s="49">
        <v>0.002141</v>
      </c>
      <c r="X147" s="49">
        <v>0.003084</v>
      </c>
      <c r="Y147" s="49">
        <v>0.376654</v>
      </c>
      <c r="Z147" s="49">
        <v>0</v>
      </c>
      <c r="AA147" s="49">
        <v>0</v>
      </c>
      <c r="AB147" s="71">
        <v>147</v>
      </c>
      <c r="AC147" s="71"/>
      <c r="AD147" s="72"/>
      <c r="AE147" s="78" t="s">
        <v>1349</v>
      </c>
      <c r="AF147" s="78">
        <v>621</v>
      </c>
      <c r="AG147" s="78">
        <v>2872</v>
      </c>
      <c r="AH147" s="78">
        <v>3350</v>
      </c>
      <c r="AI147" s="78">
        <v>1176</v>
      </c>
      <c r="AJ147" s="78"/>
      <c r="AK147" s="78" t="s">
        <v>1505</v>
      </c>
      <c r="AL147" s="78" t="s">
        <v>1576</v>
      </c>
      <c r="AM147" s="83" t="s">
        <v>1655</v>
      </c>
      <c r="AN147" s="78"/>
      <c r="AO147" s="80">
        <v>41529.36645833333</v>
      </c>
      <c r="AP147" s="83" t="s">
        <v>1784</v>
      </c>
      <c r="AQ147" s="78" t="b">
        <v>1</v>
      </c>
      <c r="AR147" s="78" t="b">
        <v>0</v>
      </c>
      <c r="AS147" s="78" t="b">
        <v>0</v>
      </c>
      <c r="AT147" s="78"/>
      <c r="AU147" s="78">
        <v>54</v>
      </c>
      <c r="AV147" s="83" t="s">
        <v>1801</v>
      </c>
      <c r="AW147" s="78" t="b">
        <v>0</v>
      </c>
      <c r="AX147" s="78" t="s">
        <v>1887</v>
      </c>
      <c r="AY147" s="83" t="s">
        <v>2032</v>
      </c>
      <c r="AZ147" s="78" t="s">
        <v>66</v>
      </c>
      <c r="BA147" s="78" t="str">
        <f>REPLACE(INDEX(GroupVertices[Group],MATCH(Vertices[[#This Row],[Vertex]],GroupVertices[Vertex],0)),1,1,"")</f>
        <v>3</v>
      </c>
      <c r="BB147" s="48"/>
      <c r="BC147" s="48"/>
      <c r="BD147" s="48"/>
      <c r="BE147" s="48"/>
      <c r="BF147" s="48" t="s">
        <v>508</v>
      </c>
      <c r="BG147" s="48" t="s">
        <v>508</v>
      </c>
      <c r="BH147" s="119" t="s">
        <v>2686</v>
      </c>
      <c r="BI147" s="119" t="s">
        <v>2686</v>
      </c>
      <c r="BJ147" s="119" t="s">
        <v>2756</v>
      </c>
      <c r="BK147" s="119" t="s">
        <v>2756</v>
      </c>
      <c r="BL147" s="119">
        <v>0</v>
      </c>
      <c r="BM147" s="123">
        <v>0</v>
      </c>
      <c r="BN147" s="119">
        <v>0</v>
      </c>
      <c r="BO147" s="123">
        <v>0</v>
      </c>
      <c r="BP147" s="119">
        <v>0</v>
      </c>
      <c r="BQ147" s="123">
        <v>0</v>
      </c>
      <c r="BR147" s="119">
        <v>24</v>
      </c>
      <c r="BS147" s="123">
        <v>100</v>
      </c>
      <c r="BT147" s="119">
        <v>24</v>
      </c>
      <c r="BU147" s="2"/>
      <c r="BV147" s="3"/>
      <c r="BW147" s="3"/>
      <c r="BX147" s="3"/>
      <c r="BY147" s="3"/>
    </row>
    <row r="148" spans="1:77" ht="41.45" customHeight="1">
      <c r="A148" s="64" t="s">
        <v>290</v>
      </c>
      <c r="C148" s="65"/>
      <c r="D148" s="65" t="s">
        <v>64</v>
      </c>
      <c r="E148" s="66">
        <v>163.99355272457723</v>
      </c>
      <c r="F148" s="68">
        <v>99.99454061662549</v>
      </c>
      <c r="G148" s="102" t="s">
        <v>615</v>
      </c>
      <c r="H148" s="65"/>
      <c r="I148" s="69" t="s">
        <v>290</v>
      </c>
      <c r="J148" s="70"/>
      <c r="K148" s="70"/>
      <c r="L148" s="69" t="s">
        <v>2197</v>
      </c>
      <c r="M148" s="73">
        <v>2.81943049928039</v>
      </c>
      <c r="N148" s="74">
        <v>5869.357421875</v>
      </c>
      <c r="O148" s="74">
        <v>3273.093017578125</v>
      </c>
      <c r="P148" s="75"/>
      <c r="Q148" s="76"/>
      <c r="R148" s="76"/>
      <c r="S148" s="88"/>
      <c r="T148" s="48">
        <v>0</v>
      </c>
      <c r="U148" s="48">
        <v>8</v>
      </c>
      <c r="V148" s="49">
        <v>406.442799</v>
      </c>
      <c r="W148" s="49">
        <v>0.002817</v>
      </c>
      <c r="X148" s="49">
        <v>0.027208</v>
      </c>
      <c r="Y148" s="49">
        <v>1.697961</v>
      </c>
      <c r="Z148" s="49">
        <v>0.16071428571428573</v>
      </c>
      <c r="AA148" s="49">
        <v>0</v>
      </c>
      <c r="AB148" s="71">
        <v>148</v>
      </c>
      <c r="AC148" s="71"/>
      <c r="AD148" s="72"/>
      <c r="AE148" s="78" t="s">
        <v>1350</v>
      </c>
      <c r="AF148" s="78">
        <v>660</v>
      </c>
      <c r="AG148" s="78">
        <v>693</v>
      </c>
      <c r="AH148" s="78">
        <v>28539</v>
      </c>
      <c r="AI148" s="78">
        <v>73580</v>
      </c>
      <c r="AJ148" s="78"/>
      <c r="AK148" s="78" t="s">
        <v>1506</v>
      </c>
      <c r="AL148" s="78" t="s">
        <v>1525</v>
      </c>
      <c r="AM148" s="78"/>
      <c r="AN148" s="78"/>
      <c r="AO148" s="80">
        <v>40650.87719907407</v>
      </c>
      <c r="AP148" s="83" t="s">
        <v>1785</v>
      </c>
      <c r="AQ148" s="78" t="b">
        <v>1</v>
      </c>
      <c r="AR148" s="78" t="b">
        <v>0</v>
      </c>
      <c r="AS148" s="78" t="b">
        <v>0</v>
      </c>
      <c r="AT148" s="78"/>
      <c r="AU148" s="78">
        <v>6</v>
      </c>
      <c r="AV148" s="83" t="s">
        <v>1801</v>
      </c>
      <c r="AW148" s="78" t="b">
        <v>0</v>
      </c>
      <c r="AX148" s="78" t="s">
        <v>1887</v>
      </c>
      <c r="AY148" s="83" t="s">
        <v>2033</v>
      </c>
      <c r="AZ148" s="78" t="s">
        <v>66</v>
      </c>
      <c r="BA148" s="78" t="str">
        <f>REPLACE(INDEX(GroupVertices[Group],MATCH(Vertices[[#This Row],[Vertex]],GroupVertices[Vertex],0)),1,1,"")</f>
        <v>4</v>
      </c>
      <c r="BB148" s="48"/>
      <c r="BC148" s="48"/>
      <c r="BD148" s="48"/>
      <c r="BE148" s="48"/>
      <c r="BF148" s="48" t="s">
        <v>508</v>
      </c>
      <c r="BG148" s="48" t="s">
        <v>508</v>
      </c>
      <c r="BH148" s="119" t="s">
        <v>2715</v>
      </c>
      <c r="BI148" s="119" t="s">
        <v>2736</v>
      </c>
      <c r="BJ148" s="119" t="s">
        <v>2781</v>
      </c>
      <c r="BK148" s="119" t="s">
        <v>2792</v>
      </c>
      <c r="BL148" s="119">
        <v>0</v>
      </c>
      <c r="BM148" s="123">
        <v>0</v>
      </c>
      <c r="BN148" s="119">
        <v>0</v>
      </c>
      <c r="BO148" s="123">
        <v>0</v>
      </c>
      <c r="BP148" s="119">
        <v>0</v>
      </c>
      <c r="BQ148" s="123">
        <v>0</v>
      </c>
      <c r="BR148" s="119">
        <v>96</v>
      </c>
      <c r="BS148" s="123">
        <v>100</v>
      </c>
      <c r="BT148" s="119">
        <v>96</v>
      </c>
      <c r="BU148" s="2"/>
      <c r="BV148" s="3"/>
      <c r="BW148" s="3"/>
      <c r="BX148" s="3"/>
      <c r="BY148" s="3"/>
    </row>
    <row r="149" spans="1:77" ht="41.45" customHeight="1">
      <c r="A149" s="64" t="s">
        <v>291</v>
      </c>
      <c r="C149" s="65"/>
      <c r="D149" s="65" t="s">
        <v>64</v>
      </c>
      <c r="E149" s="66">
        <v>162.07511937802755</v>
      </c>
      <c r="F149" s="68">
        <v>99.99979428410472</v>
      </c>
      <c r="G149" s="102" t="s">
        <v>1880</v>
      </c>
      <c r="H149" s="65"/>
      <c r="I149" s="69" t="s">
        <v>291</v>
      </c>
      <c r="J149" s="70"/>
      <c r="K149" s="70"/>
      <c r="L149" s="69" t="s">
        <v>2198</v>
      </c>
      <c r="M149" s="73">
        <v>1.068558250697522</v>
      </c>
      <c r="N149" s="74">
        <v>9433.75390625</v>
      </c>
      <c r="O149" s="74">
        <v>1014.6044311523438</v>
      </c>
      <c r="P149" s="75"/>
      <c r="Q149" s="76"/>
      <c r="R149" s="76"/>
      <c r="S149" s="88"/>
      <c r="T149" s="48">
        <v>2</v>
      </c>
      <c r="U149" s="48">
        <v>1</v>
      </c>
      <c r="V149" s="49">
        <v>0</v>
      </c>
      <c r="W149" s="49">
        <v>1</v>
      </c>
      <c r="X149" s="49">
        <v>0</v>
      </c>
      <c r="Y149" s="49">
        <v>1.298241</v>
      </c>
      <c r="Z149" s="49">
        <v>0</v>
      </c>
      <c r="AA149" s="49">
        <v>0</v>
      </c>
      <c r="AB149" s="71">
        <v>149</v>
      </c>
      <c r="AC149" s="71"/>
      <c r="AD149" s="72"/>
      <c r="AE149" s="78" t="s">
        <v>1351</v>
      </c>
      <c r="AF149" s="78">
        <v>244</v>
      </c>
      <c r="AG149" s="78">
        <v>29</v>
      </c>
      <c r="AH149" s="78">
        <v>423</v>
      </c>
      <c r="AI149" s="78">
        <v>1897</v>
      </c>
      <c r="AJ149" s="78"/>
      <c r="AK149" s="78" t="s">
        <v>1507</v>
      </c>
      <c r="AL149" s="78"/>
      <c r="AM149" s="78"/>
      <c r="AN149" s="78"/>
      <c r="AO149" s="80">
        <v>42050.47195601852</v>
      </c>
      <c r="AP149" s="78"/>
      <c r="AQ149" s="78" t="b">
        <v>1</v>
      </c>
      <c r="AR149" s="78" t="b">
        <v>0</v>
      </c>
      <c r="AS149" s="78" t="b">
        <v>0</v>
      </c>
      <c r="AT149" s="78"/>
      <c r="AU149" s="78">
        <v>0</v>
      </c>
      <c r="AV149" s="83" t="s">
        <v>1801</v>
      </c>
      <c r="AW149" s="78" t="b">
        <v>0</v>
      </c>
      <c r="AX149" s="78" t="s">
        <v>1887</v>
      </c>
      <c r="AY149" s="83" t="s">
        <v>2034</v>
      </c>
      <c r="AZ149" s="78" t="s">
        <v>66</v>
      </c>
      <c r="BA149" s="78" t="str">
        <f>REPLACE(INDEX(GroupVertices[Group],MATCH(Vertices[[#This Row],[Vertex]],GroupVertices[Vertex],0)),1,1,"")</f>
        <v>13</v>
      </c>
      <c r="BB149" s="48"/>
      <c r="BC149" s="48"/>
      <c r="BD149" s="48"/>
      <c r="BE149" s="48"/>
      <c r="BF149" s="48" t="s">
        <v>509</v>
      </c>
      <c r="BG149" s="48" t="s">
        <v>509</v>
      </c>
      <c r="BH149" s="119" t="s">
        <v>2716</v>
      </c>
      <c r="BI149" s="119" t="s">
        <v>2716</v>
      </c>
      <c r="BJ149" s="119" t="s">
        <v>2573</v>
      </c>
      <c r="BK149" s="119" t="s">
        <v>2573</v>
      </c>
      <c r="BL149" s="119">
        <v>0</v>
      </c>
      <c r="BM149" s="123">
        <v>0</v>
      </c>
      <c r="BN149" s="119">
        <v>0</v>
      </c>
      <c r="BO149" s="123">
        <v>0</v>
      </c>
      <c r="BP149" s="119">
        <v>0</v>
      </c>
      <c r="BQ149" s="123">
        <v>0</v>
      </c>
      <c r="BR149" s="119">
        <v>2</v>
      </c>
      <c r="BS149" s="123">
        <v>100</v>
      </c>
      <c r="BT149" s="119">
        <v>2</v>
      </c>
      <c r="BU149" s="2"/>
      <c r="BV149" s="3"/>
      <c r="BW149" s="3"/>
      <c r="BX149" s="3"/>
      <c r="BY149" s="3"/>
    </row>
    <row r="150" spans="1:77" ht="41.45" customHeight="1">
      <c r="A150" s="64" t="s">
        <v>292</v>
      </c>
      <c r="C150" s="65"/>
      <c r="D150" s="65" t="s">
        <v>64</v>
      </c>
      <c r="E150" s="66">
        <v>162.89276491578892</v>
      </c>
      <c r="F150" s="68">
        <v>99.9975551457062</v>
      </c>
      <c r="G150" s="102" t="s">
        <v>1881</v>
      </c>
      <c r="H150" s="65"/>
      <c r="I150" s="69" t="s">
        <v>292</v>
      </c>
      <c r="J150" s="70"/>
      <c r="K150" s="70"/>
      <c r="L150" s="69" t="s">
        <v>2199</v>
      </c>
      <c r="M150" s="73">
        <v>1.8147884409820878</v>
      </c>
      <c r="N150" s="74">
        <v>9433.75390625</v>
      </c>
      <c r="O150" s="74">
        <v>573.4720458984375</v>
      </c>
      <c r="P150" s="75"/>
      <c r="Q150" s="76"/>
      <c r="R150" s="76"/>
      <c r="S150" s="88"/>
      <c r="T150" s="48">
        <v>0</v>
      </c>
      <c r="U150" s="48">
        <v>1</v>
      </c>
      <c r="V150" s="49">
        <v>0</v>
      </c>
      <c r="W150" s="49">
        <v>1</v>
      </c>
      <c r="X150" s="49">
        <v>0</v>
      </c>
      <c r="Y150" s="49">
        <v>0.701752</v>
      </c>
      <c r="Z150" s="49">
        <v>0</v>
      </c>
      <c r="AA150" s="49">
        <v>0</v>
      </c>
      <c r="AB150" s="71">
        <v>150</v>
      </c>
      <c r="AC150" s="71"/>
      <c r="AD150" s="72"/>
      <c r="AE150" s="78" t="s">
        <v>1352</v>
      </c>
      <c r="AF150" s="78">
        <v>351</v>
      </c>
      <c r="AG150" s="78">
        <v>312</v>
      </c>
      <c r="AH150" s="78">
        <v>13426</v>
      </c>
      <c r="AI150" s="78">
        <v>152871</v>
      </c>
      <c r="AJ150" s="78"/>
      <c r="AK150" s="78" t="s">
        <v>1508</v>
      </c>
      <c r="AL150" s="78"/>
      <c r="AM150" s="78"/>
      <c r="AN150" s="78"/>
      <c r="AO150" s="80">
        <v>42051.77207175926</v>
      </c>
      <c r="AP150" s="78"/>
      <c r="AQ150" s="78" t="b">
        <v>1</v>
      </c>
      <c r="AR150" s="78" t="b">
        <v>0</v>
      </c>
      <c r="AS150" s="78" t="b">
        <v>0</v>
      </c>
      <c r="AT150" s="78"/>
      <c r="AU150" s="78">
        <v>17</v>
      </c>
      <c r="AV150" s="83" t="s">
        <v>1801</v>
      </c>
      <c r="AW150" s="78" t="b">
        <v>0</v>
      </c>
      <c r="AX150" s="78" t="s">
        <v>1887</v>
      </c>
      <c r="AY150" s="83" t="s">
        <v>2035</v>
      </c>
      <c r="AZ150" s="78" t="s">
        <v>66</v>
      </c>
      <c r="BA150" s="78" t="str">
        <f>REPLACE(INDEX(GroupVertices[Group],MATCH(Vertices[[#This Row],[Vertex]],GroupVertices[Vertex],0)),1,1,"")</f>
        <v>13</v>
      </c>
      <c r="BB150" s="48"/>
      <c r="BC150" s="48"/>
      <c r="BD150" s="48"/>
      <c r="BE150" s="48"/>
      <c r="BF150" s="48" t="s">
        <v>509</v>
      </c>
      <c r="BG150" s="48" t="s">
        <v>509</v>
      </c>
      <c r="BH150" s="119" t="s">
        <v>2716</v>
      </c>
      <c r="BI150" s="119" t="s">
        <v>2716</v>
      </c>
      <c r="BJ150" s="119" t="s">
        <v>2573</v>
      </c>
      <c r="BK150" s="119" t="s">
        <v>2573</v>
      </c>
      <c r="BL150" s="119">
        <v>0</v>
      </c>
      <c r="BM150" s="123">
        <v>0</v>
      </c>
      <c r="BN150" s="119">
        <v>0</v>
      </c>
      <c r="BO150" s="123">
        <v>0</v>
      </c>
      <c r="BP150" s="119">
        <v>0</v>
      </c>
      <c r="BQ150" s="123">
        <v>0</v>
      </c>
      <c r="BR150" s="119">
        <v>2</v>
      </c>
      <c r="BS150" s="123">
        <v>100</v>
      </c>
      <c r="BT150" s="119">
        <v>2</v>
      </c>
      <c r="BU150" s="2"/>
      <c r="BV150" s="3"/>
      <c r="BW150" s="3"/>
      <c r="BX150" s="3"/>
      <c r="BY150" s="3"/>
    </row>
    <row r="151" spans="1:77" ht="41.45" customHeight="1">
      <c r="A151" s="64" t="s">
        <v>293</v>
      </c>
      <c r="C151" s="65"/>
      <c r="D151" s="65" t="s">
        <v>64</v>
      </c>
      <c r="E151" s="66">
        <v>164.58295092140875</v>
      </c>
      <c r="F151" s="68">
        <v>99.99292653806258</v>
      </c>
      <c r="G151" s="102" t="s">
        <v>616</v>
      </c>
      <c r="H151" s="65"/>
      <c r="I151" s="69" t="s">
        <v>293</v>
      </c>
      <c r="J151" s="70"/>
      <c r="K151" s="70"/>
      <c r="L151" s="69" t="s">
        <v>2200</v>
      </c>
      <c r="M151" s="73">
        <v>3.357349081676331</v>
      </c>
      <c r="N151" s="74">
        <v>4437.5029296875</v>
      </c>
      <c r="O151" s="74">
        <v>7200.72412109375</v>
      </c>
      <c r="P151" s="75"/>
      <c r="Q151" s="76"/>
      <c r="R151" s="76"/>
      <c r="S151" s="88"/>
      <c r="T151" s="48">
        <v>0</v>
      </c>
      <c r="U151" s="48">
        <v>1</v>
      </c>
      <c r="V151" s="49">
        <v>0</v>
      </c>
      <c r="W151" s="49">
        <v>0.002141</v>
      </c>
      <c r="X151" s="49">
        <v>0.003084</v>
      </c>
      <c r="Y151" s="49">
        <v>0.376654</v>
      </c>
      <c r="Z151" s="49">
        <v>0</v>
      </c>
      <c r="AA151" s="49">
        <v>0</v>
      </c>
      <c r="AB151" s="71">
        <v>151</v>
      </c>
      <c r="AC151" s="71"/>
      <c r="AD151" s="72"/>
      <c r="AE151" s="78" t="s">
        <v>1353</v>
      </c>
      <c r="AF151" s="78">
        <v>1004</v>
      </c>
      <c r="AG151" s="78">
        <v>897</v>
      </c>
      <c r="AH151" s="78">
        <v>2334</v>
      </c>
      <c r="AI151" s="78">
        <v>1612</v>
      </c>
      <c r="AJ151" s="78"/>
      <c r="AK151" s="78" t="s">
        <v>1509</v>
      </c>
      <c r="AL151" s="78"/>
      <c r="AM151" s="78"/>
      <c r="AN151" s="78"/>
      <c r="AO151" s="80">
        <v>41123.45790509259</v>
      </c>
      <c r="AP151" s="83" t="s">
        <v>1786</v>
      </c>
      <c r="AQ151" s="78" t="b">
        <v>0</v>
      </c>
      <c r="AR151" s="78" t="b">
        <v>0</v>
      </c>
      <c r="AS151" s="78" t="b">
        <v>1</v>
      </c>
      <c r="AT151" s="78"/>
      <c r="AU151" s="78">
        <v>19</v>
      </c>
      <c r="AV151" s="83" t="s">
        <v>1801</v>
      </c>
      <c r="AW151" s="78" t="b">
        <v>0</v>
      </c>
      <c r="AX151" s="78" t="s">
        <v>1887</v>
      </c>
      <c r="AY151" s="83" t="s">
        <v>2036</v>
      </c>
      <c r="AZ151" s="78" t="s">
        <v>66</v>
      </c>
      <c r="BA151" s="78" t="str">
        <f>REPLACE(INDEX(GroupVertices[Group],MATCH(Vertices[[#This Row],[Vertex]],GroupVertices[Vertex],0)),1,1,"")</f>
        <v>3</v>
      </c>
      <c r="BB151" s="48"/>
      <c r="BC151" s="48"/>
      <c r="BD151" s="48"/>
      <c r="BE151" s="48"/>
      <c r="BF151" s="48" t="s">
        <v>508</v>
      </c>
      <c r="BG151" s="48" t="s">
        <v>508</v>
      </c>
      <c r="BH151" s="119" t="s">
        <v>2686</v>
      </c>
      <c r="BI151" s="119" t="s">
        <v>2686</v>
      </c>
      <c r="BJ151" s="119" t="s">
        <v>2756</v>
      </c>
      <c r="BK151" s="119" t="s">
        <v>2756</v>
      </c>
      <c r="BL151" s="119">
        <v>0</v>
      </c>
      <c r="BM151" s="123">
        <v>0</v>
      </c>
      <c r="BN151" s="119">
        <v>0</v>
      </c>
      <c r="BO151" s="123">
        <v>0</v>
      </c>
      <c r="BP151" s="119">
        <v>0</v>
      </c>
      <c r="BQ151" s="123">
        <v>0</v>
      </c>
      <c r="BR151" s="119">
        <v>24</v>
      </c>
      <c r="BS151" s="123">
        <v>100</v>
      </c>
      <c r="BT151" s="119">
        <v>24</v>
      </c>
      <c r="BU151" s="2"/>
      <c r="BV151" s="3"/>
      <c r="BW151" s="3"/>
      <c r="BX151" s="3"/>
      <c r="BY151" s="3"/>
    </row>
    <row r="152" spans="1:77" ht="41.45" customHeight="1">
      <c r="A152" s="64" t="s">
        <v>296</v>
      </c>
      <c r="C152" s="65"/>
      <c r="D152" s="65" t="s">
        <v>64</v>
      </c>
      <c r="E152" s="66">
        <v>162.79164267613646</v>
      </c>
      <c r="F152" s="68">
        <v>99.99783207094983</v>
      </c>
      <c r="G152" s="102" t="s">
        <v>619</v>
      </c>
      <c r="H152" s="65"/>
      <c r="I152" s="69" t="s">
        <v>296</v>
      </c>
      <c r="J152" s="70"/>
      <c r="K152" s="70"/>
      <c r="L152" s="69" t="s">
        <v>2201</v>
      </c>
      <c r="M152" s="73">
        <v>1.722498488120039</v>
      </c>
      <c r="N152" s="74">
        <v>9804.087890625</v>
      </c>
      <c r="O152" s="74">
        <v>4928.9189453125</v>
      </c>
      <c r="P152" s="75"/>
      <c r="Q152" s="76"/>
      <c r="R152" s="76"/>
      <c r="S152" s="88"/>
      <c r="T152" s="48">
        <v>0</v>
      </c>
      <c r="U152" s="48">
        <v>1</v>
      </c>
      <c r="V152" s="49">
        <v>0</v>
      </c>
      <c r="W152" s="49">
        <v>0.001764</v>
      </c>
      <c r="X152" s="49">
        <v>0.000467</v>
      </c>
      <c r="Y152" s="49">
        <v>0.422101</v>
      </c>
      <c r="Z152" s="49">
        <v>0</v>
      </c>
      <c r="AA152" s="49">
        <v>0</v>
      </c>
      <c r="AB152" s="71">
        <v>152</v>
      </c>
      <c r="AC152" s="71"/>
      <c r="AD152" s="72"/>
      <c r="AE152" s="78" t="s">
        <v>1354</v>
      </c>
      <c r="AF152" s="78">
        <v>363</v>
      </c>
      <c r="AG152" s="78">
        <v>277</v>
      </c>
      <c r="AH152" s="78">
        <v>5193</v>
      </c>
      <c r="AI152" s="78">
        <v>3601</v>
      </c>
      <c r="AJ152" s="78"/>
      <c r="AK152" s="78" t="s">
        <v>1510</v>
      </c>
      <c r="AL152" s="78" t="s">
        <v>1539</v>
      </c>
      <c r="AM152" s="83" t="s">
        <v>1656</v>
      </c>
      <c r="AN152" s="78"/>
      <c r="AO152" s="80">
        <v>42333.483935185184</v>
      </c>
      <c r="AP152" s="83" t="s">
        <v>1787</v>
      </c>
      <c r="AQ152" s="78" t="b">
        <v>1</v>
      </c>
      <c r="AR152" s="78" t="b">
        <v>0</v>
      </c>
      <c r="AS152" s="78" t="b">
        <v>0</v>
      </c>
      <c r="AT152" s="78"/>
      <c r="AU152" s="78">
        <v>1</v>
      </c>
      <c r="AV152" s="83" t="s">
        <v>1801</v>
      </c>
      <c r="AW152" s="78" t="b">
        <v>0</v>
      </c>
      <c r="AX152" s="78" t="s">
        <v>1887</v>
      </c>
      <c r="AY152" s="83" t="s">
        <v>2037</v>
      </c>
      <c r="AZ152" s="78" t="s">
        <v>66</v>
      </c>
      <c r="BA152" s="78" t="str">
        <f>REPLACE(INDEX(GroupVertices[Group],MATCH(Vertices[[#This Row],[Vertex]],GroupVertices[Vertex],0)),1,1,"")</f>
        <v>9</v>
      </c>
      <c r="BB152" s="48"/>
      <c r="BC152" s="48"/>
      <c r="BD152" s="48"/>
      <c r="BE152" s="48"/>
      <c r="BF152" s="48"/>
      <c r="BG152" s="48"/>
      <c r="BH152" s="119" t="s">
        <v>2717</v>
      </c>
      <c r="BI152" s="119" t="s">
        <v>2717</v>
      </c>
      <c r="BJ152" s="119" t="s">
        <v>2782</v>
      </c>
      <c r="BK152" s="119" t="s">
        <v>2782</v>
      </c>
      <c r="BL152" s="119">
        <v>0</v>
      </c>
      <c r="BM152" s="123">
        <v>0</v>
      </c>
      <c r="BN152" s="119">
        <v>0</v>
      </c>
      <c r="BO152" s="123">
        <v>0</v>
      </c>
      <c r="BP152" s="119">
        <v>0</v>
      </c>
      <c r="BQ152" s="123">
        <v>0</v>
      </c>
      <c r="BR152" s="119">
        <v>16</v>
      </c>
      <c r="BS152" s="123">
        <v>100</v>
      </c>
      <c r="BT152" s="119">
        <v>16</v>
      </c>
      <c r="BU152" s="2"/>
      <c r="BV152" s="3"/>
      <c r="BW152" s="3"/>
      <c r="BX152" s="3"/>
      <c r="BY152" s="3"/>
    </row>
    <row r="153" spans="1:77" ht="41.45" customHeight="1">
      <c r="A153" s="64" t="s">
        <v>298</v>
      </c>
      <c r="C153" s="65"/>
      <c r="D153" s="65" t="s">
        <v>64</v>
      </c>
      <c r="E153" s="66">
        <v>163.61506662759228</v>
      </c>
      <c r="F153" s="68">
        <v>99.99557710825167</v>
      </c>
      <c r="G153" s="102" t="s">
        <v>621</v>
      </c>
      <c r="H153" s="65"/>
      <c r="I153" s="69" t="s">
        <v>298</v>
      </c>
      <c r="J153" s="70"/>
      <c r="K153" s="70"/>
      <c r="L153" s="69" t="s">
        <v>2202</v>
      </c>
      <c r="M153" s="73">
        <v>2.4740023899967216</v>
      </c>
      <c r="N153" s="74">
        <v>4982.119140625</v>
      </c>
      <c r="O153" s="74">
        <v>8225.234375</v>
      </c>
      <c r="P153" s="75"/>
      <c r="Q153" s="76"/>
      <c r="R153" s="76"/>
      <c r="S153" s="88"/>
      <c r="T153" s="48">
        <v>0</v>
      </c>
      <c r="U153" s="48">
        <v>2</v>
      </c>
      <c r="V153" s="49">
        <v>0</v>
      </c>
      <c r="W153" s="49">
        <v>0.002387</v>
      </c>
      <c r="X153" s="49">
        <v>0.004554</v>
      </c>
      <c r="Y153" s="49">
        <v>0.593888</v>
      </c>
      <c r="Z153" s="49">
        <v>0.5</v>
      </c>
      <c r="AA153" s="49">
        <v>0</v>
      </c>
      <c r="AB153" s="71">
        <v>153</v>
      </c>
      <c r="AC153" s="71"/>
      <c r="AD153" s="72"/>
      <c r="AE153" s="78" t="s">
        <v>1355</v>
      </c>
      <c r="AF153" s="78">
        <v>111</v>
      </c>
      <c r="AG153" s="78">
        <v>562</v>
      </c>
      <c r="AH153" s="78">
        <v>163823</v>
      </c>
      <c r="AI153" s="78">
        <v>44792</v>
      </c>
      <c r="AJ153" s="78"/>
      <c r="AK153" s="78" t="s">
        <v>1511</v>
      </c>
      <c r="AL153" s="78" t="s">
        <v>1525</v>
      </c>
      <c r="AM153" s="78"/>
      <c r="AN153" s="78"/>
      <c r="AO153" s="80">
        <v>40389.78810185185</v>
      </c>
      <c r="AP153" s="83" t="s">
        <v>1788</v>
      </c>
      <c r="AQ153" s="78" t="b">
        <v>0</v>
      </c>
      <c r="AR153" s="78" t="b">
        <v>0</v>
      </c>
      <c r="AS153" s="78" t="b">
        <v>0</v>
      </c>
      <c r="AT153" s="78"/>
      <c r="AU153" s="78">
        <v>142</v>
      </c>
      <c r="AV153" s="83" t="s">
        <v>1801</v>
      </c>
      <c r="AW153" s="78" t="b">
        <v>0</v>
      </c>
      <c r="AX153" s="78" t="s">
        <v>1887</v>
      </c>
      <c r="AY153" s="83" t="s">
        <v>2038</v>
      </c>
      <c r="AZ153" s="78" t="s">
        <v>66</v>
      </c>
      <c r="BA153" s="78" t="str">
        <f>REPLACE(INDEX(GroupVertices[Group],MATCH(Vertices[[#This Row],[Vertex]],GroupVertices[Vertex],0)),1,1,"")</f>
        <v>3</v>
      </c>
      <c r="BB153" s="48"/>
      <c r="BC153" s="48"/>
      <c r="BD153" s="48"/>
      <c r="BE153" s="48"/>
      <c r="BF153" s="48" t="s">
        <v>2657</v>
      </c>
      <c r="BG153" s="48" t="s">
        <v>2666</v>
      </c>
      <c r="BH153" s="119" t="s">
        <v>2718</v>
      </c>
      <c r="BI153" s="119" t="s">
        <v>2686</v>
      </c>
      <c r="BJ153" s="119" t="s">
        <v>2756</v>
      </c>
      <c r="BK153" s="119" t="s">
        <v>2756</v>
      </c>
      <c r="BL153" s="119">
        <v>0</v>
      </c>
      <c r="BM153" s="123">
        <v>0</v>
      </c>
      <c r="BN153" s="119">
        <v>0</v>
      </c>
      <c r="BO153" s="123">
        <v>0</v>
      </c>
      <c r="BP153" s="119">
        <v>0</v>
      </c>
      <c r="BQ153" s="123">
        <v>0</v>
      </c>
      <c r="BR153" s="119">
        <v>28</v>
      </c>
      <c r="BS153" s="123">
        <v>100</v>
      </c>
      <c r="BT153" s="119">
        <v>28</v>
      </c>
      <c r="BU153" s="2"/>
      <c r="BV153" s="3"/>
      <c r="BW153" s="3"/>
      <c r="BX153" s="3"/>
      <c r="BY153" s="3"/>
    </row>
    <row r="154" spans="1:77" ht="41.45" customHeight="1">
      <c r="A154" s="64" t="s">
        <v>299</v>
      </c>
      <c r="C154" s="65"/>
      <c r="D154" s="65" t="s">
        <v>64</v>
      </c>
      <c r="E154" s="66">
        <v>164.54828043924218</v>
      </c>
      <c r="F154" s="68">
        <v>99.9930214838604</v>
      </c>
      <c r="G154" s="102" t="s">
        <v>622</v>
      </c>
      <c r="H154" s="65"/>
      <c r="I154" s="69" t="s">
        <v>299</v>
      </c>
      <c r="J154" s="70"/>
      <c r="K154" s="70"/>
      <c r="L154" s="69" t="s">
        <v>2203</v>
      </c>
      <c r="M154" s="73">
        <v>3.325706812123629</v>
      </c>
      <c r="N154" s="74">
        <v>9433.75390625</v>
      </c>
      <c r="O154" s="74">
        <v>2240.952392578125</v>
      </c>
      <c r="P154" s="75"/>
      <c r="Q154" s="76"/>
      <c r="R154" s="76"/>
      <c r="S154" s="88"/>
      <c r="T154" s="48">
        <v>1</v>
      </c>
      <c r="U154" s="48">
        <v>2</v>
      </c>
      <c r="V154" s="49">
        <v>0</v>
      </c>
      <c r="W154" s="49">
        <v>1</v>
      </c>
      <c r="X154" s="49">
        <v>0</v>
      </c>
      <c r="Y154" s="49">
        <v>1.298241</v>
      </c>
      <c r="Z154" s="49">
        <v>0</v>
      </c>
      <c r="AA154" s="49">
        <v>0</v>
      </c>
      <c r="AB154" s="71">
        <v>154</v>
      </c>
      <c r="AC154" s="71"/>
      <c r="AD154" s="72"/>
      <c r="AE154" s="78" t="s">
        <v>1356</v>
      </c>
      <c r="AF154" s="78">
        <v>887</v>
      </c>
      <c r="AG154" s="78">
        <v>885</v>
      </c>
      <c r="AH154" s="78">
        <v>18794</v>
      </c>
      <c r="AI154" s="78">
        <v>11611</v>
      </c>
      <c r="AJ154" s="78"/>
      <c r="AK154" s="78" t="s">
        <v>1512</v>
      </c>
      <c r="AL154" s="78" t="s">
        <v>1566</v>
      </c>
      <c r="AM154" s="83" t="s">
        <v>1657</v>
      </c>
      <c r="AN154" s="78"/>
      <c r="AO154" s="80">
        <v>41088.82571759259</v>
      </c>
      <c r="AP154" s="83" t="s">
        <v>1789</v>
      </c>
      <c r="AQ154" s="78" t="b">
        <v>0</v>
      </c>
      <c r="AR154" s="78" t="b">
        <v>0</v>
      </c>
      <c r="AS154" s="78" t="b">
        <v>0</v>
      </c>
      <c r="AT154" s="78"/>
      <c r="AU154" s="78">
        <v>70</v>
      </c>
      <c r="AV154" s="83" t="s">
        <v>1801</v>
      </c>
      <c r="AW154" s="78" t="b">
        <v>0</v>
      </c>
      <c r="AX154" s="78" t="s">
        <v>1887</v>
      </c>
      <c r="AY154" s="83" t="s">
        <v>2039</v>
      </c>
      <c r="AZ154" s="78" t="s">
        <v>66</v>
      </c>
      <c r="BA154" s="78" t="str">
        <f>REPLACE(INDEX(GroupVertices[Group],MATCH(Vertices[[#This Row],[Vertex]],GroupVertices[Vertex],0)),1,1,"")</f>
        <v>12</v>
      </c>
      <c r="BB154" s="48" t="s">
        <v>2639</v>
      </c>
      <c r="BC154" s="48" t="s">
        <v>2639</v>
      </c>
      <c r="BD154" s="48" t="s">
        <v>2644</v>
      </c>
      <c r="BE154" s="48" t="s">
        <v>2644</v>
      </c>
      <c r="BF154" s="48" t="s">
        <v>2380</v>
      </c>
      <c r="BG154" s="48" t="s">
        <v>2667</v>
      </c>
      <c r="BH154" s="119" t="s">
        <v>2719</v>
      </c>
      <c r="BI154" s="119" t="s">
        <v>2737</v>
      </c>
      <c r="BJ154" s="119" t="s">
        <v>2783</v>
      </c>
      <c r="BK154" s="119" t="s">
        <v>2793</v>
      </c>
      <c r="BL154" s="119">
        <v>0</v>
      </c>
      <c r="BM154" s="123">
        <v>0</v>
      </c>
      <c r="BN154" s="119">
        <v>0</v>
      </c>
      <c r="BO154" s="123">
        <v>0</v>
      </c>
      <c r="BP154" s="119">
        <v>0</v>
      </c>
      <c r="BQ154" s="123">
        <v>0</v>
      </c>
      <c r="BR154" s="119">
        <v>42</v>
      </c>
      <c r="BS154" s="123">
        <v>100</v>
      </c>
      <c r="BT154" s="119">
        <v>42</v>
      </c>
      <c r="BU154" s="2"/>
      <c r="BV154" s="3"/>
      <c r="BW154" s="3"/>
      <c r="BX154" s="3"/>
      <c r="BY154" s="3"/>
    </row>
    <row r="155" spans="1:77" ht="41.45" customHeight="1">
      <c r="A155" s="64" t="s">
        <v>373</v>
      </c>
      <c r="C155" s="65"/>
      <c r="D155" s="65" t="s">
        <v>64</v>
      </c>
      <c r="E155" s="66">
        <v>1000</v>
      </c>
      <c r="F155" s="68">
        <v>70</v>
      </c>
      <c r="G155" s="102" t="s">
        <v>1882</v>
      </c>
      <c r="H155" s="65"/>
      <c r="I155" s="69" t="s">
        <v>373</v>
      </c>
      <c r="J155" s="70"/>
      <c r="K155" s="70"/>
      <c r="L155" s="69" t="s">
        <v>2204</v>
      </c>
      <c r="M155" s="73">
        <v>9999</v>
      </c>
      <c r="N155" s="74">
        <v>9433.75390625</v>
      </c>
      <c r="O155" s="74">
        <v>1805.7017822265625</v>
      </c>
      <c r="P155" s="75"/>
      <c r="Q155" s="76"/>
      <c r="R155" s="76"/>
      <c r="S155" s="88"/>
      <c r="T155" s="48">
        <v>1</v>
      </c>
      <c r="U155" s="48">
        <v>0</v>
      </c>
      <c r="V155" s="49">
        <v>0</v>
      </c>
      <c r="W155" s="49">
        <v>1</v>
      </c>
      <c r="X155" s="49">
        <v>0</v>
      </c>
      <c r="Y155" s="49">
        <v>0.701752</v>
      </c>
      <c r="Z155" s="49">
        <v>0</v>
      </c>
      <c r="AA155" s="49">
        <v>0</v>
      </c>
      <c r="AB155" s="71">
        <v>155</v>
      </c>
      <c r="AC155" s="71"/>
      <c r="AD155" s="72"/>
      <c r="AE155" s="78" t="s">
        <v>1357</v>
      </c>
      <c r="AF155" s="78">
        <v>706</v>
      </c>
      <c r="AG155" s="78">
        <v>3791640</v>
      </c>
      <c r="AH155" s="78">
        <v>62618</v>
      </c>
      <c r="AI155" s="78">
        <v>2729</v>
      </c>
      <c r="AJ155" s="78"/>
      <c r="AK155" s="78" t="s">
        <v>1513</v>
      </c>
      <c r="AL155" s="78" t="s">
        <v>1577</v>
      </c>
      <c r="AM155" s="83" t="s">
        <v>1658</v>
      </c>
      <c r="AN155" s="78"/>
      <c r="AO155" s="80">
        <v>39572.527453703704</v>
      </c>
      <c r="AP155" s="83" t="s">
        <v>1790</v>
      </c>
      <c r="AQ155" s="78" t="b">
        <v>0</v>
      </c>
      <c r="AR155" s="78" t="b">
        <v>0</v>
      </c>
      <c r="AS155" s="78" t="b">
        <v>1</v>
      </c>
      <c r="AT155" s="78"/>
      <c r="AU155" s="78">
        <v>29578</v>
      </c>
      <c r="AV155" s="83" t="s">
        <v>1801</v>
      </c>
      <c r="AW155" s="78" t="b">
        <v>1</v>
      </c>
      <c r="AX155" s="78" t="s">
        <v>1887</v>
      </c>
      <c r="AY155" s="83" t="s">
        <v>2040</v>
      </c>
      <c r="AZ155" s="78" t="s">
        <v>65</v>
      </c>
      <c r="BA155" s="78" t="str">
        <f>REPLACE(INDEX(GroupVertices[Group],MATCH(Vertices[[#This Row],[Vertex]],GroupVertices[Vertex],0)),1,1,"")</f>
        <v>12</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300</v>
      </c>
      <c r="C156" s="65"/>
      <c r="D156" s="65" t="s">
        <v>64</v>
      </c>
      <c r="E156" s="66">
        <v>172.01399093244152</v>
      </c>
      <c r="F156" s="68">
        <v>99.97257648873033</v>
      </c>
      <c r="G156" s="102" t="s">
        <v>623</v>
      </c>
      <c r="H156" s="65"/>
      <c r="I156" s="69" t="s">
        <v>300</v>
      </c>
      <c r="J156" s="70"/>
      <c r="K156" s="70"/>
      <c r="L156" s="69" t="s">
        <v>2205</v>
      </c>
      <c r="M156" s="73">
        <v>10.139342189138887</v>
      </c>
      <c r="N156" s="74">
        <v>8313.0087890625</v>
      </c>
      <c r="O156" s="74">
        <v>3340.84228515625</v>
      </c>
      <c r="P156" s="75"/>
      <c r="Q156" s="76"/>
      <c r="R156" s="76"/>
      <c r="S156" s="88"/>
      <c r="T156" s="48">
        <v>0</v>
      </c>
      <c r="U156" s="48">
        <v>3</v>
      </c>
      <c r="V156" s="49">
        <v>6</v>
      </c>
      <c r="W156" s="49">
        <v>0.333333</v>
      </c>
      <c r="X156" s="49">
        <v>0</v>
      </c>
      <c r="Y156" s="49">
        <v>1.918913</v>
      </c>
      <c r="Z156" s="49">
        <v>0</v>
      </c>
      <c r="AA156" s="49">
        <v>0</v>
      </c>
      <c r="AB156" s="71">
        <v>156</v>
      </c>
      <c r="AC156" s="71"/>
      <c r="AD156" s="72"/>
      <c r="AE156" s="78" t="s">
        <v>1358</v>
      </c>
      <c r="AF156" s="78">
        <v>1822</v>
      </c>
      <c r="AG156" s="78">
        <v>3469</v>
      </c>
      <c r="AH156" s="78">
        <v>11206</v>
      </c>
      <c r="AI156" s="78">
        <v>24864</v>
      </c>
      <c r="AJ156" s="78"/>
      <c r="AK156" s="78" t="s">
        <v>1514</v>
      </c>
      <c r="AL156" s="78" t="s">
        <v>1545</v>
      </c>
      <c r="AM156" s="83" t="s">
        <v>1659</v>
      </c>
      <c r="AN156" s="78"/>
      <c r="AO156" s="80">
        <v>40835.504791666666</v>
      </c>
      <c r="AP156" s="83" t="s">
        <v>1791</v>
      </c>
      <c r="AQ156" s="78" t="b">
        <v>0</v>
      </c>
      <c r="AR156" s="78" t="b">
        <v>0</v>
      </c>
      <c r="AS156" s="78" t="b">
        <v>1</v>
      </c>
      <c r="AT156" s="78"/>
      <c r="AU156" s="78">
        <v>81</v>
      </c>
      <c r="AV156" s="83" t="s">
        <v>1801</v>
      </c>
      <c r="AW156" s="78" t="b">
        <v>0</v>
      </c>
      <c r="AX156" s="78" t="s">
        <v>1887</v>
      </c>
      <c r="AY156" s="83" t="s">
        <v>2041</v>
      </c>
      <c r="AZ156" s="78" t="s">
        <v>66</v>
      </c>
      <c r="BA156" s="78" t="str">
        <f>REPLACE(INDEX(GroupVertices[Group],MATCH(Vertices[[#This Row],[Vertex]],GroupVertices[Vertex],0)),1,1,"")</f>
        <v>8</v>
      </c>
      <c r="BB156" s="48"/>
      <c r="BC156" s="48"/>
      <c r="BD156" s="48"/>
      <c r="BE156" s="48"/>
      <c r="BF156" s="48" t="s">
        <v>488</v>
      </c>
      <c r="BG156" s="48" t="s">
        <v>488</v>
      </c>
      <c r="BH156" s="119" t="s">
        <v>2720</v>
      </c>
      <c r="BI156" s="119" t="s">
        <v>2720</v>
      </c>
      <c r="BJ156" s="119" t="s">
        <v>2784</v>
      </c>
      <c r="BK156" s="119" t="s">
        <v>2784</v>
      </c>
      <c r="BL156" s="119">
        <v>0</v>
      </c>
      <c r="BM156" s="123">
        <v>0</v>
      </c>
      <c r="BN156" s="119">
        <v>0</v>
      </c>
      <c r="BO156" s="123">
        <v>0</v>
      </c>
      <c r="BP156" s="119">
        <v>0</v>
      </c>
      <c r="BQ156" s="123">
        <v>0</v>
      </c>
      <c r="BR156" s="119">
        <v>22</v>
      </c>
      <c r="BS156" s="123">
        <v>100</v>
      </c>
      <c r="BT156" s="119">
        <v>22</v>
      </c>
      <c r="BU156" s="2"/>
      <c r="BV156" s="3"/>
      <c r="BW156" s="3"/>
      <c r="BX156" s="3"/>
      <c r="BY156" s="3"/>
    </row>
    <row r="157" spans="1:77" ht="41.45" customHeight="1">
      <c r="A157" s="64" t="s">
        <v>374</v>
      </c>
      <c r="C157" s="65"/>
      <c r="D157" s="65" t="s">
        <v>64</v>
      </c>
      <c r="E157" s="66">
        <v>163.71329966039752</v>
      </c>
      <c r="F157" s="68">
        <v>99.99530809515784</v>
      </c>
      <c r="G157" s="102" t="s">
        <v>1883</v>
      </c>
      <c r="H157" s="65"/>
      <c r="I157" s="69" t="s">
        <v>374</v>
      </c>
      <c r="J157" s="70"/>
      <c r="K157" s="70"/>
      <c r="L157" s="69" t="s">
        <v>2206</v>
      </c>
      <c r="M157" s="73">
        <v>2.5636554870627117</v>
      </c>
      <c r="N157" s="74">
        <v>8683.3427734375</v>
      </c>
      <c r="O157" s="74">
        <v>4399.56005859375</v>
      </c>
      <c r="P157" s="75"/>
      <c r="Q157" s="76"/>
      <c r="R157" s="76"/>
      <c r="S157" s="88"/>
      <c r="T157" s="48">
        <v>1</v>
      </c>
      <c r="U157" s="48">
        <v>0</v>
      </c>
      <c r="V157" s="49">
        <v>0</v>
      </c>
      <c r="W157" s="49">
        <v>0.2</v>
      </c>
      <c r="X157" s="49">
        <v>0</v>
      </c>
      <c r="Y157" s="49">
        <v>0.693692</v>
      </c>
      <c r="Z157" s="49">
        <v>0</v>
      </c>
      <c r="AA157" s="49">
        <v>0</v>
      </c>
      <c r="AB157" s="71">
        <v>157</v>
      </c>
      <c r="AC157" s="71"/>
      <c r="AD157" s="72"/>
      <c r="AE157" s="78" t="s">
        <v>1359</v>
      </c>
      <c r="AF157" s="78">
        <v>568</v>
      </c>
      <c r="AG157" s="78">
        <v>596</v>
      </c>
      <c r="AH157" s="78">
        <v>5052</v>
      </c>
      <c r="AI157" s="78">
        <v>37</v>
      </c>
      <c r="AJ157" s="78"/>
      <c r="AK157" s="78" t="s">
        <v>1515</v>
      </c>
      <c r="AL157" s="78" t="s">
        <v>1530</v>
      </c>
      <c r="AM157" s="78"/>
      <c r="AN157" s="78"/>
      <c r="AO157" s="80">
        <v>39885.88582175926</v>
      </c>
      <c r="AP157" s="83" t="s">
        <v>1792</v>
      </c>
      <c r="AQ157" s="78" t="b">
        <v>0</v>
      </c>
      <c r="AR157" s="78" t="b">
        <v>0</v>
      </c>
      <c r="AS157" s="78" t="b">
        <v>1</v>
      </c>
      <c r="AT157" s="78"/>
      <c r="AU157" s="78">
        <v>8</v>
      </c>
      <c r="AV157" s="83" t="s">
        <v>1801</v>
      </c>
      <c r="AW157" s="78" t="b">
        <v>0</v>
      </c>
      <c r="AX157" s="78" t="s">
        <v>1887</v>
      </c>
      <c r="AY157" s="83" t="s">
        <v>2042</v>
      </c>
      <c r="AZ157" s="78" t="s">
        <v>65</v>
      </c>
      <c r="BA157" s="78" t="str">
        <f>REPLACE(INDEX(GroupVertices[Group],MATCH(Vertices[[#This Row],[Vertex]],GroupVertices[Vertex],0)),1,1,"")</f>
        <v>8</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375</v>
      </c>
      <c r="C158" s="65"/>
      <c r="D158" s="65" t="s">
        <v>64</v>
      </c>
      <c r="E158" s="66">
        <v>172.02265855298316</v>
      </c>
      <c r="F158" s="68">
        <v>99.97255275228088</v>
      </c>
      <c r="G158" s="102" t="s">
        <v>1884</v>
      </c>
      <c r="H158" s="65"/>
      <c r="I158" s="69" t="s">
        <v>375</v>
      </c>
      <c r="J158" s="70"/>
      <c r="K158" s="70"/>
      <c r="L158" s="69" t="s">
        <v>2207</v>
      </c>
      <c r="M158" s="73">
        <v>10.147252756527061</v>
      </c>
      <c r="N158" s="74">
        <v>8683.3427734375</v>
      </c>
      <c r="O158" s="74">
        <v>3340.84228515625</v>
      </c>
      <c r="P158" s="75"/>
      <c r="Q158" s="76"/>
      <c r="R158" s="76"/>
      <c r="S158" s="88"/>
      <c r="T158" s="48">
        <v>1</v>
      </c>
      <c r="U158" s="48">
        <v>0</v>
      </c>
      <c r="V158" s="49">
        <v>0</v>
      </c>
      <c r="W158" s="49">
        <v>0.2</v>
      </c>
      <c r="X158" s="49">
        <v>0</v>
      </c>
      <c r="Y158" s="49">
        <v>0.693692</v>
      </c>
      <c r="Z158" s="49">
        <v>0</v>
      </c>
      <c r="AA158" s="49">
        <v>0</v>
      </c>
      <c r="AB158" s="71">
        <v>158</v>
      </c>
      <c r="AC158" s="71"/>
      <c r="AD158" s="72"/>
      <c r="AE158" s="78" t="s">
        <v>1360</v>
      </c>
      <c r="AF158" s="78">
        <v>3037</v>
      </c>
      <c r="AG158" s="78">
        <v>3472</v>
      </c>
      <c r="AH158" s="78">
        <v>108743</v>
      </c>
      <c r="AI158" s="78">
        <v>92560</v>
      </c>
      <c r="AJ158" s="78"/>
      <c r="AK158" s="78" t="s">
        <v>1516</v>
      </c>
      <c r="AL158" s="78" t="s">
        <v>1578</v>
      </c>
      <c r="AM158" s="83" t="s">
        <v>1660</v>
      </c>
      <c r="AN158" s="78"/>
      <c r="AO158" s="80">
        <v>40025.84997685185</v>
      </c>
      <c r="AP158" s="83" t="s">
        <v>1793</v>
      </c>
      <c r="AQ158" s="78" t="b">
        <v>0</v>
      </c>
      <c r="AR158" s="78" t="b">
        <v>0</v>
      </c>
      <c r="AS158" s="78" t="b">
        <v>1</v>
      </c>
      <c r="AT158" s="78"/>
      <c r="AU158" s="78">
        <v>86</v>
      </c>
      <c r="AV158" s="83" t="s">
        <v>1803</v>
      </c>
      <c r="AW158" s="78" t="b">
        <v>0</v>
      </c>
      <c r="AX158" s="78" t="s">
        <v>1887</v>
      </c>
      <c r="AY158" s="83" t="s">
        <v>2043</v>
      </c>
      <c r="AZ158" s="78" t="s">
        <v>65</v>
      </c>
      <c r="BA158" s="78" t="str">
        <f>REPLACE(INDEX(GroupVertices[Group],MATCH(Vertices[[#This Row],[Vertex]],GroupVertices[Vertex],0)),1,1,"")</f>
        <v>8</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376</v>
      </c>
      <c r="C159" s="65"/>
      <c r="D159" s="65" t="s">
        <v>64</v>
      </c>
      <c r="E159" s="66">
        <v>162.9563274664276</v>
      </c>
      <c r="F159" s="68">
        <v>99.9973810784102</v>
      </c>
      <c r="G159" s="102" t="s">
        <v>1885</v>
      </c>
      <c r="H159" s="65"/>
      <c r="I159" s="69" t="s">
        <v>376</v>
      </c>
      <c r="J159" s="70"/>
      <c r="K159" s="70"/>
      <c r="L159" s="69" t="s">
        <v>2208</v>
      </c>
      <c r="M159" s="73">
        <v>1.8727992684953754</v>
      </c>
      <c r="N159" s="74">
        <v>8313.0087890625</v>
      </c>
      <c r="O159" s="74">
        <v>4399.56005859375</v>
      </c>
      <c r="P159" s="75"/>
      <c r="Q159" s="76"/>
      <c r="R159" s="76"/>
      <c r="S159" s="88"/>
      <c r="T159" s="48">
        <v>1</v>
      </c>
      <c r="U159" s="48">
        <v>0</v>
      </c>
      <c r="V159" s="49">
        <v>0</v>
      </c>
      <c r="W159" s="49">
        <v>0.2</v>
      </c>
      <c r="X159" s="49">
        <v>0</v>
      </c>
      <c r="Y159" s="49">
        <v>0.693692</v>
      </c>
      <c r="Z159" s="49">
        <v>0</v>
      </c>
      <c r="AA159" s="49">
        <v>0</v>
      </c>
      <c r="AB159" s="71">
        <v>159</v>
      </c>
      <c r="AC159" s="71"/>
      <c r="AD159" s="72"/>
      <c r="AE159" s="78" t="s">
        <v>1361</v>
      </c>
      <c r="AF159" s="78">
        <v>959</v>
      </c>
      <c r="AG159" s="78">
        <v>334</v>
      </c>
      <c r="AH159" s="78">
        <v>1033</v>
      </c>
      <c r="AI159" s="78">
        <v>3355</v>
      </c>
      <c r="AJ159" s="78"/>
      <c r="AK159" s="78" t="s">
        <v>1517</v>
      </c>
      <c r="AL159" s="78" t="s">
        <v>1579</v>
      </c>
      <c r="AM159" s="78"/>
      <c r="AN159" s="78"/>
      <c r="AO159" s="80">
        <v>41892.613587962966</v>
      </c>
      <c r="AP159" s="83" t="s">
        <v>1794</v>
      </c>
      <c r="AQ159" s="78" t="b">
        <v>0</v>
      </c>
      <c r="AR159" s="78" t="b">
        <v>0</v>
      </c>
      <c r="AS159" s="78" t="b">
        <v>1</v>
      </c>
      <c r="AT159" s="78"/>
      <c r="AU159" s="78">
        <v>0</v>
      </c>
      <c r="AV159" s="83" t="s">
        <v>1801</v>
      </c>
      <c r="AW159" s="78" t="b">
        <v>0</v>
      </c>
      <c r="AX159" s="78" t="s">
        <v>1887</v>
      </c>
      <c r="AY159" s="83" t="s">
        <v>2044</v>
      </c>
      <c r="AZ159" s="78" t="s">
        <v>65</v>
      </c>
      <c r="BA159" s="78" t="str">
        <f>REPLACE(INDEX(GroupVertices[Group],MATCH(Vertices[[#This Row],[Vertex]],GroupVertices[Vertex],0)),1,1,"")</f>
        <v>8</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302</v>
      </c>
      <c r="C160" s="65"/>
      <c r="D160" s="65" t="s">
        <v>64</v>
      </c>
      <c r="E160" s="66">
        <v>162.05200572324983</v>
      </c>
      <c r="F160" s="68">
        <v>99.99985758130327</v>
      </c>
      <c r="G160" s="102" t="s">
        <v>625</v>
      </c>
      <c r="H160" s="65"/>
      <c r="I160" s="69" t="s">
        <v>302</v>
      </c>
      <c r="J160" s="70"/>
      <c r="K160" s="70"/>
      <c r="L160" s="69" t="s">
        <v>2209</v>
      </c>
      <c r="M160" s="73">
        <v>1.0474634043290536</v>
      </c>
      <c r="N160" s="74">
        <v>4910.5126953125</v>
      </c>
      <c r="O160" s="74">
        <v>6294.70361328125</v>
      </c>
      <c r="P160" s="75"/>
      <c r="Q160" s="76"/>
      <c r="R160" s="76"/>
      <c r="S160" s="88"/>
      <c r="T160" s="48">
        <v>0</v>
      </c>
      <c r="U160" s="48">
        <v>1</v>
      </c>
      <c r="V160" s="49">
        <v>0</v>
      </c>
      <c r="W160" s="49">
        <v>0.002141</v>
      </c>
      <c r="X160" s="49">
        <v>0.003084</v>
      </c>
      <c r="Y160" s="49">
        <v>0.376654</v>
      </c>
      <c r="Z160" s="49">
        <v>0</v>
      </c>
      <c r="AA160" s="49">
        <v>0</v>
      </c>
      <c r="AB160" s="71">
        <v>160</v>
      </c>
      <c r="AC160" s="71"/>
      <c r="AD160" s="72"/>
      <c r="AE160" s="78" t="s">
        <v>1362</v>
      </c>
      <c r="AF160" s="78">
        <v>44</v>
      </c>
      <c r="AG160" s="78">
        <v>21</v>
      </c>
      <c r="AH160" s="78">
        <v>25</v>
      </c>
      <c r="AI160" s="78">
        <v>196</v>
      </c>
      <c r="AJ160" s="78"/>
      <c r="AK160" s="78" t="s">
        <v>1518</v>
      </c>
      <c r="AL160" s="78" t="s">
        <v>1539</v>
      </c>
      <c r="AM160" s="78"/>
      <c r="AN160" s="78"/>
      <c r="AO160" s="80">
        <v>43756.49197916667</v>
      </c>
      <c r="AP160" s="78"/>
      <c r="AQ160" s="78" t="b">
        <v>1</v>
      </c>
      <c r="AR160" s="78" t="b">
        <v>0</v>
      </c>
      <c r="AS160" s="78" t="b">
        <v>0</v>
      </c>
      <c r="AT160" s="78"/>
      <c r="AU160" s="78">
        <v>0</v>
      </c>
      <c r="AV160" s="78"/>
      <c r="AW160" s="78" t="b">
        <v>0</v>
      </c>
      <c r="AX160" s="78" t="s">
        <v>1887</v>
      </c>
      <c r="AY160" s="83" t="s">
        <v>2045</v>
      </c>
      <c r="AZ160" s="78" t="s">
        <v>66</v>
      </c>
      <c r="BA160" s="78" t="str">
        <f>REPLACE(INDEX(GroupVertices[Group],MATCH(Vertices[[#This Row],[Vertex]],GroupVertices[Vertex],0)),1,1,"")</f>
        <v>3</v>
      </c>
      <c r="BB160" s="48"/>
      <c r="BC160" s="48"/>
      <c r="BD160" s="48"/>
      <c r="BE160" s="48"/>
      <c r="BF160" s="48" t="s">
        <v>508</v>
      </c>
      <c r="BG160" s="48" t="s">
        <v>508</v>
      </c>
      <c r="BH160" s="119" t="s">
        <v>2686</v>
      </c>
      <c r="BI160" s="119" t="s">
        <v>2686</v>
      </c>
      <c r="BJ160" s="119" t="s">
        <v>2756</v>
      </c>
      <c r="BK160" s="119" t="s">
        <v>2756</v>
      </c>
      <c r="BL160" s="119">
        <v>0</v>
      </c>
      <c r="BM160" s="123">
        <v>0</v>
      </c>
      <c r="BN160" s="119">
        <v>0</v>
      </c>
      <c r="BO160" s="123">
        <v>0</v>
      </c>
      <c r="BP160" s="119">
        <v>0</v>
      </c>
      <c r="BQ160" s="123">
        <v>0</v>
      </c>
      <c r="BR160" s="119">
        <v>24</v>
      </c>
      <c r="BS160" s="123">
        <v>100</v>
      </c>
      <c r="BT160" s="119">
        <v>24</v>
      </c>
      <c r="BU160" s="2"/>
      <c r="BV160" s="3"/>
      <c r="BW160" s="3"/>
      <c r="BX160" s="3"/>
      <c r="BY160" s="3"/>
    </row>
    <row r="161" spans="1:77" ht="41.45" customHeight="1">
      <c r="A161" s="64" t="s">
        <v>377</v>
      </c>
      <c r="C161" s="65"/>
      <c r="D161" s="65" t="s">
        <v>64</v>
      </c>
      <c r="E161" s="66">
        <v>179.48547983933528</v>
      </c>
      <c r="F161" s="68">
        <v>99.95211566930062</v>
      </c>
      <c r="G161" s="102" t="s">
        <v>1886</v>
      </c>
      <c r="H161" s="65"/>
      <c r="I161" s="69" t="s">
        <v>377</v>
      </c>
      <c r="J161" s="70"/>
      <c r="K161" s="70"/>
      <c r="L161" s="69" t="s">
        <v>2210</v>
      </c>
      <c r="M161" s="73">
        <v>16.95825127774626</v>
      </c>
      <c r="N161" s="74">
        <v>2262.0224609375</v>
      </c>
      <c r="O161" s="74">
        <v>907.1229248046875</v>
      </c>
      <c r="P161" s="75"/>
      <c r="Q161" s="76"/>
      <c r="R161" s="76"/>
      <c r="S161" s="88"/>
      <c r="T161" s="48">
        <v>1</v>
      </c>
      <c r="U161" s="48">
        <v>0</v>
      </c>
      <c r="V161" s="49">
        <v>0</v>
      </c>
      <c r="W161" s="49">
        <v>0.002105</v>
      </c>
      <c r="X161" s="49">
        <v>0.005978</v>
      </c>
      <c r="Y161" s="49">
        <v>0.340589</v>
      </c>
      <c r="Z161" s="49">
        <v>0</v>
      </c>
      <c r="AA161" s="49">
        <v>0</v>
      </c>
      <c r="AB161" s="71">
        <v>161</v>
      </c>
      <c r="AC161" s="71"/>
      <c r="AD161" s="72"/>
      <c r="AE161" s="78" t="s">
        <v>1363</v>
      </c>
      <c r="AF161" s="78">
        <v>518</v>
      </c>
      <c r="AG161" s="78">
        <v>6055</v>
      </c>
      <c r="AH161" s="78">
        <v>7602</v>
      </c>
      <c r="AI161" s="78">
        <v>58958</v>
      </c>
      <c r="AJ161" s="78"/>
      <c r="AK161" s="78" t="s">
        <v>1519</v>
      </c>
      <c r="AL161" s="78" t="s">
        <v>1529</v>
      </c>
      <c r="AM161" s="83" t="s">
        <v>1661</v>
      </c>
      <c r="AN161" s="78"/>
      <c r="AO161" s="80">
        <v>42295.63768518518</v>
      </c>
      <c r="AP161" s="83" t="s">
        <v>1795</v>
      </c>
      <c r="AQ161" s="78" t="b">
        <v>0</v>
      </c>
      <c r="AR161" s="78" t="b">
        <v>0</v>
      </c>
      <c r="AS161" s="78" t="b">
        <v>1</v>
      </c>
      <c r="AT161" s="78"/>
      <c r="AU161" s="78">
        <v>313</v>
      </c>
      <c r="AV161" s="83" t="s">
        <v>1801</v>
      </c>
      <c r="AW161" s="78" t="b">
        <v>0</v>
      </c>
      <c r="AX161" s="78" t="s">
        <v>1887</v>
      </c>
      <c r="AY161" s="83" t="s">
        <v>2046</v>
      </c>
      <c r="AZ161" s="78" t="s">
        <v>65</v>
      </c>
      <c r="BA161" s="78" t="str">
        <f>REPLACE(INDEX(GroupVertices[Group],MATCH(Vertices[[#This Row],[Vertex]],GroupVertices[Vertex],0)),1,1,"")</f>
        <v>2</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304</v>
      </c>
      <c r="C162" s="65"/>
      <c r="D162" s="65" t="s">
        <v>64</v>
      </c>
      <c r="E162" s="66">
        <v>167.16879104966472</v>
      </c>
      <c r="F162" s="68">
        <v>99.98584516397536</v>
      </c>
      <c r="G162" s="102" t="s">
        <v>627</v>
      </c>
      <c r="H162" s="65"/>
      <c r="I162" s="69" t="s">
        <v>304</v>
      </c>
      <c r="J162" s="70"/>
      <c r="K162" s="70"/>
      <c r="L162" s="69" t="s">
        <v>2211</v>
      </c>
      <c r="M162" s="73">
        <v>5.717335019148721</v>
      </c>
      <c r="N162" s="74">
        <v>3576.47900390625</v>
      </c>
      <c r="O162" s="74">
        <v>1856.12744140625</v>
      </c>
      <c r="P162" s="75"/>
      <c r="Q162" s="76"/>
      <c r="R162" s="76"/>
      <c r="S162" s="88"/>
      <c r="T162" s="48">
        <v>0</v>
      </c>
      <c r="U162" s="48">
        <v>3</v>
      </c>
      <c r="V162" s="49">
        <v>0.666667</v>
      </c>
      <c r="W162" s="49">
        <v>0.002119</v>
      </c>
      <c r="X162" s="49">
        <v>0.012644</v>
      </c>
      <c r="Y162" s="49">
        <v>0.711115</v>
      </c>
      <c r="Z162" s="49">
        <v>0.5</v>
      </c>
      <c r="AA162" s="49">
        <v>0</v>
      </c>
      <c r="AB162" s="71">
        <v>162</v>
      </c>
      <c r="AC162" s="71"/>
      <c r="AD162" s="72"/>
      <c r="AE162" s="78" t="s">
        <v>1364</v>
      </c>
      <c r="AF162" s="78">
        <v>1989</v>
      </c>
      <c r="AG162" s="78">
        <v>1792</v>
      </c>
      <c r="AH162" s="78">
        <v>7386</v>
      </c>
      <c r="AI162" s="78">
        <v>14804</v>
      </c>
      <c r="AJ162" s="78"/>
      <c r="AK162" s="78" t="s">
        <v>1520</v>
      </c>
      <c r="AL162" s="78"/>
      <c r="AM162" s="78"/>
      <c r="AN162" s="78"/>
      <c r="AO162" s="80">
        <v>41865.54121527778</v>
      </c>
      <c r="AP162" s="83" t="s">
        <v>1796</v>
      </c>
      <c r="AQ162" s="78" t="b">
        <v>0</v>
      </c>
      <c r="AR162" s="78" t="b">
        <v>0</v>
      </c>
      <c r="AS162" s="78" t="b">
        <v>0</v>
      </c>
      <c r="AT162" s="78"/>
      <c r="AU162" s="78">
        <v>24</v>
      </c>
      <c r="AV162" s="83" t="s">
        <v>1801</v>
      </c>
      <c r="AW162" s="78" t="b">
        <v>0</v>
      </c>
      <c r="AX162" s="78" t="s">
        <v>1887</v>
      </c>
      <c r="AY162" s="83" t="s">
        <v>2047</v>
      </c>
      <c r="AZ162" s="78" t="s">
        <v>66</v>
      </c>
      <c r="BA162" s="78" t="str">
        <f>REPLACE(INDEX(GroupVertices[Group],MATCH(Vertices[[#This Row],[Vertex]],GroupVertices[Vertex],0)),1,1,"")</f>
        <v>2</v>
      </c>
      <c r="BB162" s="48"/>
      <c r="BC162" s="48"/>
      <c r="BD162" s="48"/>
      <c r="BE162" s="48"/>
      <c r="BF162" s="48"/>
      <c r="BG162" s="48"/>
      <c r="BH162" s="119" t="s">
        <v>2721</v>
      </c>
      <c r="BI162" s="119" t="s">
        <v>2738</v>
      </c>
      <c r="BJ162" s="119" t="s">
        <v>2785</v>
      </c>
      <c r="BK162" s="119" t="s">
        <v>2785</v>
      </c>
      <c r="BL162" s="119">
        <v>2</v>
      </c>
      <c r="BM162" s="123">
        <v>3.7735849056603774</v>
      </c>
      <c r="BN162" s="119">
        <v>0</v>
      </c>
      <c r="BO162" s="123">
        <v>0</v>
      </c>
      <c r="BP162" s="119">
        <v>0</v>
      </c>
      <c r="BQ162" s="123">
        <v>0</v>
      </c>
      <c r="BR162" s="119">
        <v>51</v>
      </c>
      <c r="BS162" s="123">
        <v>96.22641509433963</v>
      </c>
      <c r="BT162" s="119">
        <v>53</v>
      </c>
      <c r="BU162" s="2"/>
      <c r="BV162" s="3"/>
      <c r="BW162" s="3"/>
      <c r="BX162" s="3"/>
      <c r="BY162" s="3"/>
    </row>
    <row r="163" spans="1:77" ht="41.45" customHeight="1">
      <c r="A163" s="64" t="s">
        <v>306</v>
      </c>
      <c r="C163" s="65"/>
      <c r="D163" s="65" t="s">
        <v>64</v>
      </c>
      <c r="E163" s="66">
        <v>162.30914513265182</v>
      </c>
      <c r="F163" s="68">
        <v>99.99915339996946</v>
      </c>
      <c r="G163" s="102" t="s">
        <v>629</v>
      </c>
      <c r="H163" s="65"/>
      <c r="I163" s="69" t="s">
        <v>306</v>
      </c>
      <c r="J163" s="70"/>
      <c r="K163" s="70"/>
      <c r="L163" s="69" t="s">
        <v>2212</v>
      </c>
      <c r="M163" s="73">
        <v>1.2821435701782633</v>
      </c>
      <c r="N163" s="74">
        <v>5576.115234375</v>
      </c>
      <c r="O163" s="74">
        <v>5140.2470703125</v>
      </c>
      <c r="P163" s="75"/>
      <c r="Q163" s="76"/>
      <c r="R163" s="76"/>
      <c r="S163" s="88"/>
      <c r="T163" s="48">
        <v>0</v>
      </c>
      <c r="U163" s="48">
        <v>3</v>
      </c>
      <c r="V163" s="49">
        <v>128.70202</v>
      </c>
      <c r="W163" s="49">
        <v>0.002398</v>
      </c>
      <c r="X163" s="49">
        <v>0.004902</v>
      </c>
      <c r="Y163" s="49">
        <v>0.822748</v>
      </c>
      <c r="Z163" s="49">
        <v>0.16666666666666666</v>
      </c>
      <c r="AA163" s="49">
        <v>0</v>
      </c>
      <c r="AB163" s="71">
        <v>163</v>
      </c>
      <c r="AC163" s="71"/>
      <c r="AD163" s="72"/>
      <c r="AE163" s="78" t="s">
        <v>1365</v>
      </c>
      <c r="AF163" s="78">
        <v>223</v>
      </c>
      <c r="AG163" s="78">
        <v>110</v>
      </c>
      <c r="AH163" s="78">
        <v>1027</v>
      </c>
      <c r="AI163" s="78">
        <v>1758</v>
      </c>
      <c r="AJ163" s="78"/>
      <c r="AK163" s="78" t="s">
        <v>1521</v>
      </c>
      <c r="AL163" s="78"/>
      <c r="AM163" s="78"/>
      <c r="AN163" s="78"/>
      <c r="AO163" s="80">
        <v>41155.48478009259</v>
      </c>
      <c r="AP163" s="83" t="s">
        <v>1797</v>
      </c>
      <c r="AQ163" s="78" t="b">
        <v>1</v>
      </c>
      <c r="AR163" s="78" t="b">
        <v>0</v>
      </c>
      <c r="AS163" s="78" t="b">
        <v>0</v>
      </c>
      <c r="AT163" s="78"/>
      <c r="AU163" s="78">
        <v>0</v>
      </c>
      <c r="AV163" s="83" t="s">
        <v>1801</v>
      </c>
      <c r="AW163" s="78" t="b">
        <v>0</v>
      </c>
      <c r="AX163" s="78" t="s">
        <v>1887</v>
      </c>
      <c r="AY163" s="83" t="s">
        <v>2048</v>
      </c>
      <c r="AZ163" s="78" t="s">
        <v>66</v>
      </c>
      <c r="BA163" s="78" t="str">
        <f>REPLACE(INDEX(GroupVertices[Group],MATCH(Vertices[[#This Row],[Vertex]],GroupVertices[Vertex],0)),1,1,"")</f>
        <v>3</v>
      </c>
      <c r="BB163" s="48" t="s">
        <v>460</v>
      </c>
      <c r="BC163" s="48" t="s">
        <v>460</v>
      </c>
      <c r="BD163" s="48" t="s">
        <v>483</v>
      </c>
      <c r="BE163" s="48" t="s">
        <v>483</v>
      </c>
      <c r="BF163" s="48" t="s">
        <v>2658</v>
      </c>
      <c r="BG163" s="48" t="s">
        <v>2668</v>
      </c>
      <c r="BH163" s="119" t="s">
        <v>2722</v>
      </c>
      <c r="BI163" s="119" t="s">
        <v>2722</v>
      </c>
      <c r="BJ163" s="119" t="s">
        <v>2786</v>
      </c>
      <c r="BK163" s="119" t="s">
        <v>2786</v>
      </c>
      <c r="BL163" s="119">
        <v>0</v>
      </c>
      <c r="BM163" s="123">
        <v>0</v>
      </c>
      <c r="BN163" s="119">
        <v>0</v>
      </c>
      <c r="BO163" s="123">
        <v>0</v>
      </c>
      <c r="BP163" s="119">
        <v>0</v>
      </c>
      <c r="BQ163" s="123">
        <v>0</v>
      </c>
      <c r="BR163" s="119">
        <v>59</v>
      </c>
      <c r="BS163" s="123">
        <v>100</v>
      </c>
      <c r="BT163" s="119">
        <v>59</v>
      </c>
      <c r="BU163" s="2"/>
      <c r="BV163" s="3"/>
      <c r="BW163" s="3"/>
      <c r="BX163" s="3"/>
      <c r="BY163" s="3"/>
    </row>
    <row r="164" spans="1:77" ht="41.45" customHeight="1">
      <c r="A164" s="64" t="s">
        <v>311</v>
      </c>
      <c r="C164" s="65"/>
      <c r="D164" s="65" t="s">
        <v>64</v>
      </c>
      <c r="E164" s="66">
        <v>163.30881070178765</v>
      </c>
      <c r="F164" s="68">
        <v>99.99641579613238</v>
      </c>
      <c r="G164" s="102" t="s">
        <v>634</v>
      </c>
      <c r="H164" s="65"/>
      <c r="I164" s="69" t="s">
        <v>311</v>
      </c>
      <c r="J164" s="70"/>
      <c r="K164" s="70"/>
      <c r="L164" s="69" t="s">
        <v>2213</v>
      </c>
      <c r="M164" s="73">
        <v>2.194495675614517</v>
      </c>
      <c r="N164" s="74">
        <v>6141.95654296875</v>
      </c>
      <c r="O164" s="74">
        <v>4340.7421875</v>
      </c>
      <c r="P164" s="75"/>
      <c r="Q164" s="76"/>
      <c r="R164" s="76"/>
      <c r="S164" s="88"/>
      <c r="T164" s="48">
        <v>3</v>
      </c>
      <c r="U164" s="48">
        <v>1</v>
      </c>
      <c r="V164" s="49">
        <v>10.213065</v>
      </c>
      <c r="W164" s="49">
        <v>0.002066</v>
      </c>
      <c r="X164" s="49">
        <v>0.003131</v>
      </c>
      <c r="Y164" s="49">
        <v>0.807742</v>
      </c>
      <c r="Z164" s="49">
        <v>0</v>
      </c>
      <c r="AA164" s="49">
        <v>0</v>
      </c>
      <c r="AB164" s="71">
        <v>164</v>
      </c>
      <c r="AC164" s="71"/>
      <c r="AD164" s="72"/>
      <c r="AE164" s="78" t="s">
        <v>1366</v>
      </c>
      <c r="AF164" s="78">
        <v>1512</v>
      </c>
      <c r="AG164" s="78">
        <v>456</v>
      </c>
      <c r="AH164" s="78">
        <v>1392</v>
      </c>
      <c r="AI164" s="78">
        <v>3530</v>
      </c>
      <c r="AJ164" s="78"/>
      <c r="AK164" s="78" t="s">
        <v>1522</v>
      </c>
      <c r="AL164" s="78" t="s">
        <v>1539</v>
      </c>
      <c r="AM164" s="78"/>
      <c r="AN164" s="78"/>
      <c r="AO164" s="80">
        <v>42411.818391203706</v>
      </c>
      <c r="AP164" s="83" t="s">
        <v>1798</v>
      </c>
      <c r="AQ164" s="78" t="b">
        <v>0</v>
      </c>
      <c r="AR164" s="78" t="b">
        <v>0</v>
      </c>
      <c r="AS164" s="78" t="b">
        <v>0</v>
      </c>
      <c r="AT164" s="78"/>
      <c r="AU164" s="78">
        <v>9</v>
      </c>
      <c r="AV164" s="83" t="s">
        <v>1801</v>
      </c>
      <c r="AW164" s="78" t="b">
        <v>0</v>
      </c>
      <c r="AX164" s="78" t="s">
        <v>1887</v>
      </c>
      <c r="AY164" s="83" t="s">
        <v>2049</v>
      </c>
      <c r="AZ164" s="78" t="s">
        <v>66</v>
      </c>
      <c r="BA164" s="78" t="str">
        <f>REPLACE(INDEX(GroupVertices[Group],MATCH(Vertices[[#This Row],[Vertex]],GroupVertices[Vertex],0)),1,1,"")</f>
        <v>3</v>
      </c>
      <c r="BB164" s="48" t="s">
        <v>465</v>
      </c>
      <c r="BC164" s="48" t="s">
        <v>465</v>
      </c>
      <c r="BD164" s="48" t="s">
        <v>477</v>
      </c>
      <c r="BE164" s="48" t="s">
        <v>477</v>
      </c>
      <c r="BF164" s="48" t="s">
        <v>526</v>
      </c>
      <c r="BG164" s="48" t="s">
        <v>526</v>
      </c>
      <c r="BH164" s="119" t="s">
        <v>2723</v>
      </c>
      <c r="BI164" s="119" t="s">
        <v>2723</v>
      </c>
      <c r="BJ164" s="119" t="s">
        <v>2786</v>
      </c>
      <c r="BK164" s="119" t="s">
        <v>2786</v>
      </c>
      <c r="BL164" s="119">
        <v>0</v>
      </c>
      <c r="BM164" s="123">
        <v>0</v>
      </c>
      <c r="BN164" s="119">
        <v>0</v>
      </c>
      <c r="BO164" s="123">
        <v>0</v>
      </c>
      <c r="BP164" s="119">
        <v>0</v>
      </c>
      <c r="BQ164" s="123">
        <v>0</v>
      </c>
      <c r="BR164" s="119">
        <v>24</v>
      </c>
      <c r="BS164" s="123">
        <v>100</v>
      </c>
      <c r="BT164" s="119">
        <v>24</v>
      </c>
      <c r="BU164" s="2"/>
      <c r="BV164" s="3"/>
      <c r="BW164" s="3"/>
      <c r="BX164" s="3"/>
      <c r="BY164" s="3"/>
    </row>
    <row r="165" spans="1:77" ht="41.45" customHeight="1">
      <c r="A165" s="64" t="s">
        <v>307</v>
      </c>
      <c r="C165" s="65"/>
      <c r="D165" s="65" t="s">
        <v>64</v>
      </c>
      <c r="E165" s="66">
        <v>169.34147459876917</v>
      </c>
      <c r="F165" s="68">
        <v>99.97989522731211</v>
      </c>
      <c r="G165" s="102" t="s">
        <v>630</v>
      </c>
      <c r="H165" s="65"/>
      <c r="I165" s="69" t="s">
        <v>307</v>
      </c>
      <c r="J165" s="70"/>
      <c r="K165" s="70"/>
      <c r="L165" s="69" t="s">
        <v>2214</v>
      </c>
      <c r="M165" s="73">
        <v>7.7002505777847405</v>
      </c>
      <c r="N165" s="74">
        <v>3088.05419921875</v>
      </c>
      <c r="O165" s="74">
        <v>2413.81591796875</v>
      </c>
      <c r="P165" s="75"/>
      <c r="Q165" s="76"/>
      <c r="R165" s="76"/>
      <c r="S165" s="88"/>
      <c r="T165" s="48">
        <v>0</v>
      </c>
      <c r="U165" s="48">
        <v>3</v>
      </c>
      <c r="V165" s="49">
        <v>0.666667</v>
      </c>
      <c r="W165" s="49">
        <v>0.002119</v>
      </c>
      <c r="X165" s="49">
        <v>0.012644</v>
      </c>
      <c r="Y165" s="49">
        <v>0.711115</v>
      </c>
      <c r="Z165" s="49">
        <v>0.5</v>
      </c>
      <c r="AA165" s="49">
        <v>0</v>
      </c>
      <c r="AB165" s="71">
        <v>165</v>
      </c>
      <c r="AC165" s="71"/>
      <c r="AD165" s="72"/>
      <c r="AE165" s="78" t="s">
        <v>1367</v>
      </c>
      <c r="AF165" s="78">
        <v>4068</v>
      </c>
      <c r="AG165" s="78">
        <v>2544</v>
      </c>
      <c r="AH165" s="78">
        <v>85432</v>
      </c>
      <c r="AI165" s="78">
        <v>158716</v>
      </c>
      <c r="AJ165" s="78"/>
      <c r="AK165" s="78" t="s">
        <v>1523</v>
      </c>
      <c r="AL165" s="78" t="s">
        <v>1525</v>
      </c>
      <c r="AM165" s="83" t="s">
        <v>1662</v>
      </c>
      <c r="AN165" s="78"/>
      <c r="AO165" s="80">
        <v>39163.744050925925</v>
      </c>
      <c r="AP165" s="83" t="s">
        <v>1799</v>
      </c>
      <c r="AQ165" s="78" t="b">
        <v>0</v>
      </c>
      <c r="AR165" s="78" t="b">
        <v>0</v>
      </c>
      <c r="AS165" s="78" t="b">
        <v>0</v>
      </c>
      <c r="AT165" s="78"/>
      <c r="AU165" s="78">
        <v>63</v>
      </c>
      <c r="AV165" s="83" t="s">
        <v>1801</v>
      </c>
      <c r="AW165" s="78" t="b">
        <v>0</v>
      </c>
      <c r="AX165" s="78" t="s">
        <v>1887</v>
      </c>
      <c r="AY165" s="83" t="s">
        <v>2050</v>
      </c>
      <c r="AZ165" s="78" t="s">
        <v>66</v>
      </c>
      <c r="BA165" s="78" t="str">
        <f>REPLACE(INDEX(GroupVertices[Group],MATCH(Vertices[[#This Row],[Vertex]],GroupVertices[Vertex],0)),1,1,"")</f>
        <v>2</v>
      </c>
      <c r="BB165" s="48"/>
      <c r="BC165" s="48"/>
      <c r="BD165" s="48"/>
      <c r="BE165" s="48"/>
      <c r="BF165" s="48"/>
      <c r="BG165" s="48"/>
      <c r="BH165" s="119" t="s">
        <v>2724</v>
      </c>
      <c r="BI165" s="119" t="s">
        <v>2738</v>
      </c>
      <c r="BJ165" s="119" t="s">
        <v>2787</v>
      </c>
      <c r="BK165" s="119" t="s">
        <v>2785</v>
      </c>
      <c r="BL165" s="119">
        <v>2</v>
      </c>
      <c r="BM165" s="123">
        <v>2.816901408450704</v>
      </c>
      <c r="BN165" s="119">
        <v>0</v>
      </c>
      <c r="BO165" s="123">
        <v>0</v>
      </c>
      <c r="BP165" s="119">
        <v>0</v>
      </c>
      <c r="BQ165" s="123">
        <v>0</v>
      </c>
      <c r="BR165" s="119">
        <v>69</v>
      </c>
      <c r="BS165" s="123">
        <v>97.1830985915493</v>
      </c>
      <c r="BT165" s="119">
        <v>71</v>
      </c>
      <c r="BU165" s="2"/>
      <c r="BV165" s="3"/>
      <c r="BW165" s="3"/>
      <c r="BX165" s="3"/>
      <c r="BY165" s="3"/>
    </row>
    <row r="166" spans="1:77" ht="41.45" customHeight="1">
      <c r="A166" s="89" t="s">
        <v>309</v>
      </c>
      <c r="C166" s="90"/>
      <c r="D166" s="90" t="s">
        <v>64</v>
      </c>
      <c r="E166" s="91">
        <v>164.17557275595166</v>
      </c>
      <c r="F166" s="92">
        <v>99.99404215118695</v>
      </c>
      <c r="G166" s="103" t="s">
        <v>632</v>
      </c>
      <c r="H166" s="90"/>
      <c r="I166" s="93" t="s">
        <v>309</v>
      </c>
      <c r="J166" s="94"/>
      <c r="K166" s="94"/>
      <c r="L166" s="93" t="s">
        <v>2215</v>
      </c>
      <c r="M166" s="95">
        <v>2.9855524144320778</v>
      </c>
      <c r="N166" s="96">
        <v>5929.17724609375</v>
      </c>
      <c r="O166" s="96">
        <v>6364.28173828125</v>
      </c>
      <c r="P166" s="97"/>
      <c r="Q166" s="98"/>
      <c r="R166" s="98"/>
      <c r="S166" s="99"/>
      <c r="T166" s="48">
        <v>0</v>
      </c>
      <c r="U166" s="48">
        <v>7</v>
      </c>
      <c r="V166" s="49">
        <v>801.437413</v>
      </c>
      <c r="W166" s="49">
        <v>0.002519</v>
      </c>
      <c r="X166" s="49">
        <v>0.020131</v>
      </c>
      <c r="Y166" s="49">
        <v>1.612227</v>
      </c>
      <c r="Z166" s="49">
        <v>0.11904761904761904</v>
      </c>
      <c r="AA166" s="49">
        <v>0</v>
      </c>
      <c r="AB166" s="100">
        <v>166</v>
      </c>
      <c r="AC166" s="100"/>
      <c r="AD166" s="101"/>
      <c r="AE166" s="78" t="s">
        <v>1368</v>
      </c>
      <c r="AF166" s="78">
        <v>1370</v>
      </c>
      <c r="AG166" s="78">
        <v>756</v>
      </c>
      <c r="AH166" s="78">
        <v>20262</v>
      </c>
      <c r="AI166" s="78">
        <v>28402</v>
      </c>
      <c r="AJ166" s="78"/>
      <c r="AK166" s="78" t="s">
        <v>1524</v>
      </c>
      <c r="AL166" s="78" t="s">
        <v>1525</v>
      </c>
      <c r="AM166" s="78"/>
      <c r="AN166" s="78"/>
      <c r="AO166" s="80">
        <v>43507.53855324074</v>
      </c>
      <c r="AP166" s="83" t="s">
        <v>1800</v>
      </c>
      <c r="AQ166" s="78" t="b">
        <v>1</v>
      </c>
      <c r="AR166" s="78" t="b">
        <v>0</v>
      </c>
      <c r="AS166" s="78" t="b">
        <v>1</v>
      </c>
      <c r="AT166" s="78"/>
      <c r="AU166" s="78">
        <v>3</v>
      </c>
      <c r="AV166" s="78"/>
      <c r="AW166" s="78" t="b">
        <v>0</v>
      </c>
      <c r="AX166" s="78" t="s">
        <v>1887</v>
      </c>
      <c r="AY166" s="83" t="s">
        <v>2051</v>
      </c>
      <c r="AZ166" s="78" t="s">
        <v>66</v>
      </c>
      <c r="BA166" s="78" t="str">
        <f>REPLACE(INDEX(GroupVertices[Group],MATCH(Vertices[[#This Row],[Vertex]],GroupVertices[Vertex],0)),1,1,"")</f>
        <v>3</v>
      </c>
      <c r="BB166" s="48" t="s">
        <v>438</v>
      </c>
      <c r="BC166" s="48" t="s">
        <v>438</v>
      </c>
      <c r="BD166" s="48" t="s">
        <v>474</v>
      </c>
      <c r="BE166" s="48" t="s">
        <v>474</v>
      </c>
      <c r="BF166" s="48" t="s">
        <v>2659</v>
      </c>
      <c r="BG166" s="48" t="s">
        <v>2659</v>
      </c>
      <c r="BH166" s="119" t="s">
        <v>2725</v>
      </c>
      <c r="BI166" s="119" t="s">
        <v>2739</v>
      </c>
      <c r="BJ166" s="119" t="s">
        <v>2754</v>
      </c>
      <c r="BK166" s="119" t="s">
        <v>2754</v>
      </c>
      <c r="BL166" s="119">
        <v>0</v>
      </c>
      <c r="BM166" s="123">
        <v>0</v>
      </c>
      <c r="BN166" s="119">
        <v>0</v>
      </c>
      <c r="BO166" s="123">
        <v>0</v>
      </c>
      <c r="BP166" s="119">
        <v>0</v>
      </c>
      <c r="BQ166" s="123">
        <v>0</v>
      </c>
      <c r="BR166" s="119">
        <v>195</v>
      </c>
      <c r="BS166" s="123">
        <v>100</v>
      </c>
      <c r="BT166" s="119">
        <v>195</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6"/>
    <dataValidation allowBlank="1" showInputMessage="1" promptTitle="Vertex Tooltip" prompt="Enter optional text that will pop up when the mouse is hovered over the vertex." errorTitle="Invalid Vertex Image Key" sqref="L3:L16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6"/>
    <dataValidation allowBlank="1" showInputMessage="1" promptTitle="Vertex Label Fill Color" prompt="To select an optional fill color for the Label shape, right-click and select Select Color on the right-click menu." sqref="J3:J166"/>
    <dataValidation allowBlank="1" showInputMessage="1" promptTitle="Vertex Image File" prompt="Enter the path to an image file.  Hover over the column header for examples." errorTitle="Invalid Vertex Image Key" sqref="G3:G166"/>
    <dataValidation allowBlank="1" showInputMessage="1" promptTitle="Vertex Color" prompt="To select an optional vertex color, right-click and select Select Color on the right-click menu." sqref="C3:C166"/>
    <dataValidation allowBlank="1" showInputMessage="1" promptTitle="Vertex Opacity" prompt="Enter an optional vertex opacity between 0 (transparent) and 100 (opaque)." errorTitle="Invalid Vertex Opacity" error="The optional vertex opacity must be a whole number between 0 and 10." sqref="F3:F166"/>
    <dataValidation type="list" allowBlank="1" showInputMessage="1" showErrorMessage="1" promptTitle="Vertex Shape" prompt="Select an optional vertex shape." errorTitle="Invalid Vertex Shape" error="You have entered an invalid vertex shape.  Try selecting from the drop-down list instead." sqref="D3:D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6">
      <formula1>ValidVertexLabelPositions</formula1>
    </dataValidation>
    <dataValidation allowBlank="1" showInputMessage="1" showErrorMessage="1" promptTitle="Vertex Name" prompt="Enter the name of the vertex." sqref="A3:A166"/>
  </dataValidations>
  <hyperlinks>
    <hyperlink ref="AM5" r:id="rId1" display="https://t.co/rhY4HQQlDw"/>
    <hyperlink ref="AM6" r:id="rId2" display="https://t.co/oaBaCXbOTd"/>
    <hyperlink ref="AM7" r:id="rId3" display="https://t.co/intEjjG4IR"/>
    <hyperlink ref="AM8" r:id="rId4" display="https://t.co/8J1W29oP6B"/>
    <hyperlink ref="AM10" r:id="rId5" display="http://t.co/QBdqWJ6WBI"/>
    <hyperlink ref="AM11" r:id="rId6" display="https://t.co/5ElivXmqib"/>
    <hyperlink ref="AM14" r:id="rId7" display="http://t.co/u6LbIqKOFn"/>
    <hyperlink ref="AM16" r:id="rId8" display="https://t.co/DiqqSft8sv"/>
    <hyperlink ref="AM18" r:id="rId9" display="https://t.co/Xj2rrV29bh"/>
    <hyperlink ref="AM20" r:id="rId10" display="https://t.co/hgK5ZzS5Tx"/>
    <hyperlink ref="AM21" r:id="rId11" display="http://t.co/ItOpcQwh6u"/>
    <hyperlink ref="AM22" r:id="rId12" display="https://t.co/ATv8bu1VPn"/>
    <hyperlink ref="AM23" r:id="rId13" display="http://t.co/yPJo8jZRce"/>
    <hyperlink ref="AM24" r:id="rId14" display="https://t.co/28t8V9UP4v"/>
    <hyperlink ref="AM25" r:id="rId15" display="https://t.co/3KOWNkIMsZ"/>
    <hyperlink ref="AM26" r:id="rId16" display="https://t.co/je2gPVj2hV"/>
    <hyperlink ref="AM28" r:id="rId17" display="https://t.co/EvXyBrVsik"/>
    <hyperlink ref="AM30" r:id="rId18" display="https://t.co/jaOULcoPFy"/>
    <hyperlink ref="AM31" r:id="rId19" display="https://t.co/KS9MIBNHCN"/>
    <hyperlink ref="AM32" r:id="rId20" display="https://t.co/jwrT8lE3nn"/>
    <hyperlink ref="AM33" r:id="rId21" display="https://t.co/vTkoEv5NLT"/>
    <hyperlink ref="AM35" r:id="rId22" display="https://t.co/c5C3SMpzAx"/>
    <hyperlink ref="AM38" r:id="rId23" display="https://t.co/pUlrIDCJLg"/>
    <hyperlink ref="AM39" r:id="rId24" display="https://t.co/44kpM0sLVO"/>
    <hyperlink ref="AM42" r:id="rId25" display="https://t.co/dTCWbU9tFz"/>
    <hyperlink ref="AM43" r:id="rId26" display="https://t.co/qrsEYHAywq"/>
    <hyperlink ref="AM48" r:id="rId27" display="http://t.co/w3cNZ63mau"/>
    <hyperlink ref="AM53" r:id="rId28" display="https://t.co/WqApKxDI2o"/>
    <hyperlink ref="AM54" r:id="rId29" display="https://t.co/e1HPwcWSnn"/>
    <hyperlink ref="AM55" r:id="rId30" display="https://t.co/6kMIdu3ZyK"/>
    <hyperlink ref="AM58" r:id="rId31" display="https://t.co/VkVJbZbZNf"/>
    <hyperlink ref="AM60" r:id="rId32" display="https://t.co/Phyl1xmsgm"/>
    <hyperlink ref="AM61" r:id="rId33" display="https://t.co/ux8cGB1sY1"/>
    <hyperlink ref="AM62" r:id="rId34" display="https://t.co/YNsLpcxVgv"/>
    <hyperlink ref="AM65" r:id="rId35" display="https://t.co/EejpaOzeyT"/>
    <hyperlink ref="AM67" r:id="rId36" display="http://t.co/AuB90ONOIC"/>
    <hyperlink ref="AM71" r:id="rId37" display="https://t.co/Yp4rEQVwyT"/>
    <hyperlink ref="AM72" r:id="rId38" display="https://t.co/8YaiH0206a"/>
    <hyperlink ref="AM74" r:id="rId39" display="https://t.co/FwVislbBjm"/>
    <hyperlink ref="AM75" r:id="rId40" display="https://t.co/6S0e3uphcx"/>
    <hyperlink ref="AM76" r:id="rId41" display="https://t.co/85GqPfXKr0"/>
    <hyperlink ref="AM80" r:id="rId42" display="https://t.co/ZGIw21sIcg"/>
    <hyperlink ref="AM81" r:id="rId43" display="https://t.co/2jBKYNsflJ"/>
    <hyperlink ref="AM82" r:id="rId44" display="https://t.co/uNaAKEuGuj"/>
    <hyperlink ref="AM84" r:id="rId45" display="https://t.co/4MKMvFa5uR"/>
    <hyperlink ref="AM87" r:id="rId46" display="https://t.co/urkZiICpwB"/>
    <hyperlink ref="AM88" r:id="rId47" display="https://t.co/1g5RUZoUCa"/>
    <hyperlink ref="AM90" r:id="rId48" display="https://t.co/xa4THXBIA8"/>
    <hyperlink ref="AM92" r:id="rId49" display="https://t.co/GRubRsEohQ"/>
    <hyperlink ref="AM93" r:id="rId50" display="https://t.co/umjed9H5cf"/>
    <hyperlink ref="AM94" r:id="rId51" display="https://t.co/nmM010sfij"/>
    <hyperlink ref="AM95" r:id="rId52" display="https://t.co/qgrR63DM0F"/>
    <hyperlink ref="AM102" r:id="rId53" display="https://t.co/mLZxO0RrjW"/>
    <hyperlink ref="AM104" r:id="rId54" display="https://t.co/HaMZo7cp8X"/>
    <hyperlink ref="AM105" r:id="rId55" display="https://t.co/ZWjCUmx2jL"/>
    <hyperlink ref="AM106" r:id="rId56" display="https://t.co/kivtOSkOcr"/>
    <hyperlink ref="AM110" r:id="rId57" display="http://t.co/wVXETIe2qc"/>
    <hyperlink ref="AM111" r:id="rId58" display="https://t.co/UdZaqbvHpo"/>
    <hyperlink ref="AM112" r:id="rId59" display="https://t.co/azc1Hv2VPD"/>
    <hyperlink ref="AM118" r:id="rId60" display="https://t.co/5miktIcpXe"/>
    <hyperlink ref="AM119" r:id="rId61" display="https://t.co/MDQFctRjjE"/>
    <hyperlink ref="AM120" r:id="rId62" display="https://t.co/PG1Yui5Zgl"/>
    <hyperlink ref="AM123" r:id="rId63" display="https://t.co/NoyXJeUOZv"/>
    <hyperlink ref="AM126" r:id="rId64" display="https://t.co/T59gBserXD"/>
    <hyperlink ref="AM127" r:id="rId65" display="https://t.co/HhzO7jnx2S"/>
    <hyperlink ref="AM128" r:id="rId66" display="https://t.co/MzxYjau9cE"/>
    <hyperlink ref="AM129" r:id="rId67" display="https://t.co/bCZt2ExIIq"/>
    <hyperlink ref="AM130" r:id="rId68" display="https://t.co/ujI18CF2Tj"/>
    <hyperlink ref="AM132" r:id="rId69" display="https://t.co/h9krbXO29q"/>
    <hyperlink ref="AM136" r:id="rId70" display="https://t.co/eVrMKj8Bnv"/>
    <hyperlink ref="AM138" r:id="rId71" display="https://t.co/5qvGNNVOwc"/>
    <hyperlink ref="AM140" r:id="rId72" display="http://t.co/N7zbedgnic"/>
    <hyperlink ref="AM141" r:id="rId73" display="http://t.co/JIxC3vv77m"/>
    <hyperlink ref="AM143" r:id="rId74" display="https://t.co/ipNj9RYgn0"/>
    <hyperlink ref="AM144" r:id="rId75" display="https://t.co/ctDLOgmylr"/>
    <hyperlink ref="AM147" r:id="rId76" display="http://t.co/hax1ToDFDr"/>
    <hyperlink ref="AM152" r:id="rId77" display="https://t.co/jMajsskXXY"/>
    <hyperlink ref="AM154" r:id="rId78" display="http://t.co/BIj1kZTbus"/>
    <hyperlink ref="AM155" r:id="rId79" display="http://t.co/FfSfw3mLnA"/>
    <hyperlink ref="AM156" r:id="rId80" display="https://t.co/8HB5nTNW0s"/>
    <hyperlink ref="AM158" r:id="rId81" display="https://t.co/BgRyGCFLYx"/>
    <hyperlink ref="AM161" r:id="rId82" display="https://t.co/GGQcvkbGpj"/>
    <hyperlink ref="AM165" r:id="rId83" display="https://t.co/QW02LRJBFt"/>
    <hyperlink ref="AP3" r:id="rId84" display="https://pbs.twimg.com/profile_banners/58613026/1448353701"/>
    <hyperlink ref="AP4" r:id="rId85" display="https://pbs.twimg.com/profile_banners/1072798164388904960/1555674364"/>
    <hyperlink ref="AP5" r:id="rId86" display="https://pbs.twimg.com/profile_banners/81091010/1497281770"/>
    <hyperlink ref="AP6" r:id="rId87" display="https://pbs.twimg.com/profile_banners/3115076338/1571760578"/>
    <hyperlink ref="AP7" r:id="rId88" display="https://pbs.twimg.com/profile_banners/593875580/1480280244"/>
    <hyperlink ref="AP8" r:id="rId89" display="https://pbs.twimg.com/profile_banners/2883032602/1491496554"/>
    <hyperlink ref="AP10" r:id="rId90" display="https://pbs.twimg.com/profile_banners/14359778/1570524099"/>
    <hyperlink ref="AP11" r:id="rId91" display="https://pbs.twimg.com/profile_banners/899532391252979713/1518202474"/>
    <hyperlink ref="AP12" r:id="rId92" display="https://pbs.twimg.com/profile_banners/1025299612305960961/1570256252"/>
    <hyperlink ref="AP13" r:id="rId93" display="https://pbs.twimg.com/profile_banners/424855431/1572308398"/>
    <hyperlink ref="AP14" r:id="rId94" display="https://pbs.twimg.com/profile_banners/19790740/1401782936"/>
    <hyperlink ref="AP15" r:id="rId95" display="https://pbs.twimg.com/profile_banners/223569393/1557178187"/>
    <hyperlink ref="AP16" r:id="rId96" display="https://pbs.twimg.com/profile_banners/978423139/1567066607"/>
    <hyperlink ref="AP17" r:id="rId97" display="https://pbs.twimg.com/profile_banners/211337962/1448310313"/>
    <hyperlink ref="AP18" r:id="rId98" display="https://pbs.twimg.com/profile_banners/2302662265/1516887317"/>
    <hyperlink ref="AP19" r:id="rId99" display="https://pbs.twimg.com/profile_banners/1090289856012578816/1549128545"/>
    <hyperlink ref="AP20" r:id="rId100" display="https://pbs.twimg.com/profile_banners/3127271206/1524387240"/>
    <hyperlink ref="AP21" r:id="rId101" display="https://pbs.twimg.com/profile_banners/472810111/1569915646"/>
    <hyperlink ref="AP22" r:id="rId102" display="https://pbs.twimg.com/profile_banners/23502747/1567420200"/>
    <hyperlink ref="AP23" r:id="rId103" display="https://pbs.twimg.com/profile_banners/611652813/1525852493"/>
    <hyperlink ref="AP24" r:id="rId104" display="https://pbs.twimg.com/profile_banners/39540130/1568955470"/>
    <hyperlink ref="AP25" r:id="rId105" display="https://pbs.twimg.com/profile_banners/40931441/1560787004"/>
    <hyperlink ref="AP26" r:id="rId106" display="https://pbs.twimg.com/profile_banners/4736741601/1506530419"/>
    <hyperlink ref="AP27" r:id="rId107" display="https://pbs.twimg.com/profile_banners/1003542005065109504/1561716405"/>
    <hyperlink ref="AP29" r:id="rId108" display="https://pbs.twimg.com/profile_banners/2903565868/1513109493"/>
    <hyperlink ref="AP30" r:id="rId109" display="https://pbs.twimg.com/profile_banners/3216719140/1534424993"/>
    <hyperlink ref="AP31" r:id="rId110" display="https://pbs.twimg.com/profile_banners/397547472/1565088286"/>
    <hyperlink ref="AP32" r:id="rId111" display="https://pbs.twimg.com/profile_banners/3312943588/1562014569"/>
    <hyperlink ref="AP33" r:id="rId112" display="https://pbs.twimg.com/profile_banners/82326557/1408974449"/>
    <hyperlink ref="AP34" r:id="rId113" display="https://pbs.twimg.com/profile_banners/136592368/1534853863"/>
    <hyperlink ref="AP35" r:id="rId114" display="https://pbs.twimg.com/profile_banners/159616554/1569319342"/>
    <hyperlink ref="AP36" r:id="rId115" display="https://pbs.twimg.com/profile_banners/724568586824626176/1539670153"/>
    <hyperlink ref="AP37" r:id="rId116" display="https://pbs.twimg.com/profile_banners/4587241/1547034673"/>
    <hyperlink ref="AP38" r:id="rId117" display="https://pbs.twimg.com/profile_banners/34341636/1354440604"/>
    <hyperlink ref="AP39" r:id="rId118" display="https://pbs.twimg.com/profile_banners/604797496/1474916156"/>
    <hyperlink ref="AP40" r:id="rId119" display="https://pbs.twimg.com/profile_banners/1161189036955971584/1570127057"/>
    <hyperlink ref="AP42" r:id="rId120" display="https://pbs.twimg.com/profile_banners/39063916/1560587837"/>
    <hyperlink ref="AP43" r:id="rId121" display="https://pbs.twimg.com/profile_banners/439251201/1472157943"/>
    <hyperlink ref="AP44" r:id="rId122" display="https://pbs.twimg.com/profile_banners/3925857208/1561061662"/>
    <hyperlink ref="AP45" r:id="rId123" display="https://pbs.twimg.com/profile_banners/227820729/1569787141"/>
    <hyperlink ref="AP46" r:id="rId124" display="https://pbs.twimg.com/profile_banners/36911351/1398328066"/>
    <hyperlink ref="AP47" r:id="rId125" display="https://pbs.twimg.com/profile_banners/749175477198286848/1563202999"/>
    <hyperlink ref="AP48" r:id="rId126" display="https://pbs.twimg.com/profile_banners/252552347/1355685120"/>
    <hyperlink ref="AP49" r:id="rId127" display="https://pbs.twimg.com/profile_banners/1158415900950892544/1568010001"/>
    <hyperlink ref="AP50" r:id="rId128" display="https://pbs.twimg.com/profile_banners/2315216971/1493584124"/>
    <hyperlink ref="AP51" r:id="rId129" display="https://pbs.twimg.com/profile_banners/4242719901/1558368782"/>
    <hyperlink ref="AP52" r:id="rId130" display="https://pbs.twimg.com/profile_banners/866717150991577092/1495612525"/>
    <hyperlink ref="AP53" r:id="rId131" display="https://pbs.twimg.com/profile_banners/1122819409/1561027631"/>
    <hyperlink ref="AP54" r:id="rId132" display="https://pbs.twimg.com/profile_banners/3019800659/1568462527"/>
    <hyperlink ref="AP55" r:id="rId133" display="https://pbs.twimg.com/profile_banners/50666326/1558224677"/>
    <hyperlink ref="AP56" r:id="rId134" display="https://pbs.twimg.com/profile_banners/2148566392/1572428716"/>
    <hyperlink ref="AP57" r:id="rId135" display="https://pbs.twimg.com/profile_banners/3661004835/1536063578"/>
    <hyperlink ref="AP58" r:id="rId136" display="https://pbs.twimg.com/profile_banners/559810028/1528440438"/>
    <hyperlink ref="AP59" r:id="rId137" display="https://pbs.twimg.com/profile_banners/874493256/1493268733"/>
    <hyperlink ref="AP60" r:id="rId138" display="https://pbs.twimg.com/profile_banners/246871381/1484599924"/>
    <hyperlink ref="AP61" r:id="rId139" display="https://pbs.twimg.com/profile_banners/43084983/1555187423"/>
    <hyperlink ref="AP62" r:id="rId140" display="https://pbs.twimg.com/profile_banners/3882769895/1572029293"/>
    <hyperlink ref="AP65" r:id="rId141" display="https://pbs.twimg.com/profile_banners/1527117008/1510083918"/>
    <hyperlink ref="AP66" r:id="rId142" display="https://pbs.twimg.com/profile_banners/994241515538014208/1554638583"/>
    <hyperlink ref="AP68" r:id="rId143" display="https://pbs.twimg.com/profile_banners/820698012053868548/1560804350"/>
    <hyperlink ref="AP70" r:id="rId144" display="https://pbs.twimg.com/profile_banners/2826613735/1411402251"/>
    <hyperlink ref="AP71" r:id="rId145" display="https://pbs.twimg.com/profile_banners/102225888/1530612974"/>
    <hyperlink ref="AP72" r:id="rId146" display="https://pbs.twimg.com/profile_banners/278651338/1562820587"/>
    <hyperlink ref="AP73" r:id="rId147" display="https://pbs.twimg.com/profile_banners/904508083/1462644527"/>
    <hyperlink ref="AP74" r:id="rId148" display="https://pbs.twimg.com/profile_banners/32621937/1552855437"/>
    <hyperlink ref="AP75" r:id="rId149" display="https://pbs.twimg.com/profile_banners/74129602/1569565960"/>
    <hyperlink ref="AP76" r:id="rId150" display="https://pbs.twimg.com/profile_banners/1173469621/1571938217"/>
    <hyperlink ref="AP77" r:id="rId151" display="https://pbs.twimg.com/profile_banners/708395568020721664/1551779922"/>
    <hyperlink ref="AP78" r:id="rId152" display="https://pbs.twimg.com/profile_banners/828830090/1548611871"/>
    <hyperlink ref="AP79" r:id="rId153" display="https://pbs.twimg.com/profile_banners/4856787310/1552646058"/>
    <hyperlink ref="AP80" r:id="rId154" display="https://pbs.twimg.com/profile_banners/2263695400/1534700389"/>
    <hyperlink ref="AP81" r:id="rId155" display="https://pbs.twimg.com/profile_banners/415880200/1500362558"/>
    <hyperlink ref="AP82" r:id="rId156" display="https://pbs.twimg.com/profile_banners/155830874/1552647015"/>
    <hyperlink ref="AP83" r:id="rId157" display="https://pbs.twimg.com/profile_banners/1154583034391408641/1564648719"/>
    <hyperlink ref="AP84" r:id="rId158" display="https://pbs.twimg.com/profile_banners/1137031598/1572177170"/>
    <hyperlink ref="AP86" r:id="rId159" display="https://pbs.twimg.com/profile_banners/891056606/1571901447"/>
    <hyperlink ref="AP87" r:id="rId160" display="https://pbs.twimg.com/profile_banners/1635316957/1571239920"/>
    <hyperlink ref="AP88" r:id="rId161" display="https://pbs.twimg.com/profile_banners/786216422657650688/1564939783"/>
    <hyperlink ref="AP89" r:id="rId162" display="https://pbs.twimg.com/profile_banners/3831635543/1464196153"/>
    <hyperlink ref="AP90" r:id="rId163" display="https://pbs.twimg.com/profile_banners/2369292270/1561368813"/>
    <hyperlink ref="AP91" r:id="rId164" display="https://pbs.twimg.com/profile_banners/350746861/1468512736"/>
    <hyperlink ref="AP92" r:id="rId165" display="https://pbs.twimg.com/profile_banners/3525244175/1556042898"/>
    <hyperlink ref="AP93" r:id="rId166" display="https://pbs.twimg.com/profile_banners/27194845/1565642588"/>
    <hyperlink ref="AP94" r:id="rId167" display="https://pbs.twimg.com/profile_banners/1069236819299090434/1560693652"/>
    <hyperlink ref="AP95" r:id="rId168" display="https://pbs.twimg.com/profile_banners/885979939295645696/1536064142"/>
    <hyperlink ref="AP96" r:id="rId169" display="https://pbs.twimg.com/profile_banners/876060239979851776/1566888025"/>
    <hyperlink ref="AP97" r:id="rId170" display="https://pbs.twimg.com/profile_banners/830568220914499584/1541539704"/>
    <hyperlink ref="AP98" r:id="rId171" display="https://pbs.twimg.com/profile_banners/1010449871160135681/1548689837"/>
    <hyperlink ref="AP101" r:id="rId172" display="https://pbs.twimg.com/profile_banners/864741051537424388/1570900888"/>
    <hyperlink ref="AP102" r:id="rId173" display="https://pbs.twimg.com/profile_banners/840184716728885248/1562977904"/>
    <hyperlink ref="AP103" r:id="rId174" display="https://pbs.twimg.com/profile_banners/965930400144089088/1525626158"/>
    <hyperlink ref="AP104" r:id="rId175" display="https://pbs.twimg.com/profile_banners/892111907607506947/1572338053"/>
    <hyperlink ref="AP105" r:id="rId176" display="https://pbs.twimg.com/profile_banners/24159369/1570465795"/>
    <hyperlink ref="AP106" r:id="rId177" display="https://pbs.twimg.com/profile_banners/104923489/1567362009"/>
    <hyperlink ref="AP107" r:id="rId178" display="https://pbs.twimg.com/profile_banners/971408155484872704/1567543234"/>
    <hyperlink ref="AP108" r:id="rId179" display="https://pbs.twimg.com/profile_banners/1691043997/1569431688"/>
    <hyperlink ref="AP109" r:id="rId180" display="https://pbs.twimg.com/profile_banners/1089470337958453248/1564081819"/>
    <hyperlink ref="AP110" r:id="rId181" display="https://pbs.twimg.com/profile_banners/83608032/1398241944"/>
    <hyperlink ref="AP111" r:id="rId182" display="https://pbs.twimg.com/profile_banners/1027543883532718081/1534530129"/>
    <hyperlink ref="AP114" r:id="rId183" display="https://pbs.twimg.com/profile_banners/2679821552/1412634422"/>
    <hyperlink ref="AP115" r:id="rId184" display="https://pbs.twimg.com/profile_banners/2689571778/1520849000"/>
    <hyperlink ref="AP116" r:id="rId185" display="https://pbs.twimg.com/profile_banners/467308886/1559202510"/>
    <hyperlink ref="AP117" r:id="rId186" display="https://pbs.twimg.com/profile_banners/3057289591/1432847148"/>
    <hyperlink ref="AP118" r:id="rId187" display="https://pbs.twimg.com/profile_banners/44428462/1539177708"/>
    <hyperlink ref="AP119" r:id="rId188" display="https://pbs.twimg.com/profile_banners/2420168035/1447583503"/>
    <hyperlink ref="AP120" r:id="rId189" display="https://pbs.twimg.com/profile_banners/1663319958/1506922382"/>
    <hyperlink ref="AP121" r:id="rId190" display="https://pbs.twimg.com/profile_banners/752530752626130944/1468257159"/>
    <hyperlink ref="AP123" r:id="rId191" display="https://pbs.twimg.com/profile_banners/897852422/1392237301"/>
    <hyperlink ref="AP124" r:id="rId192" display="https://pbs.twimg.com/profile_banners/774209224230498305/1473848204"/>
    <hyperlink ref="AP126" r:id="rId193" display="https://pbs.twimg.com/profile_banners/1006419421244678144/1559499911"/>
    <hyperlink ref="AP127" r:id="rId194" display="https://pbs.twimg.com/profile_banners/4343233960/1544879148"/>
    <hyperlink ref="AP128" r:id="rId195" display="https://pbs.twimg.com/profile_banners/74864829/1427733953"/>
    <hyperlink ref="AP129" r:id="rId196" display="https://pbs.twimg.com/profile_banners/996691094690848768/1567704843"/>
    <hyperlink ref="AP130" r:id="rId197" display="https://pbs.twimg.com/profile_banners/1069902407075807232/1566732620"/>
    <hyperlink ref="AP135" r:id="rId198" display="https://pbs.twimg.com/profile_banners/1034393503/1559080990"/>
    <hyperlink ref="AP136" r:id="rId199" display="https://pbs.twimg.com/profile_banners/21289183/1559566170"/>
    <hyperlink ref="AP139" r:id="rId200" display="https://pbs.twimg.com/profile_banners/74772361/1533474761"/>
    <hyperlink ref="AP140" r:id="rId201" display="https://pbs.twimg.com/profile_banners/62264590/1449220585"/>
    <hyperlink ref="AP141" r:id="rId202" display="https://pbs.twimg.com/profile_banners/1630164722/1561563035"/>
    <hyperlink ref="AP143" r:id="rId203" display="https://pbs.twimg.com/profile_banners/1086378912/1567413453"/>
    <hyperlink ref="AP145" r:id="rId204" display="https://pbs.twimg.com/profile_banners/419947596/1416254346"/>
    <hyperlink ref="AP147" r:id="rId205" display="https://pbs.twimg.com/profile_banners/1856734146/1379068635"/>
    <hyperlink ref="AP148" r:id="rId206" display="https://pbs.twimg.com/profile_banners/283703086/1560838822"/>
    <hyperlink ref="AP151" r:id="rId207" display="https://pbs.twimg.com/profile_banners/732630206/1571166633"/>
    <hyperlink ref="AP152" r:id="rId208" display="https://pbs.twimg.com/profile_banners/4274039434/1467662565"/>
    <hyperlink ref="AP153" r:id="rId209" display="https://pbs.twimg.com/profile_banners/172838388/1453981175"/>
    <hyperlink ref="AP154" r:id="rId210" display="https://pbs.twimg.com/profile_banners/621338949/1397906323"/>
    <hyperlink ref="AP155" r:id="rId211" display="https://pbs.twimg.com/profile_banners/14647570/1571249611"/>
    <hyperlink ref="AP156" r:id="rId212" display="https://pbs.twimg.com/profile_banners/393988922/1492281797"/>
    <hyperlink ref="AP157" r:id="rId213" display="https://pbs.twimg.com/profile_banners/24256031/1569329446"/>
    <hyperlink ref="AP158" r:id="rId214" display="https://pbs.twimg.com/profile_banners/61865978/1555179018"/>
    <hyperlink ref="AP159" r:id="rId215" display="https://pbs.twimg.com/profile_banners/2801919746/1569661973"/>
    <hyperlink ref="AP161" r:id="rId216" display="https://pbs.twimg.com/profile_banners/3987827837/1572833336"/>
    <hyperlink ref="AP162" r:id="rId217" display="https://pbs.twimg.com/profile_banners/2731674961/1556968770"/>
    <hyperlink ref="AP163" r:id="rId218" display="https://pbs.twimg.com/profile_banners/800227238/1539720507"/>
    <hyperlink ref="AP164" r:id="rId219" display="https://pbs.twimg.com/profile_banners/4898963673/1469983049"/>
    <hyperlink ref="AP165" r:id="rId220" display="https://pbs.twimg.com/profile_banners/1914301/1371243972"/>
    <hyperlink ref="AP166" r:id="rId221" display="https://pbs.twimg.com/profile_banners/1094943010893238272/1569679539"/>
    <hyperlink ref="AV3" r:id="rId222" display="http://abs.twimg.com/images/themes/theme1/bg.png"/>
    <hyperlink ref="AV4" r:id="rId223" display="http://abs.twimg.com/images/themes/theme1/bg.png"/>
    <hyperlink ref="AV5" r:id="rId224" display="http://abs.twimg.com/images/themes/theme7/bg.gif"/>
    <hyperlink ref="AV6" r:id="rId225" display="http://abs.twimg.com/images/themes/theme1/bg.png"/>
    <hyperlink ref="AV7" r:id="rId226" display="http://abs.twimg.com/images/themes/theme1/bg.png"/>
    <hyperlink ref="AV8" r:id="rId227" display="http://abs.twimg.com/images/themes/theme1/bg.png"/>
    <hyperlink ref="AV9" r:id="rId228" display="http://abs.twimg.com/images/themes/theme1/bg.png"/>
    <hyperlink ref="AV10" r:id="rId229" display="http://abs.twimg.com/images/themes/theme1/bg.png"/>
    <hyperlink ref="AV13" r:id="rId230" display="http://abs.twimg.com/images/themes/theme9/bg.gif"/>
    <hyperlink ref="AV14" r:id="rId231" display="http://abs.twimg.com/images/themes/theme1/bg.png"/>
    <hyperlink ref="AV15" r:id="rId232" display="http://abs.twimg.com/images/themes/theme1/bg.png"/>
    <hyperlink ref="AV16" r:id="rId233" display="http://abs.twimg.com/images/themes/theme1/bg.png"/>
    <hyperlink ref="AV17" r:id="rId234" display="http://abs.twimg.com/images/themes/theme14/bg.gif"/>
    <hyperlink ref="AV18" r:id="rId235" display="http://abs.twimg.com/images/themes/theme1/bg.png"/>
    <hyperlink ref="AV20" r:id="rId236" display="http://abs.twimg.com/images/themes/theme1/bg.png"/>
    <hyperlink ref="AV21" r:id="rId237" display="http://abs.twimg.com/images/themes/theme1/bg.png"/>
    <hyperlink ref="AV22" r:id="rId238" display="http://abs.twimg.com/images/themes/theme1/bg.png"/>
    <hyperlink ref="AV23" r:id="rId239" display="http://abs.twimg.com/images/themes/theme18/bg.gif"/>
    <hyperlink ref="AV24" r:id="rId240" display="http://abs.twimg.com/images/themes/theme3/bg.gif"/>
    <hyperlink ref="AV25" r:id="rId241" display="http://abs.twimg.com/images/themes/theme7/bg.gif"/>
    <hyperlink ref="AV27" r:id="rId242" display="http://abs.twimg.com/images/themes/theme1/bg.png"/>
    <hyperlink ref="AV28" r:id="rId243" display="http://abs.twimg.com/images/themes/theme1/bg.png"/>
    <hyperlink ref="AV29" r:id="rId244" display="http://abs.twimg.com/images/themes/theme1/bg.png"/>
    <hyperlink ref="AV30" r:id="rId245" display="http://abs.twimg.com/images/themes/theme1/bg.png"/>
    <hyperlink ref="AV31" r:id="rId246" display="http://abs.twimg.com/images/themes/theme18/bg.gif"/>
    <hyperlink ref="AV32" r:id="rId247" display="http://abs.twimg.com/images/themes/theme1/bg.png"/>
    <hyperlink ref="AV33" r:id="rId248" display="http://abs.twimg.com/images/themes/theme1/bg.png"/>
    <hyperlink ref="AV34" r:id="rId249" display="http://abs.twimg.com/images/themes/theme5/bg.gif"/>
    <hyperlink ref="AV35" r:id="rId250" display="http://abs.twimg.com/images/themes/theme15/bg.png"/>
    <hyperlink ref="AV37" r:id="rId251" display="http://abs.twimg.com/images/themes/theme1/bg.png"/>
    <hyperlink ref="AV38" r:id="rId252" display="http://abs.twimg.com/images/themes/theme9/bg.gif"/>
    <hyperlink ref="AV39" r:id="rId253" display="http://abs.twimg.com/images/themes/theme1/bg.png"/>
    <hyperlink ref="AV41" r:id="rId254" display="http://abs.twimg.com/images/themes/theme1/bg.png"/>
    <hyperlink ref="AV42" r:id="rId255" display="http://abs.twimg.com/images/themes/theme1/bg.png"/>
    <hyperlink ref="AV43" r:id="rId256" display="http://abs.twimg.com/images/themes/theme18/bg.gif"/>
    <hyperlink ref="AV44" r:id="rId257" display="http://abs.twimg.com/images/themes/theme1/bg.png"/>
    <hyperlink ref="AV45" r:id="rId258" display="http://abs.twimg.com/images/themes/theme1/bg.png"/>
    <hyperlink ref="AV46" r:id="rId259" display="http://abs.twimg.com/images/themes/theme6/bg.gif"/>
    <hyperlink ref="AV47" r:id="rId260" display="http://abs.twimg.com/images/themes/theme1/bg.png"/>
    <hyperlink ref="AV48" r:id="rId261" display="http://abs.twimg.com/images/themes/theme10/bg.gif"/>
    <hyperlink ref="AV50" r:id="rId262" display="http://abs.twimg.com/images/themes/theme19/bg.gif"/>
    <hyperlink ref="AV51" r:id="rId263" display="http://abs.twimg.com/images/themes/theme1/bg.png"/>
    <hyperlink ref="AV53" r:id="rId264" display="http://abs.twimg.com/images/themes/theme1/bg.png"/>
    <hyperlink ref="AV54" r:id="rId265" display="http://abs.twimg.com/images/themes/theme13/bg.gif"/>
    <hyperlink ref="AV55" r:id="rId266" display="http://abs.twimg.com/images/themes/theme5/bg.gif"/>
    <hyperlink ref="AV56" r:id="rId267" display="http://abs.twimg.com/images/themes/theme1/bg.png"/>
    <hyperlink ref="AV57" r:id="rId268" display="http://abs.twimg.com/images/themes/theme1/bg.png"/>
    <hyperlink ref="AV58" r:id="rId269" display="http://abs.twimg.com/images/themes/theme1/bg.png"/>
    <hyperlink ref="AV59" r:id="rId270" display="http://abs.twimg.com/images/themes/theme1/bg.png"/>
    <hyperlink ref="AV60" r:id="rId271" display="http://abs.twimg.com/images/themes/theme1/bg.png"/>
    <hyperlink ref="AV61" r:id="rId272" display="http://abs.twimg.com/images/themes/theme1/bg.png"/>
    <hyperlink ref="AV62" r:id="rId273" display="http://abs.twimg.com/images/themes/theme1/bg.png"/>
    <hyperlink ref="AV63" r:id="rId274" display="http://abs.twimg.com/images/themes/theme1/bg.png"/>
    <hyperlink ref="AV65" r:id="rId275" display="http://abs.twimg.com/images/themes/theme1/bg.png"/>
    <hyperlink ref="AV66" r:id="rId276" display="http://abs.twimg.com/images/themes/theme1/bg.png"/>
    <hyperlink ref="AV67" r:id="rId277" display="http://abs.twimg.com/images/themes/theme2/bg.gif"/>
    <hyperlink ref="AV68" r:id="rId278" display="http://abs.twimg.com/images/themes/theme1/bg.png"/>
    <hyperlink ref="AV69" r:id="rId279" display="http://abs.twimg.com/images/themes/theme1/bg.png"/>
    <hyperlink ref="AV70" r:id="rId280" display="http://abs.twimg.com/images/themes/theme1/bg.png"/>
    <hyperlink ref="AV71" r:id="rId281" display="http://abs.twimg.com/images/themes/theme9/bg.gif"/>
    <hyperlink ref="AV72" r:id="rId282" display="http://abs.twimg.com/images/themes/theme1/bg.png"/>
    <hyperlink ref="AV73" r:id="rId283" display="http://abs.twimg.com/images/themes/theme1/bg.png"/>
    <hyperlink ref="AV74" r:id="rId284" display="http://abs.twimg.com/images/themes/theme1/bg.png"/>
    <hyperlink ref="AV75" r:id="rId285" display="http://abs.twimg.com/images/themes/theme1/bg.png"/>
    <hyperlink ref="AV76" r:id="rId286" display="http://abs.twimg.com/images/themes/theme1/bg.png"/>
    <hyperlink ref="AV77" r:id="rId287" display="http://abs.twimg.com/images/themes/theme1/bg.png"/>
    <hyperlink ref="AV78" r:id="rId288" display="http://abs.twimg.com/images/themes/theme1/bg.png"/>
    <hyperlink ref="AV80" r:id="rId289" display="http://abs.twimg.com/images/themes/theme1/bg.png"/>
    <hyperlink ref="AV81" r:id="rId290" display="http://abs.twimg.com/images/themes/theme13/bg.gif"/>
    <hyperlink ref="AV82" r:id="rId291" display="http://abs.twimg.com/images/themes/theme1/bg.png"/>
    <hyperlink ref="AV84" r:id="rId292" display="http://abs.twimg.com/images/themes/theme4/bg.gif"/>
    <hyperlink ref="AV85" r:id="rId293" display="http://abs.twimg.com/images/themes/theme1/bg.png"/>
    <hyperlink ref="AV86" r:id="rId294" display="http://abs.twimg.com/images/themes/theme10/bg.gif"/>
    <hyperlink ref="AV87" r:id="rId295" display="http://abs.twimg.com/images/themes/theme1/bg.png"/>
    <hyperlink ref="AV89" r:id="rId296" display="http://abs.twimg.com/images/themes/theme1/bg.png"/>
    <hyperlink ref="AV90" r:id="rId297" display="http://abs.twimg.com/images/themes/theme1/bg.png"/>
    <hyperlink ref="AV91" r:id="rId298" display="http://abs.twimg.com/images/themes/theme1/bg.png"/>
    <hyperlink ref="AV92" r:id="rId299" display="http://abs.twimg.com/images/themes/theme1/bg.png"/>
    <hyperlink ref="AV93" r:id="rId300" display="http://abs.twimg.com/images/themes/theme3/bg.gif"/>
    <hyperlink ref="AV94" r:id="rId301" display="http://abs.twimg.com/images/themes/theme1/bg.png"/>
    <hyperlink ref="AV95" r:id="rId302" display="http://abs.twimg.com/images/themes/theme1/bg.png"/>
    <hyperlink ref="AV96" r:id="rId303" display="http://abs.twimg.com/images/themes/theme1/bg.png"/>
    <hyperlink ref="AV98" r:id="rId304" display="http://abs.twimg.com/images/themes/theme1/bg.png"/>
    <hyperlink ref="AV99" r:id="rId305" display="http://abs.twimg.com/images/themes/theme1/bg.png"/>
    <hyperlink ref="AV105" r:id="rId306" display="http://abs.twimg.com/images/themes/theme9/bg.gif"/>
    <hyperlink ref="AV106" r:id="rId307" display="http://abs.twimg.com/images/themes/theme3/bg.gif"/>
    <hyperlink ref="AV107" r:id="rId308" display="http://abs.twimg.com/images/themes/theme1/bg.png"/>
    <hyperlink ref="AV108" r:id="rId309" display="http://abs.twimg.com/images/themes/theme1/bg.png"/>
    <hyperlink ref="AV110" r:id="rId310" display="http://abs.twimg.com/images/themes/theme14/bg.gif"/>
    <hyperlink ref="AV113" r:id="rId311" display="http://abs.twimg.com/images/themes/theme3/bg.gif"/>
    <hyperlink ref="AV114" r:id="rId312" display="http://abs.twimg.com/images/themes/theme1/bg.png"/>
    <hyperlink ref="AV115" r:id="rId313" display="http://abs.twimg.com/images/themes/theme1/bg.png"/>
    <hyperlink ref="AV116" r:id="rId314" display="http://abs.twimg.com/images/themes/theme9/bg.gif"/>
    <hyperlink ref="AV117" r:id="rId315" display="http://abs.twimg.com/images/themes/theme1/bg.png"/>
    <hyperlink ref="AV118" r:id="rId316" display="http://abs.twimg.com/images/themes/theme14/bg.gif"/>
    <hyperlink ref="AV119" r:id="rId317" display="http://abs.twimg.com/images/themes/theme1/bg.png"/>
    <hyperlink ref="AV120" r:id="rId318" display="http://abs.twimg.com/images/themes/theme1/bg.png"/>
    <hyperlink ref="AV123" r:id="rId319" display="http://abs.twimg.com/images/themes/theme1/bg.png"/>
    <hyperlink ref="AV124" r:id="rId320" display="http://abs.twimg.com/images/themes/theme1/bg.png"/>
    <hyperlink ref="AV125" r:id="rId321" display="http://abs.twimg.com/images/themes/theme10/bg.gif"/>
    <hyperlink ref="AV127" r:id="rId322" display="http://abs.twimg.com/images/themes/theme1/bg.png"/>
    <hyperlink ref="AV128" r:id="rId323" display="http://abs.twimg.com/images/themes/theme9/bg.gif"/>
    <hyperlink ref="AV131" r:id="rId324" display="http://abs.twimg.com/images/themes/theme1/bg.png"/>
    <hyperlink ref="AV132" r:id="rId325" display="http://abs.twimg.com/images/themes/theme1/bg.png"/>
    <hyperlink ref="AV135" r:id="rId326" display="http://abs.twimg.com/images/themes/theme1/bg.png"/>
    <hyperlink ref="AV136" r:id="rId327" display="http://abs.twimg.com/images/themes/theme13/bg.gif"/>
    <hyperlink ref="AV137" r:id="rId328" display="http://abs.twimg.com/images/themes/theme1/bg.png"/>
    <hyperlink ref="AV139" r:id="rId329" display="http://abs.twimg.com/images/themes/theme10/bg.gif"/>
    <hyperlink ref="AV140" r:id="rId330" display="http://abs.twimg.com/images/themes/theme1/bg.png"/>
    <hyperlink ref="AV141" r:id="rId331" display="http://abs.twimg.com/images/themes/theme1/bg.png"/>
    <hyperlink ref="AV142" r:id="rId332" display="http://abs.twimg.com/images/themes/theme1/bg.png"/>
    <hyperlink ref="AV143" r:id="rId333" display="http://abs.twimg.com/images/themes/theme17/bg.gif"/>
    <hyperlink ref="AV144" r:id="rId334" display="http://abs.twimg.com/images/themes/theme5/bg.gif"/>
    <hyperlink ref="AV145" r:id="rId335" display="http://abs.twimg.com/images/themes/theme18/bg.gif"/>
    <hyperlink ref="AV146" r:id="rId336" display="http://abs.twimg.com/images/themes/theme1/bg.png"/>
    <hyperlink ref="AV147" r:id="rId337" display="http://abs.twimg.com/images/themes/theme1/bg.png"/>
    <hyperlink ref="AV148" r:id="rId338" display="http://abs.twimg.com/images/themes/theme1/bg.png"/>
    <hyperlink ref="AV149" r:id="rId339" display="http://abs.twimg.com/images/themes/theme1/bg.png"/>
    <hyperlink ref="AV150" r:id="rId340" display="http://abs.twimg.com/images/themes/theme1/bg.png"/>
    <hyperlink ref="AV151" r:id="rId341" display="http://abs.twimg.com/images/themes/theme1/bg.png"/>
    <hyperlink ref="AV152" r:id="rId342" display="http://abs.twimg.com/images/themes/theme1/bg.png"/>
    <hyperlink ref="AV153" r:id="rId343" display="http://abs.twimg.com/images/themes/theme1/bg.png"/>
    <hyperlink ref="AV154" r:id="rId344" display="http://abs.twimg.com/images/themes/theme1/bg.png"/>
    <hyperlink ref="AV155" r:id="rId345" display="http://abs.twimg.com/images/themes/theme1/bg.png"/>
    <hyperlink ref="AV156" r:id="rId346" display="http://abs.twimg.com/images/themes/theme1/bg.png"/>
    <hyperlink ref="AV157" r:id="rId347" display="http://abs.twimg.com/images/themes/theme1/bg.png"/>
    <hyperlink ref="AV158" r:id="rId348" display="http://abs.twimg.com/images/themes/theme9/bg.gif"/>
    <hyperlink ref="AV159" r:id="rId349" display="http://abs.twimg.com/images/themes/theme1/bg.png"/>
    <hyperlink ref="AV161" r:id="rId350" display="http://abs.twimg.com/images/themes/theme1/bg.png"/>
    <hyperlink ref="AV162" r:id="rId351" display="http://abs.twimg.com/images/themes/theme1/bg.png"/>
    <hyperlink ref="AV163" r:id="rId352" display="http://abs.twimg.com/images/themes/theme1/bg.png"/>
    <hyperlink ref="AV164" r:id="rId353" display="http://abs.twimg.com/images/themes/theme1/bg.png"/>
    <hyperlink ref="AV165" r:id="rId354" display="http://abs.twimg.com/images/themes/theme1/bg.png"/>
    <hyperlink ref="G3" r:id="rId355" display="http://pbs.twimg.com/profile_images/1098468035395026944/E2VmaNB6_normal.png"/>
    <hyperlink ref="G4" r:id="rId356" display="http://pbs.twimg.com/profile_images/1147374731936616449/-tkWeDLC_normal.jpg"/>
    <hyperlink ref="G5" r:id="rId357" display="http://pbs.twimg.com/profile_images/1174688792793505793/JhPrKtwN_normal.jpg"/>
    <hyperlink ref="G6" r:id="rId358" display="http://pbs.twimg.com/profile_images/1186675985032339456/Zr-eUfLs_normal.jpg"/>
    <hyperlink ref="G7" r:id="rId359" display="http://pbs.twimg.com/profile_images/834051877289484289/4QwM49Zb_normal.jpg"/>
    <hyperlink ref="G8" r:id="rId360" display="http://pbs.twimg.com/profile_images/850023269914869762/4vFPPiOQ_normal.jpg"/>
    <hyperlink ref="G9" r:id="rId361" display="http://pbs.twimg.com/profile_images/695510877840240640/1fBBKy0s_normal.jpg"/>
    <hyperlink ref="G10" r:id="rId362" display="http://pbs.twimg.com/profile_images/1103223939394879488/E4MhPlVO_normal.png"/>
    <hyperlink ref="G11" r:id="rId363" display="http://pbs.twimg.com/profile_images/899545525720141824/5Plxw2gD_normal.jpg"/>
    <hyperlink ref="G12" r:id="rId364" display="http://pbs.twimg.com/profile_images/1188789791745347584/k2wYQjjH_normal.jpg"/>
    <hyperlink ref="G13" r:id="rId365" display="http://pbs.twimg.com/profile_images/1184552215031308289/f4s_U0vC_normal.jpg"/>
    <hyperlink ref="G14" r:id="rId366" display="http://pbs.twimg.com/profile_images/616564065486278660/m9TpDcC0_normal.jpg"/>
    <hyperlink ref="G15" r:id="rId367" display="http://pbs.twimg.com/profile_images/838342246525243393/Ofwhy9xw_normal.jpg"/>
    <hyperlink ref="G16" r:id="rId368" display="http://pbs.twimg.com/profile_images/1166988045700280320/Y-fHleD7_normal.jpg"/>
    <hyperlink ref="G17" r:id="rId369" display="http://pbs.twimg.com/profile_images/831956994911248386/WUA5mmMg_normal.jpg"/>
    <hyperlink ref="G18" r:id="rId370" display="http://pbs.twimg.com/profile_images/926180361826074626/cIzPRwux_normal.jpg"/>
    <hyperlink ref="G19" r:id="rId371" display="http://pbs.twimg.com/profile_images/1090290626468499464/NzeHLznK_normal.jpg"/>
    <hyperlink ref="G20" r:id="rId372" display="http://pbs.twimg.com/profile_images/582261639442894848/ZMEwxEcC_normal.jpg"/>
    <hyperlink ref="G21" r:id="rId373" display="http://pbs.twimg.com/profile_images/912934939334774784/9qfYfCqv_normal.jpg"/>
    <hyperlink ref="G22" r:id="rId374" display="http://pbs.twimg.com/profile_images/1171035597219270656/WkSFkaIh_normal.jpg"/>
    <hyperlink ref="G23" r:id="rId375" display="http://pbs.twimg.com/profile_images/699163548052779009/ZnRc_Hfa_normal.jpg"/>
    <hyperlink ref="G24" r:id="rId376" display="http://pbs.twimg.com/profile_images/1145579222901149702/pY4TIowa_normal.png"/>
    <hyperlink ref="G25" r:id="rId377" display="http://pbs.twimg.com/profile_images/1140649482297708545/OHQ8ToBN_normal.jpg"/>
    <hyperlink ref="G26" r:id="rId378" display="http://pbs.twimg.com/profile_images/1174656721349836800/MtZVKTOy_normal.png"/>
    <hyperlink ref="G27" r:id="rId379" display="http://pbs.twimg.com/profile_images/1170721308109365255/CbRoEvBE_normal.jpg"/>
    <hyperlink ref="G28" r:id="rId380" display="http://pbs.twimg.com/profile_images/689180003272015872/X0N4ThZY_normal.jpg"/>
    <hyperlink ref="G29" r:id="rId381" display="http://pbs.twimg.com/profile_images/940674658818502656/x_-Cqa4f_normal.jpg"/>
    <hyperlink ref="G30" r:id="rId382" display="http://pbs.twimg.com/profile_images/913713895285694464/d7L8q00t_normal.jpg"/>
    <hyperlink ref="G31" r:id="rId383" display="http://pbs.twimg.com/profile_images/1181984523271192580/0NPp6yhJ_normal.jpg"/>
    <hyperlink ref="G32" r:id="rId384" display="http://pbs.twimg.com/profile_images/1066383588579516416/d71ZBnC9_normal.jpg"/>
    <hyperlink ref="G33" r:id="rId385" display="http://pbs.twimg.com/profile_images/1152686867860656128/tAjScJBt_normal.jpg"/>
    <hyperlink ref="G34" r:id="rId386" display="http://pbs.twimg.com/profile_images/1031876696381837313/13Hf2e_4_normal.jpg"/>
    <hyperlink ref="G35" r:id="rId387" display="http://pbs.twimg.com/profile_images/898294293974188032/JxH55vnY_normal.jpg"/>
    <hyperlink ref="G36" r:id="rId388" display="http://pbs.twimg.com/profile_images/724569955350523906/qgNGGZDX_normal.jpg"/>
    <hyperlink ref="G37" r:id="rId389" display="http://pbs.twimg.com/profile_images/1108080531084697600/uNFp_r9g_normal.png"/>
    <hyperlink ref="G38" r:id="rId390" display="http://pbs.twimg.com/profile_images/1175136063209267200/j0_vfQZ3_normal.jpg"/>
    <hyperlink ref="G39" r:id="rId391" display="http://pbs.twimg.com/profile_images/959881965787807744/6auPT1ix_normal.jpg"/>
    <hyperlink ref="G40" r:id="rId392" display="http://pbs.twimg.com/profile_images/1179824498280939520/E7cfwm9H_normal.jpg"/>
    <hyperlink ref="G41" r:id="rId393" display="http://pbs.twimg.com/profile_images/843804207945826306/axE_-WOP_normal.jpg"/>
    <hyperlink ref="G42" r:id="rId394" display="http://pbs.twimg.com/profile_images/1034336181503369216/c7xcX43B_normal.jpg"/>
    <hyperlink ref="G43" r:id="rId395" display="http://pbs.twimg.com/profile_images/1145042752142499841/SlZ84SaX_normal.jpg"/>
    <hyperlink ref="G44" r:id="rId396" display="http://pbs.twimg.com/profile_images/1141801288629403656/Pvezbfc7_normal.jpg"/>
    <hyperlink ref="G45" r:id="rId397" display="http://pbs.twimg.com/profile_images/1178398792653185025/gG6p25d8_normal.jpg"/>
    <hyperlink ref="G46" r:id="rId398" display="http://pbs.twimg.com/profile_images/1191327300/image_normal.jpg"/>
    <hyperlink ref="G47" r:id="rId399" display="http://pbs.twimg.com/profile_images/1149009079697838081/agv7CYrK_normal.jpg"/>
    <hyperlink ref="G48" r:id="rId400" display="http://pbs.twimg.com/profile_images/948673673048682496/upIsMpFW_normal.jpg"/>
    <hyperlink ref="G49" r:id="rId401" display="http://pbs.twimg.com/profile_images/1170944934100312064/0FMhwz2m_normal.jpg"/>
    <hyperlink ref="G50" r:id="rId402" display="http://pbs.twimg.com/profile_images/691986668690259968/f6EEYTas_normal.jpg"/>
    <hyperlink ref="G51" r:id="rId403" display="http://pbs.twimg.com/profile_images/986964645708738560/PyrxpfV1_normal.jpg"/>
    <hyperlink ref="G52" r:id="rId404" display="http://pbs.twimg.com/profile_images/867286070588780544/BWqpDV80_normal.jpg"/>
    <hyperlink ref="G53" r:id="rId405" display="http://pbs.twimg.com/profile_images/560511029763776513/oDz9mvm9_normal.jpeg"/>
    <hyperlink ref="G54" r:id="rId406" display="http://pbs.twimg.com/profile_images/563328456671256576/Utsu-eKD_normal.png"/>
    <hyperlink ref="G55" r:id="rId407" display="http://pbs.twimg.com/profile_images/1129902546146025472/ZJo6-h7r_normal.png"/>
    <hyperlink ref="G56" r:id="rId408" display="http://pbs.twimg.com/profile_images/1189480122904174592/nNVed4ob_normal.jpg"/>
    <hyperlink ref="G57" r:id="rId409" display="http://pbs.twimg.com/profile_images/1036951803391352833/uiAKAXcU_normal.jpg"/>
    <hyperlink ref="G58" r:id="rId410" display="http://pbs.twimg.com/profile_images/851302048142430208/3JeQd2wJ_normal.jpg"/>
    <hyperlink ref="G59" r:id="rId411" display="http://pbs.twimg.com/profile_images/1182375531565719557/pywl719b_normal.jpg"/>
    <hyperlink ref="G60" r:id="rId412" display="http://pbs.twimg.com/profile_images/1174648159412244480/5oO5tbqi_normal.png"/>
    <hyperlink ref="G61" r:id="rId413" display="http://pbs.twimg.com/profile_images/1097602223373209602/ylVkeuvL_normal.png"/>
    <hyperlink ref="G62" r:id="rId414" display="http://pbs.twimg.com/profile_images/1178349420586422273/i-awnM59_normal.jpg"/>
    <hyperlink ref="G63" r:id="rId415" display="http://pbs.twimg.com/profile_images/1106515252479492096/eWWa48Q2_normal.jpg"/>
    <hyperlink ref="G64" r:id="rId416" display="http://pbs.twimg.com/profile_images/1104508089766760448/Y3_zUI8v_normal.jpg"/>
    <hyperlink ref="G65" r:id="rId417" display="http://pbs.twimg.com/profile_images/489415344172195840/JWQfN0rd_normal.jpeg"/>
    <hyperlink ref="G66" r:id="rId418" display="http://pbs.twimg.com/profile_images/1149230669719121921/XvBuPY27_normal.png"/>
    <hyperlink ref="G67" r:id="rId419" display="http://pbs.twimg.com/profile_images/777536626/dsc1977_normal.jpg"/>
    <hyperlink ref="G68" r:id="rId420" display="http://pbs.twimg.com/profile_images/1140718992765509632/vRSxI2lo_normal.png"/>
    <hyperlink ref="G69" r:id="rId421" display="http://pbs.twimg.com/profile_images/1172906670/riikka_normal.jpg"/>
    <hyperlink ref="G70" r:id="rId422" display="http://pbs.twimg.com/profile_images/940556472651599872/VmS8jxNv_normal.jpg"/>
    <hyperlink ref="G71" r:id="rId423" display="http://pbs.twimg.com/profile_images/1014089943273082882/TYQffgtQ_normal.jpg"/>
    <hyperlink ref="G72" r:id="rId424" display="http://pbs.twimg.com/profile_images/1143222409702645763/LRXd7ZH__normal.jpg"/>
    <hyperlink ref="G73" r:id="rId425" display="http://pbs.twimg.com/profile_images/520607719024500736/M20nMn65_normal.jpeg"/>
    <hyperlink ref="G74" r:id="rId426" display="http://pbs.twimg.com/profile_images/1133729614965223426/uVo_vOJA_normal.png"/>
    <hyperlink ref="G75" r:id="rId427" display="http://pbs.twimg.com/profile_images/573139355738353665/QdFi3KYZ_normal.jpeg"/>
    <hyperlink ref="G76" r:id="rId428" display="http://pbs.twimg.com/profile_images/1187419810872909826/NhSYd_by_normal.jpg"/>
    <hyperlink ref="G77" r:id="rId429" display="http://pbs.twimg.com/profile_images/1166249004759433218/zq2JlAwp_normal.jpg"/>
    <hyperlink ref="G78" r:id="rId430" display="http://pbs.twimg.com/profile_images/1154390223935156226/aiTofPKx_normal.jpg"/>
    <hyperlink ref="G79" r:id="rId431" display="http://pbs.twimg.com/profile_images/1102968267029790721/aJ1DHFYe_normal.jpg"/>
    <hyperlink ref="G80" r:id="rId432" display="http://pbs.twimg.com/profile_images/1104764099454476289/vi7XxWv5_normal.jpg"/>
    <hyperlink ref="G81" r:id="rId433" display="http://pbs.twimg.com/profile_images/1125627192803639297/8V51i1Zh_normal.jpg"/>
    <hyperlink ref="G82" r:id="rId434" display="http://pbs.twimg.com/profile_images/1119561868916473857/nOot36GZ_normal.jpg"/>
    <hyperlink ref="G83" r:id="rId435" display="http://pbs.twimg.com/profile_images/1154583642833870849/rbeg36RZ_normal.jpg"/>
    <hyperlink ref="G84" r:id="rId436" display="http://pbs.twimg.com/profile_images/1030406584088899584/pTOQR8CX_normal.jpg"/>
    <hyperlink ref="G85" r:id="rId437" display="http://pbs.twimg.com/profile_images/766325661543915520/3nsSB9oV_normal.jpg"/>
    <hyperlink ref="G86" r:id="rId438" display="http://pbs.twimg.com/profile_images/777445304786452480/Bieg2gBa_normal.jpg"/>
    <hyperlink ref="G87" r:id="rId439" display="http://pbs.twimg.com/profile_images/1040902087545155584/d-7sqRL3_normal.jpg"/>
    <hyperlink ref="G88" r:id="rId440" display="http://pbs.twimg.com/profile_images/1157380490548170754/0WItvUMf_normal.jpg"/>
    <hyperlink ref="G89" r:id="rId441" display="http://pbs.twimg.com/profile_images/1037311045411524608/yAasxGGS_normal.jpg"/>
    <hyperlink ref="G90" r:id="rId442" display="http://pbs.twimg.com/profile_images/1140867659707355136/-S6DvaWN_normal.jpg"/>
    <hyperlink ref="G91" r:id="rId443" display="http://pbs.twimg.com/profile_images/845290022131634178/Xy5qKA5J_normal.jpg"/>
    <hyperlink ref="G92" r:id="rId444" display="http://pbs.twimg.com/profile_images/1120749869570850816/T0XYDAZj_normal.png"/>
    <hyperlink ref="G93" r:id="rId445" display="http://pbs.twimg.com/profile_images/1147899715448688640/-uMrgvit_normal.jpg"/>
    <hyperlink ref="G94" r:id="rId446" display="http://pbs.twimg.com/profile_images/1157716860277862403/6gJmd0OM_normal.jpg"/>
    <hyperlink ref="G95" r:id="rId447" display="http://pbs.twimg.com/profile_images/1179122389747150856/Isq2Pw74_normal.jpg"/>
    <hyperlink ref="G96" r:id="rId448" display="http://pbs.twimg.com/profile_images/1178391290616131584/HcBCsyLW_normal.jpg"/>
    <hyperlink ref="G97" r:id="rId449" display="http://pbs.twimg.com/profile_images/859030682772942848/dSuugD2r_normal.jpg"/>
    <hyperlink ref="G98" r:id="rId450" display="http://pbs.twimg.com/profile_images/1124386765102559233/lPjBhUNe_normal.jpg"/>
    <hyperlink ref="G99" r:id="rId451" display="http://pbs.twimg.com/profile_images/1108455167958110214/uqSKb7oD_normal.png"/>
    <hyperlink ref="G100" r:id="rId452" display="http://pbs.twimg.com/profile_images/1004703694745632768/QCwI5swD_normal.jpg"/>
    <hyperlink ref="G101" r:id="rId453" display="http://pbs.twimg.com/profile_images/1135896484963082241/3e1S6Nwc_normal.jpg"/>
    <hyperlink ref="G102" r:id="rId454" display="http://pbs.twimg.com/profile_images/1140578787643539457/wXmZPfvh_normal.jpg"/>
    <hyperlink ref="G103" r:id="rId455" display="http://pbs.twimg.com/profile_images/965933223439200256/HE4LzIkp_normal.jpg"/>
    <hyperlink ref="G104" r:id="rId456" display="http://pbs.twimg.com/profile_images/1126752554874839041/S9cBGtuT_normal.jpg"/>
    <hyperlink ref="G105" r:id="rId457" display="http://pbs.twimg.com/profile_images/1182356618547269632/Hi3fM7an_normal.jpg"/>
    <hyperlink ref="G106" r:id="rId458" display="http://pbs.twimg.com/profile_images/1141643035446583296/K_0V1jkF_normal.jpg"/>
    <hyperlink ref="G107" r:id="rId459" display="http://pbs.twimg.com/profile_images/1178921607370285057/2AvDAKXN_normal.jpg"/>
    <hyperlink ref="G108" r:id="rId460" display="http://pbs.twimg.com/profile_images/1165292724704223232/eCA7d6_X_normal.jpg"/>
    <hyperlink ref="G109" r:id="rId461" display="http://pbs.twimg.com/profile_images/1176525071252373505/MWox6h8K_normal.jpg"/>
    <hyperlink ref="G110" r:id="rId462" display="http://pbs.twimg.com/profile_images/480022456/kato-riippu_normal.png"/>
    <hyperlink ref="G111" r:id="rId463" display="http://pbs.twimg.com/profile_images/1030520437367812099/wM9EAFKv_normal.jpg"/>
    <hyperlink ref="G112" r:id="rId464" display="http://pbs.twimg.com/profile_images/1180838126362775552/lcbSMqfz_normal.jpg"/>
    <hyperlink ref="G113" r:id="rId465" display="http://pbs.twimg.com/profile_images/763899810/2mfhfo6_normal.gif"/>
    <hyperlink ref="G114" r:id="rId466" display="http://pbs.twimg.com/profile_images/1080500418747265029/p_5slGxh_normal.jpg"/>
    <hyperlink ref="G115" r:id="rId467" display="http://pbs.twimg.com/profile_images/494048264044285953/omoBtdN1_normal.jpeg"/>
    <hyperlink ref="G116" r:id="rId468" display="http://pbs.twimg.com/profile_images/1165994357985546241/kZnec82Z_normal.jpg"/>
    <hyperlink ref="G117" r:id="rId469" display="http://pbs.twimg.com/profile_images/604030832232304641/HJ3C0gab_normal.jpg"/>
    <hyperlink ref="G118" r:id="rId470" display="http://pbs.twimg.com/profile_images/1380081797/Teron_malja_taustaton_normal.png"/>
    <hyperlink ref="G119" r:id="rId471" display="http://pbs.twimg.com/profile_images/665839850059202561/sHf7do7e_normal.jpg"/>
    <hyperlink ref="G120" r:id="rId472" display="http://pbs.twimg.com/profile_images/1050028272875126784/rM9Yerlr_normal.jpg"/>
    <hyperlink ref="G121" r:id="rId473" display="http://pbs.twimg.com/profile_images/1156878394346352640/3TDaxPS__normal.jpg"/>
    <hyperlink ref="G122" r:id="rId474" display="http://abs.twimg.com/sticky/default_profile_images/default_profile_normal.png"/>
    <hyperlink ref="G123" r:id="rId475" display="http://pbs.twimg.com/profile_images/1183355525175611392/PraKCE6r_normal.jpg"/>
    <hyperlink ref="G124" r:id="rId476" display="http://pbs.twimg.com/profile_images/776493700092395520/e40uy9yU_normal.jpg"/>
    <hyperlink ref="G125" r:id="rId477" display="http://pbs.twimg.com/profile_images/1177338816950149120/PW4rdZGi_normal.jpg"/>
    <hyperlink ref="G126" r:id="rId478" display="http://pbs.twimg.com/profile_images/1103201826449604608/c0t5HuM-_normal.jpg"/>
    <hyperlink ref="G127" r:id="rId479" display="http://pbs.twimg.com/profile_images/1073927108072751105/J_SeWm-V_normal.jpg"/>
    <hyperlink ref="G128" r:id="rId480" display="http://pbs.twimg.com/profile_images/1183093771891810309/ZQjBqSvP_normal.jpg"/>
    <hyperlink ref="G129" r:id="rId481" display="http://pbs.twimg.com/profile_images/997083991432941573/Jga3pahH_normal.jpg"/>
    <hyperlink ref="G130" r:id="rId482" display="http://pbs.twimg.com/profile_images/1139262031973031936/djuXNL0R_normal.jpg"/>
    <hyperlink ref="G131" r:id="rId483" display="http://pbs.twimg.com/profile_images/556176671099719681/sc_CWCGp_normal.jpeg"/>
    <hyperlink ref="G132" r:id="rId484" display="http://pbs.twimg.com/profile_images/430291680890077185/KRoTiofu_normal.jpeg"/>
    <hyperlink ref="G133" r:id="rId485" display="http://abs.twimg.com/sticky/default_profile_images/default_profile_normal.png"/>
    <hyperlink ref="G134" r:id="rId486" display="http://pbs.twimg.com/profile_images/932890349315526656/tnegJweB_normal.jpg"/>
    <hyperlink ref="G135" r:id="rId487" display="http://pbs.twimg.com/profile_images/1093805958432768000/dENxr1JC_normal.jpg"/>
    <hyperlink ref="G136" r:id="rId488" display="http://pbs.twimg.com/profile_images/1135527536149127169/rknvMHHS_normal.png"/>
    <hyperlink ref="G137" r:id="rId489" display="http://abs.twimg.com/sticky/default_profile_images/default_profile_normal.png"/>
    <hyperlink ref="G138" r:id="rId490" display="http://pbs.twimg.com/profile_images/1124841258906611712/I81cbGea_normal.png"/>
    <hyperlink ref="G139" r:id="rId491" display="http://pbs.twimg.com/profile_images/1026093632745558016/NO61tISj_normal.jpg"/>
    <hyperlink ref="G140" r:id="rId492" display="http://pbs.twimg.com/profile_images/672706218281074689/3-e4p7PL_normal.jpg"/>
    <hyperlink ref="G141" r:id="rId493" display="http://pbs.twimg.com/profile_images/1095605247765110784/fWWGJ90P_normal.png"/>
    <hyperlink ref="G142" r:id="rId494" display="http://pbs.twimg.com/profile_images/580448494911143936/gNKwGK1s_normal.jpg"/>
    <hyperlink ref="G143" r:id="rId495" display="http://pbs.twimg.com/profile_images/1168442821419905025/rU67j75Z_normal.jpg"/>
    <hyperlink ref="G144" r:id="rId496" display="http://pbs.twimg.com/profile_images/1105433301823770624/3tOyABLu_normal.png"/>
    <hyperlink ref="G145" r:id="rId497" display="http://pbs.twimg.com/profile_images/538429625412485120/5IF_4GlV_normal.jpeg"/>
    <hyperlink ref="G146" r:id="rId498" display="http://pbs.twimg.com/profile_images/1187840570988867586/CZtlUu80_normal.jpg"/>
    <hyperlink ref="G147" r:id="rId499" display="http://pbs.twimg.com/profile_images/378800000446902999/47d6f91aadd280af6ed1b6d1429af312_normal.jpeg"/>
    <hyperlink ref="G148" r:id="rId500" display="http://pbs.twimg.com/profile_images/1315151602/cam-015_2_normal.jpg"/>
    <hyperlink ref="G149" r:id="rId501" display="http://pbs.twimg.com/profile_images/1174735637775360001/iLM9D9Qd_normal.jpg"/>
    <hyperlink ref="G150" r:id="rId502" display="http://pbs.twimg.com/profile_images/567392030192447488/iaCNgVtB_normal.jpeg"/>
    <hyperlink ref="G151" r:id="rId503" display="http://pbs.twimg.com/profile_images/1184184801860952064/ha-SxsY1_normal.jpg"/>
    <hyperlink ref="G152" r:id="rId504" display="http://pbs.twimg.com/profile_images/750053950494302208/JaLESC1l_normal.jpg"/>
    <hyperlink ref="G153" r:id="rId505" display="http://pbs.twimg.com/profile_images/1159074016499515392/z9Iq8ncw_normal.jpg"/>
    <hyperlink ref="G154" r:id="rId506" display="http://pbs.twimg.com/profile_images/2409635001/tislcolpcgvackxrygtg_normal.jpeg"/>
    <hyperlink ref="G155" r:id="rId507" display="http://pbs.twimg.com/profile_images/676776763431620608/1eNZzxq0_normal.png"/>
    <hyperlink ref="G156" r:id="rId508" display="http://pbs.twimg.com/profile_images/1138490807361703937/-HFQEWho_normal.jpg"/>
    <hyperlink ref="G157" r:id="rId509" display="http://pbs.twimg.com/profile_images/2679171403/5bc192c97dd1a23ce4421a4d95b919bc_normal.png"/>
    <hyperlink ref="G158" r:id="rId510" display="http://pbs.twimg.com/profile_images/1071482727675891712/6Reekj13_normal.jpg"/>
    <hyperlink ref="G159" r:id="rId511" display="http://pbs.twimg.com/profile_images/1158758467143966720/AjMwZGPC_normal.jpg"/>
    <hyperlink ref="G160" r:id="rId512" display="http://pbs.twimg.com/profile_images/1185161473674354690/byLS5fsp_normal.jpg"/>
    <hyperlink ref="G161" r:id="rId513" display="http://pbs.twimg.com/profile_images/1191174651373858823/6gR0HoEa_normal.png"/>
    <hyperlink ref="G162" r:id="rId514" display="http://pbs.twimg.com/profile_images/1179331400887160832/zVF3dH6B_normal.jpg"/>
    <hyperlink ref="G163" r:id="rId515" display="http://pbs.twimg.com/profile_images/1142765722017390593/f7ioy6Qf_normal.jpg"/>
    <hyperlink ref="G164" r:id="rId516" display="http://pbs.twimg.com/profile_images/1047554824705912834/NekdFol5_normal.jpg"/>
    <hyperlink ref="G165" r:id="rId517" display="http://pbs.twimg.com/profile_images/919146081941884928/Woth6WEO_normal.jpg"/>
    <hyperlink ref="G166" r:id="rId518" display="http://pbs.twimg.com/profile_images/1183726101463552000/vei-o_17_normal.jpg"/>
    <hyperlink ref="AY3" r:id="rId519" display="https://twitter.com/dragofix"/>
    <hyperlink ref="AY4" r:id="rId520" display="https://twitter.com/teatrmn"/>
    <hyperlink ref="AY5" r:id="rId521" display="https://twitter.com/lauralinkoneva"/>
    <hyperlink ref="AY6" r:id="rId522" display="https://twitter.com/kauppin3"/>
    <hyperlink ref="AY7" r:id="rId523" display="https://twitter.com/lauriraty"/>
    <hyperlink ref="AY8" r:id="rId524" display="https://twitter.com/ninavnygren"/>
    <hyperlink ref="AY9" r:id="rId525" display="https://twitter.com/kaisakosonen"/>
    <hyperlink ref="AY10" r:id="rId526" display="https://twitter.com/greenpeacesuomi"/>
    <hyperlink ref="AY11" r:id="rId527" display="https://twitter.com/sampotukiainen"/>
    <hyperlink ref="AY12" r:id="rId528" display="https://twitter.com/dullahani"/>
    <hyperlink ref="AY13" r:id="rId529" display="https://twitter.com/ellen_ojala"/>
    <hyperlink ref="AY14" r:id="rId530" display="https://twitter.com/sepponet"/>
    <hyperlink ref="AY15" r:id="rId531" display="https://twitter.com/yjaakkol"/>
    <hyperlink ref="AY16" r:id="rId532" display="https://twitter.com/anttirinnepj"/>
    <hyperlink ref="AY17" r:id="rId533" display="https://twitter.com/anselmonadir"/>
    <hyperlink ref="AY18" r:id="rId534" display="https://twitter.com/maripantsar"/>
    <hyperlink ref="AY19" r:id="rId535" display="https://twitter.com/meri_ja_ilmasto"/>
    <hyperlink ref="AY20" r:id="rId536" display="https://twitter.com/virhory"/>
    <hyperlink ref="AY21" r:id="rId537" display="https://twitter.com/yleastudio"/>
    <hyperlink ref="AY22" r:id="rId538" display="https://twitter.com/yleuutiset"/>
    <hyperlink ref="AY23" r:id="rId539" display="https://twitter.com/suomenluonto"/>
    <hyperlink ref="AY24" r:id="rId540" display="https://twitter.com/hsfi"/>
    <hyperlink ref="AY25" r:id="rId541" display="https://twitter.com/sirpa_paatero"/>
    <hyperlink ref="AY26" r:id="rId542" display="https://twitter.com/hiilivapaafi"/>
    <hyperlink ref="AY27" r:id="rId543" display="https://twitter.com/saltikoff"/>
    <hyperlink ref="AY28" r:id="rId544" display="https://twitter.com/katri_ahlgren"/>
    <hyperlink ref="AY29" r:id="rId545" display="https://twitter.com/vesala2"/>
    <hyperlink ref="AY30" r:id="rId546" display="https://twitter.com/icos_ri"/>
    <hyperlink ref="AY31" r:id="rId547" display="https://twitter.com/susekroth"/>
    <hyperlink ref="AY32" r:id="rId548" display="https://twitter.com/villesavonlahti"/>
    <hyperlink ref="AY33" r:id="rId549" display="https://twitter.com/tiaranon"/>
    <hyperlink ref="AY34" r:id="rId550" display="https://twitter.com/marjasofia"/>
    <hyperlink ref="AY35" r:id="rId551" display="https://twitter.com/lassese"/>
    <hyperlink ref="AY36" r:id="rId552" display="https://twitter.com/hannajyske"/>
    <hyperlink ref="AY37" r:id="rId553" display="https://twitter.com/jbistrom"/>
    <hyperlink ref="AY38" r:id="rId554" display="https://twitter.com/jaywink"/>
    <hyperlink ref="AY39" r:id="rId555" display="https://twitter.com/aripaanala"/>
    <hyperlink ref="AY40" r:id="rId556" display="https://twitter.com/hiltunenpinja"/>
    <hyperlink ref="AY41" r:id="rId557" display="https://twitter.com/hhirsto"/>
    <hyperlink ref="AY42" r:id="rId558" display="https://twitter.com/samelisivonen"/>
    <hyperlink ref="AY43" r:id="rId559" display="https://twitter.com/sara_peltola"/>
    <hyperlink ref="AY44" r:id="rId560" display="https://twitter.com/jermulion"/>
    <hyperlink ref="AY45" r:id="rId561" display="https://twitter.com/riikkapuputti"/>
    <hyperlink ref="AY46" r:id="rId562" display="https://twitter.com/ulriikkaaarnio"/>
    <hyperlink ref="AY47" r:id="rId563" display="https://twitter.com/mirja_hirvonen"/>
    <hyperlink ref="AY48" r:id="rId564" display="https://twitter.com/starbright1973"/>
    <hyperlink ref="AY49" r:id="rId565" display="https://twitter.com/utumatzon"/>
    <hyperlink ref="AY50" r:id="rId566" display="https://twitter.com/frankamnesty"/>
    <hyperlink ref="AY51" r:id="rId567" display="https://twitter.com/goldie19508"/>
    <hyperlink ref="AY52" r:id="rId568" display="https://twitter.com/ambrowoll"/>
    <hyperlink ref="AY53" r:id="rId569" display="https://twitter.com/mikkonenkrista"/>
    <hyperlink ref="AY54" r:id="rId570" display="https://twitter.com/vapoenergia"/>
    <hyperlink ref="AY55" r:id="rId571" display="https://twitter.com/panuhoglund"/>
    <hyperlink ref="AY56" r:id="rId572" display="https://twitter.com/jreskelinen"/>
    <hyperlink ref="AY57" r:id="rId573" display="https://twitter.com/suviforsskahl"/>
    <hyperlink ref="AY58" r:id="rId574" display="https://twitter.com/riikka_suominen"/>
    <hyperlink ref="AY59" r:id="rId575" display="https://twitter.com/sinikaarina"/>
    <hyperlink ref="AY60" r:id="rId576" display="https://twitter.com/imattikonen"/>
    <hyperlink ref="AY61" r:id="rId577" display="https://twitter.com/marikatomu"/>
    <hyperlink ref="AY62" r:id="rId578" display="https://twitter.com/annukf"/>
    <hyperlink ref="AY63" r:id="rId579" display="https://twitter.com/sirjablixt"/>
    <hyperlink ref="AY64" r:id="rId580" display="https://twitter.com/aarniokia"/>
    <hyperlink ref="AY65" r:id="rId581" display="https://twitter.com/koomikkokivi"/>
    <hyperlink ref="AY66" r:id="rId582" display="https://twitter.com/a_ahokas"/>
    <hyperlink ref="AY67" r:id="rId583" display="https://twitter.com/topikanerva"/>
    <hyperlink ref="AY68" r:id="rId584" display="https://twitter.com/alkuperainen"/>
    <hyperlink ref="AY69" r:id="rId585" display="https://twitter.com/riikkasuominen"/>
    <hyperlink ref="AY70" r:id="rId586" display="https://twitter.com/rosamerilainen"/>
    <hyperlink ref="AY71" r:id="rId587" display="https://twitter.com/huippumisukka"/>
    <hyperlink ref="AY72" r:id="rId588" display="https://twitter.com/top1whoisman"/>
    <hyperlink ref="AY73" r:id="rId589" display="https://twitter.com/a_hele"/>
    <hyperlink ref="AY74" r:id="rId590" display="https://twitter.com/katjuaro"/>
    <hyperlink ref="AY75" r:id="rId591" display="https://twitter.com/jessikkaaro"/>
    <hyperlink ref="AY76" r:id="rId592" display="https://twitter.com/pipsaaro"/>
    <hyperlink ref="AY77" r:id="rId593" display="https://twitter.com/mikkikauste"/>
    <hyperlink ref="AY78" r:id="rId594" display="https://twitter.com/pasipennanen"/>
    <hyperlink ref="AY79" r:id="rId595" display="https://twitter.com/joskann"/>
    <hyperlink ref="AY80" r:id="rId596" display="https://twitter.com/salakanjanne"/>
    <hyperlink ref="AY81" r:id="rId597" display="https://twitter.com/juho_p"/>
    <hyperlink ref="AY82" r:id="rId598" display="https://twitter.com/johanneskoski"/>
    <hyperlink ref="AY83" r:id="rId599" display="https://twitter.com/clariennewf"/>
    <hyperlink ref="AY84" r:id="rId600" display="https://twitter.com/jofistics"/>
    <hyperlink ref="AY85" r:id="rId601" display="https://twitter.com/naururastas"/>
    <hyperlink ref="AY86" r:id="rId602" display="https://twitter.com/veronikahonka"/>
    <hyperlink ref="AY87" r:id="rId603" display="https://twitter.com/mariapetterss0n"/>
    <hyperlink ref="AY88" r:id="rId604" display="https://twitter.com/tiiamaija"/>
    <hyperlink ref="AY89" r:id="rId605" display="https://twitter.com/elinanikulainen"/>
    <hyperlink ref="AY90" r:id="rId606" display="https://twitter.com/minjakoskela"/>
    <hyperlink ref="AY91" r:id="rId607" display="https://twitter.com/jaanalait"/>
    <hyperlink ref="AY92" r:id="rId608" display="https://twitter.com/tuulikamppila"/>
    <hyperlink ref="AY93" r:id="rId609" display="https://twitter.com/viimalampinen"/>
    <hyperlink ref="AY94" r:id="rId610" display="https://twitter.com/jenny_kasongo"/>
    <hyperlink ref="AY95" r:id="rId611" display="https://twitter.com/julmaria_"/>
    <hyperlink ref="AY96" r:id="rId612" display="https://twitter.com/paralleeli"/>
    <hyperlink ref="AY97" r:id="rId613" display="https://twitter.com/kissaosaaja"/>
    <hyperlink ref="AY98" r:id="rId614" display="https://twitter.com/snadinadi"/>
    <hyperlink ref="AY99" r:id="rId615" display="https://twitter.com/yasminyusuf200"/>
    <hyperlink ref="AY100" r:id="rId616" display="https://twitter.com/leif_hagert"/>
    <hyperlink ref="AY101" r:id="rId617" display="https://twitter.com/baiarsiyan"/>
    <hyperlink ref="AY102" r:id="rId618" display="https://twitter.com/brigitakrasniqi"/>
    <hyperlink ref="AY103" r:id="rId619" display="https://twitter.com/katmarmi"/>
    <hyperlink ref="AY104" r:id="rId620" display="https://twitter.com/isankadesta"/>
    <hyperlink ref="AY105" r:id="rId621" display="https://twitter.com/tero_hoo"/>
    <hyperlink ref="AY106" r:id="rId622" display="https://twitter.com/mesiaurora"/>
    <hyperlink ref="AY107" r:id="rId623" display="https://twitter.com/femakka"/>
    <hyperlink ref="AY108" r:id="rId624" display="https://twitter.com/riikkamarip"/>
    <hyperlink ref="AY109" r:id="rId625" display="https://twitter.com/tarzan23727775"/>
    <hyperlink ref="AY110" r:id="rId626" display="https://twitter.com/korpiq"/>
    <hyperlink ref="AY111" r:id="rId627" display="https://twitter.com/plonnemo"/>
    <hyperlink ref="AY112" r:id="rId628" display="https://twitter.com/jokuvois"/>
    <hyperlink ref="AY113" r:id="rId629" display="https://twitter.com/melica_n"/>
    <hyperlink ref="AY114" r:id="rId630" display="https://twitter.com/markus_tm"/>
    <hyperlink ref="AY115" r:id="rId631" display="https://twitter.com/milja_selina"/>
    <hyperlink ref="AY116" r:id="rId632" display="https://twitter.com/jhattara"/>
    <hyperlink ref="AY117" r:id="rId633" display="https://twitter.com/hanpula"/>
    <hyperlink ref="AY118" r:id="rId634" display="https://twitter.com/terokankaanpera"/>
    <hyperlink ref="AY119" r:id="rId635" display="https://twitter.com/entinenlupaus"/>
    <hyperlink ref="AY120" r:id="rId636" display="https://twitter.com/shoysniemi"/>
    <hyperlink ref="AY121" r:id="rId637" display="https://twitter.com/liikenneproffa"/>
    <hyperlink ref="AY122" r:id="rId638" display="https://twitter.com/eijaniskanen1"/>
    <hyperlink ref="AY123" r:id="rId639" display="https://twitter.com/kirsikkakaipain"/>
    <hyperlink ref="AY124" r:id="rId640" display="https://twitter.com/outi_pakarinen"/>
    <hyperlink ref="AY125" r:id="rId641" display="https://twitter.com/xxotweety"/>
    <hyperlink ref="AY126" r:id="rId642" display="https://twitter.com/gretathunberg"/>
    <hyperlink ref="AY127" r:id="rId643" display="https://twitter.com/theolevlin"/>
    <hyperlink ref="AY128" r:id="rId644" display="https://twitter.com/imcarq"/>
    <hyperlink ref="AY129" r:id="rId645" display="https://twitter.com/rasmuspinomaa"/>
    <hyperlink ref="AY130" r:id="rId646" display="https://twitter.com/ilmastoveivi19"/>
    <hyperlink ref="AY131" r:id="rId647" display="https://twitter.com/hlindf"/>
    <hyperlink ref="AY132" r:id="rId648" display="https://twitter.com/pekkasauri"/>
    <hyperlink ref="AY133" r:id="rId649" display="https://twitter.com/matthia71824586"/>
    <hyperlink ref="AY134" r:id="rId650" display="https://twitter.com/arijlaaksonen"/>
    <hyperlink ref="AY135" r:id="rId651" display="https://twitter.com/muksunen"/>
    <hyperlink ref="AY136" r:id="rId652" display="https://twitter.com/keskusta"/>
    <hyperlink ref="AY137" r:id="rId653" display="https://twitter.com/rullasaari"/>
    <hyperlink ref="AY138" r:id="rId654" display="https://twitter.com/helihlehtinen"/>
    <hyperlink ref="AY139" r:id="rId655" display="https://twitter.com/klinschor"/>
    <hyperlink ref="AY140" r:id="rId656" display="https://twitter.com/jmkorhonen"/>
    <hyperlink ref="AY141" r:id="rId657" display="https://twitter.com/iiris_suomela"/>
    <hyperlink ref="AY142" r:id="rId658" display="https://twitter.com/marjatanja"/>
    <hyperlink ref="AY143" r:id="rId659" display="https://twitter.com/marinsanna"/>
    <hyperlink ref="AY144" r:id="rId660" display="https://twitter.com/anttiki"/>
    <hyperlink ref="AY145" r:id="rId661" display="https://twitter.com/markus_drake"/>
    <hyperlink ref="AY146" r:id="rId662" display="https://twitter.com/sampulipulla"/>
    <hyperlink ref="AY147" r:id="rId663" display="https://twitter.com/jannekotiaho"/>
    <hyperlink ref="AY148" r:id="rId664" display="https://twitter.com/ipeltonen"/>
    <hyperlink ref="AY149" r:id="rId665" display="https://twitter.com/lamphund"/>
    <hyperlink ref="AY150" r:id="rId666" display="https://twitter.com/mestarivaraani"/>
    <hyperlink ref="AY151" r:id="rId667" display="https://twitter.com/kasvismafia"/>
    <hyperlink ref="AY152" r:id="rId668" display="https://twitter.com/iivarius"/>
    <hyperlink ref="AY153" r:id="rId669" display="https://twitter.com/frozencalamity"/>
    <hyperlink ref="AY154" r:id="rId670" display="https://twitter.com/jukkaranta2"/>
    <hyperlink ref="AY155" r:id="rId671" display="https://twitter.com/sciam"/>
    <hyperlink ref="AY156" r:id="rId672" display="https://twitter.com/riiajarvenpaa"/>
    <hyperlink ref="AY157" r:id="rId673" display="https://twitter.com/mihkal"/>
    <hyperlink ref="AY158" r:id="rId674" display="https://twitter.com/kestinen"/>
    <hyperlink ref="AY159" r:id="rId675" display="https://twitter.com/sallavaltari"/>
    <hyperlink ref="AY160" r:id="rId676" display="https://twitter.com/heidisuot"/>
    <hyperlink ref="AY161" r:id="rId677" display="https://twitter.com/aarnegranlund"/>
    <hyperlink ref="AY162" r:id="rId678" display="https://twitter.com/o_tiainen"/>
    <hyperlink ref="AY163" r:id="rId679" display="https://twitter.com/sailynojaanu"/>
    <hyperlink ref="AY164" r:id="rId680" display="https://twitter.com/seppala_antti"/>
    <hyperlink ref="AY165" r:id="rId681" display="https://twitter.com/juuhaa"/>
    <hyperlink ref="AY166" r:id="rId682" display="https://twitter.com/0skarhartman"/>
  </hyperlinks>
  <printOptions/>
  <pageMargins left="0.7" right="0.7" top="0.75" bottom="0.75" header="0.3" footer="0.3"/>
  <pageSetup horizontalDpi="600" verticalDpi="600" orientation="portrait" r:id="rId687"/>
  <drawing r:id="rId686"/>
  <legacyDrawing r:id="rId684"/>
  <tableParts>
    <tablePart r:id="rId6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2311</v>
      </c>
      <c r="Z2" s="13" t="s">
        <v>2331</v>
      </c>
      <c r="AA2" s="13" t="s">
        <v>2372</v>
      </c>
      <c r="AB2" s="13" t="s">
        <v>2455</v>
      </c>
      <c r="AC2" s="13" t="s">
        <v>2562</v>
      </c>
      <c r="AD2" s="13" t="s">
        <v>2596</v>
      </c>
      <c r="AE2" s="13" t="s">
        <v>2599</v>
      </c>
      <c r="AF2" s="13" t="s">
        <v>2618</v>
      </c>
      <c r="AG2" s="122" t="s">
        <v>3170</v>
      </c>
      <c r="AH2" s="122" t="s">
        <v>3171</v>
      </c>
      <c r="AI2" s="122" t="s">
        <v>3172</v>
      </c>
      <c r="AJ2" s="122" t="s">
        <v>3173</v>
      </c>
      <c r="AK2" s="122" t="s">
        <v>3174</v>
      </c>
      <c r="AL2" s="122" t="s">
        <v>3175</v>
      </c>
      <c r="AM2" s="122" t="s">
        <v>3176</v>
      </c>
      <c r="AN2" s="122" t="s">
        <v>3177</v>
      </c>
      <c r="AO2" s="122" t="s">
        <v>3180</v>
      </c>
    </row>
    <row r="3" spans="1:41" ht="15">
      <c r="A3" s="89" t="s">
        <v>2255</v>
      </c>
      <c r="B3" s="65" t="s">
        <v>2270</v>
      </c>
      <c r="C3" s="65" t="s">
        <v>56</v>
      </c>
      <c r="D3" s="106"/>
      <c r="E3" s="105"/>
      <c r="F3" s="107" t="s">
        <v>2255</v>
      </c>
      <c r="G3" s="108"/>
      <c r="H3" s="108"/>
      <c r="I3" s="109">
        <v>3</v>
      </c>
      <c r="J3" s="110"/>
      <c r="K3" s="48">
        <v>41</v>
      </c>
      <c r="L3" s="48">
        <v>40</v>
      </c>
      <c r="M3" s="48">
        <v>0</v>
      </c>
      <c r="N3" s="48">
        <v>40</v>
      </c>
      <c r="O3" s="48">
        <v>0</v>
      </c>
      <c r="P3" s="49">
        <v>0</v>
      </c>
      <c r="Q3" s="49">
        <v>0</v>
      </c>
      <c r="R3" s="48">
        <v>1</v>
      </c>
      <c r="S3" s="48">
        <v>0</v>
      </c>
      <c r="T3" s="48">
        <v>41</v>
      </c>
      <c r="U3" s="48">
        <v>40</v>
      </c>
      <c r="V3" s="48">
        <v>2</v>
      </c>
      <c r="W3" s="49">
        <v>1.903629</v>
      </c>
      <c r="X3" s="49">
        <v>0.024390243902439025</v>
      </c>
      <c r="Y3" s="78"/>
      <c r="Z3" s="78"/>
      <c r="AA3" s="78" t="s">
        <v>491</v>
      </c>
      <c r="AB3" s="86" t="s">
        <v>1144</v>
      </c>
      <c r="AC3" s="86" t="s">
        <v>1144</v>
      </c>
      <c r="AD3" s="86" t="s">
        <v>368</v>
      </c>
      <c r="AE3" s="86" t="s">
        <v>2600</v>
      </c>
      <c r="AF3" s="86" t="s">
        <v>2619</v>
      </c>
      <c r="AG3" s="119">
        <v>0</v>
      </c>
      <c r="AH3" s="123">
        <v>0</v>
      </c>
      <c r="AI3" s="119">
        <v>0</v>
      </c>
      <c r="AJ3" s="123">
        <v>0</v>
      </c>
      <c r="AK3" s="119">
        <v>0</v>
      </c>
      <c r="AL3" s="123">
        <v>0</v>
      </c>
      <c r="AM3" s="119">
        <v>72</v>
      </c>
      <c r="AN3" s="123">
        <v>100</v>
      </c>
      <c r="AO3" s="119">
        <v>72</v>
      </c>
    </row>
    <row r="4" spans="1:41" ht="15">
      <c r="A4" s="89" t="s">
        <v>2256</v>
      </c>
      <c r="B4" s="65" t="s">
        <v>2271</v>
      </c>
      <c r="C4" s="65" t="s">
        <v>56</v>
      </c>
      <c r="D4" s="112"/>
      <c r="E4" s="111"/>
      <c r="F4" s="113" t="s">
        <v>3219</v>
      </c>
      <c r="G4" s="114"/>
      <c r="H4" s="114"/>
      <c r="I4" s="115">
        <v>4</v>
      </c>
      <c r="J4" s="116"/>
      <c r="K4" s="48">
        <v>30</v>
      </c>
      <c r="L4" s="48">
        <v>42</v>
      </c>
      <c r="M4" s="48">
        <v>18</v>
      </c>
      <c r="N4" s="48">
        <v>60</v>
      </c>
      <c r="O4" s="48">
        <v>7</v>
      </c>
      <c r="P4" s="49">
        <v>0.022222222222222223</v>
      </c>
      <c r="Q4" s="49">
        <v>0.043478260869565216</v>
      </c>
      <c r="R4" s="48">
        <v>1</v>
      </c>
      <c r="S4" s="48">
        <v>0</v>
      </c>
      <c r="T4" s="48">
        <v>30</v>
      </c>
      <c r="U4" s="48">
        <v>60</v>
      </c>
      <c r="V4" s="48">
        <v>6</v>
      </c>
      <c r="W4" s="49">
        <v>2.448889</v>
      </c>
      <c r="X4" s="49">
        <v>0.052873563218390804</v>
      </c>
      <c r="Y4" s="78" t="s">
        <v>2312</v>
      </c>
      <c r="Z4" s="78" t="s">
        <v>2332</v>
      </c>
      <c r="AA4" s="78" t="s">
        <v>2373</v>
      </c>
      <c r="AB4" s="86" t="s">
        <v>2456</v>
      </c>
      <c r="AC4" s="86" t="s">
        <v>2563</v>
      </c>
      <c r="AD4" s="86" t="s">
        <v>2597</v>
      </c>
      <c r="AE4" s="86" t="s">
        <v>2601</v>
      </c>
      <c r="AF4" s="86" t="s">
        <v>2620</v>
      </c>
      <c r="AG4" s="119">
        <v>8</v>
      </c>
      <c r="AH4" s="123">
        <v>0.8247422680412371</v>
      </c>
      <c r="AI4" s="119">
        <v>0</v>
      </c>
      <c r="AJ4" s="123">
        <v>0</v>
      </c>
      <c r="AK4" s="119">
        <v>0</v>
      </c>
      <c r="AL4" s="123">
        <v>0</v>
      </c>
      <c r="AM4" s="119">
        <v>962</v>
      </c>
      <c r="AN4" s="123">
        <v>99.17525773195877</v>
      </c>
      <c r="AO4" s="119">
        <v>970</v>
      </c>
    </row>
    <row r="5" spans="1:41" ht="15">
      <c r="A5" s="89" t="s">
        <v>2257</v>
      </c>
      <c r="B5" s="65" t="s">
        <v>2272</v>
      </c>
      <c r="C5" s="65" t="s">
        <v>56</v>
      </c>
      <c r="D5" s="112"/>
      <c r="E5" s="111"/>
      <c r="F5" s="113" t="s">
        <v>3220</v>
      </c>
      <c r="G5" s="114"/>
      <c r="H5" s="114"/>
      <c r="I5" s="115">
        <v>5</v>
      </c>
      <c r="J5" s="116"/>
      <c r="K5" s="48">
        <v>27</v>
      </c>
      <c r="L5" s="48">
        <v>30</v>
      </c>
      <c r="M5" s="48">
        <v>10</v>
      </c>
      <c r="N5" s="48">
        <v>40</v>
      </c>
      <c r="O5" s="48">
        <v>7</v>
      </c>
      <c r="P5" s="49">
        <v>0</v>
      </c>
      <c r="Q5" s="49">
        <v>0</v>
      </c>
      <c r="R5" s="48">
        <v>1</v>
      </c>
      <c r="S5" s="48">
        <v>0</v>
      </c>
      <c r="T5" s="48">
        <v>27</v>
      </c>
      <c r="U5" s="48">
        <v>40</v>
      </c>
      <c r="V5" s="48">
        <v>3</v>
      </c>
      <c r="W5" s="49">
        <v>2.200274</v>
      </c>
      <c r="X5" s="49">
        <v>0.042735042735042736</v>
      </c>
      <c r="Y5" s="78" t="s">
        <v>2313</v>
      </c>
      <c r="Z5" s="78" t="s">
        <v>2333</v>
      </c>
      <c r="AA5" s="78" t="s">
        <v>2374</v>
      </c>
      <c r="AB5" s="86" t="s">
        <v>2457</v>
      </c>
      <c r="AC5" s="86" t="s">
        <v>2564</v>
      </c>
      <c r="AD5" s="86"/>
      <c r="AE5" s="86" t="s">
        <v>2602</v>
      </c>
      <c r="AF5" s="86" t="s">
        <v>2621</v>
      </c>
      <c r="AG5" s="119">
        <v>0</v>
      </c>
      <c r="AH5" s="123">
        <v>0</v>
      </c>
      <c r="AI5" s="119">
        <v>0</v>
      </c>
      <c r="AJ5" s="123">
        <v>0</v>
      </c>
      <c r="AK5" s="119">
        <v>0</v>
      </c>
      <c r="AL5" s="123">
        <v>0</v>
      </c>
      <c r="AM5" s="119">
        <v>867</v>
      </c>
      <c r="AN5" s="123">
        <v>100</v>
      </c>
      <c r="AO5" s="119">
        <v>867</v>
      </c>
    </row>
    <row r="6" spans="1:41" ht="15">
      <c r="A6" s="89" t="s">
        <v>2258</v>
      </c>
      <c r="B6" s="65" t="s">
        <v>2273</v>
      </c>
      <c r="C6" s="65" t="s">
        <v>56</v>
      </c>
      <c r="D6" s="112"/>
      <c r="E6" s="111"/>
      <c r="F6" s="113" t="s">
        <v>3221</v>
      </c>
      <c r="G6" s="114"/>
      <c r="H6" s="114"/>
      <c r="I6" s="115">
        <v>6</v>
      </c>
      <c r="J6" s="116"/>
      <c r="K6" s="48">
        <v>19</v>
      </c>
      <c r="L6" s="48">
        <v>33</v>
      </c>
      <c r="M6" s="48">
        <v>30</v>
      </c>
      <c r="N6" s="48">
        <v>63</v>
      </c>
      <c r="O6" s="48">
        <v>4</v>
      </c>
      <c r="P6" s="49">
        <v>0.047619047619047616</v>
      </c>
      <c r="Q6" s="49">
        <v>0.09090909090909091</v>
      </c>
      <c r="R6" s="48">
        <v>1</v>
      </c>
      <c r="S6" s="48">
        <v>0</v>
      </c>
      <c r="T6" s="48">
        <v>19</v>
      </c>
      <c r="U6" s="48">
        <v>63</v>
      </c>
      <c r="V6" s="48">
        <v>2</v>
      </c>
      <c r="W6" s="49">
        <v>1.66205</v>
      </c>
      <c r="X6" s="49">
        <v>0.1286549707602339</v>
      </c>
      <c r="Y6" s="78" t="s">
        <v>2314</v>
      </c>
      <c r="Z6" s="78" t="s">
        <v>2334</v>
      </c>
      <c r="AA6" s="78" t="s">
        <v>2375</v>
      </c>
      <c r="AB6" s="86" t="s">
        <v>2458</v>
      </c>
      <c r="AC6" s="86" t="s">
        <v>2565</v>
      </c>
      <c r="AD6" s="86" t="s">
        <v>2598</v>
      </c>
      <c r="AE6" s="86" t="s">
        <v>2603</v>
      </c>
      <c r="AF6" s="86" t="s">
        <v>2622</v>
      </c>
      <c r="AG6" s="119">
        <v>0</v>
      </c>
      <c r="AH6" s="123">
        <v>0</v>
      </c>
      <c r="AI6" s="119">
        <v>0</v>
      </c>
      <c r="AJ6" s="123">
        <v>0</v>
      </c>
      <c r="AK6" s="119">
        <v>0</v>
      </c>
      <c r="AL6" s="123">
        <v>0</v>
      </c>
      <c r="AM6" s="119">
        <v>704</v>
      </c>
      <c r="AN6" s="123">
        <v>100</v>
      </c>
      <c r="AO6" s="119">
        <v>704</v>
      </c>
    </row>
    <row r="7" spans="1:41" ht="15">
      <c r="A7" s="89" t="s">
        <v>2259</v>
      </c>
      <c r="B7" s="65" t="s">
        <v>2274</v>
      </c>
      <c r="C7" s="65" t="s">
        <v>56</v>
      </c>
      <c r="D7" s="112"/>
      <c r="E7" s="111"/>
      <c r="F7" s="113" t="s">
        <v>3222</v>
      </c>
      <c r="G7" s="114"/>
      <c r="H7" s="114"/>
      <c r="I7" s="115">
        <v>7</v>
      </c>
      <c r="J7" s="116"/>
      <c r="K7" s="48">
        <v>13</v>
      </c>
      <c r="L7" s="48">
        <v>19</v>
      </c>
      <c r="M7" s="48">
        <v>0</v>
      </c>
      <c r="N7" s="48">
        <v>19</v>
      </c>
      <c r="O7" s="48">
        <v>0</v>
      </c>
      <c r="P7" s="49">
        <v>0</v>
      </c>
      <c r="Q7" s="49">
        <v>0</v>
      </c>
      <c r="R7" s="48">
        <v>1</v>
      </c>
      <c r="S7" s="48">
        <v>0</v>
      </c>
      <c r="T7" s="48">
        <v>13</v>
      </c>
      <c r="U7" s="48">
        <v>19</v>
      </c>
      <c r="V7" s="48">
        <v>3</v>
      </c>
      <c r="W7" s="49">
        <v>1.905325</v>
      </c>
      <c r="X7" s="49">
        <v>0.12179487179487179</v>
      </c>
      <c r="Y7" s="78"/>
      <c r="Z7" s="78"/>
      <c r="AA7" s="78" t="s">
        <v>2376</v>
      </c>
      <c r="AB7" s="86" t="s">
        <v>2459</v>
      </c>
      <c r="AC7" s="86" t="s">
        <v>2566</v>
      </c>
      <c r="AD7" s="86" t="s">
        <v>287</v>
      </c>
      <c r="AE7" s="86" t="s">
        <v>2604</v>
      </c>
      <c r="AF7" s="86" t="s">
        <v>2623</v>
      </c>
      <c r="AG7" s="119">
        <v>0</v>
      </c>
      <c r="AH7" s="123">
        <v>0</v>
      </c>
      <c r="AI7" s="119">
        <v>7</v>
      </c>
      <c r="AJ7" s="123">
        <v>4.697986577181208</v>
      </c>
      <c r="AK7" s="119">
        <v>0</v>
      </c>
      <c r="AL7" s="123">
        <v>0</v>
      </c>
      <c r="AM7" s="119">
        <v>142</v>
      </c>
      <c r="AN7" s="123">
        <v>95.30201342281879</v>
      </c>
      <c r="AO7" s="119">
        <v>149</v>
      </c>
    </row>
    <row r="8" spans="1:41" ht="15">
      <c r="A8" s="89" t="s">
        <v>2260</v>
      </c>
      <c r="B8" s="65" t="s">
        <v>2275</v>
      </c>
      <c r="C8" s="65" t="s">
        <v>56</v>
      </c>
      <c r="D8" s="112"/>
      <c r="E8" s="111"/>
      <c r="F8" s="113" t="s">
        <v>3223</v>
      </c>
      <c r="G8" s="114"/>
      <c r="H8" s="114"/>
      <c r="I8" s="115">
        <v>8</v>
      </c>
      <c r="J8" s="116"/>
      <c r="K8" s="48">
        <v>5</v>
      </c>
      <c r="L8" s="48">
        <v>5</v>
      </c>
      <c r="M8" s="48">
        <v>0</v>
      </c>
      <c r="N8" s="48">
        <v>5</v>
      </c>
      <c r="O8" s="48">
        <v>1</v>
      </c>
      <c r="P8" s="49">
        <v>0</v>
      </c>
      <c r="Q8" s="49">
        <v>0</v>
      </c>
      <c r="R8" s="48">
        <v>1</v>
      </c>
      <c r="S8" s="48">
        <v>0</v>
      </c>
      <c r="T8" s="48">
        <v>5</v>
      </c>
      <c r="U8" s="48">
        <v>5</v>
      </c>
      <c r="V8" s="48">
        <v>2</v>
      </c>
      <c r="W8" s="49">
        <v>1.28</v>
      </c>
      <c r="X8" s="49">
        <v>0.2</v>
      </c>
      <c r="Y8" s="78" t="s">
        <v>454</v>
      </c>
      <c r="Z8" s="78" t="s">
        <v>474</v>
      </c>
      <c r="AA8" s="78" t="s">
        <v>2377</v>
      </c>
      <c r="AB8" s="86" t="s">
        <v>2460</v>
      </c>
      <c r="AC8" s="86" t="s">
        <v>2567</v>
      </c>
      <c r="AD8" s="86"/>
      <c r="AE8" s="86" t="s">
        <v>315</v>
      </c>
      <c r="AF8" s="86" t="s">
        <v>2624</v>
      </c>
      <c r="AG8" s="119">
        <v>0</v>
      </c>
      <c r="AH8" s="123">
        <v>0</v>
      </c>
      <c r="AI8" s="119">
        <v>0</v>
      </c>
      <c r="AJ8" s="123">
        <v>0</v>
      </c>
      <c r="AK8" s="119">
        <v>0</v>
      </c>
      <c r="AL8" s="123">
        <v>0</v>
      </c>
      <c r="AM8" s="119">
        <v>206</v>
      </c>
      <c r="AN8" s="123">
        <v>100</v>
      </c>
      <c r="AO8" s="119">
        <v>206</v>
      </c>
    </row>
    <row r="9" spans="1:41" ht="15">
      <c r="A9" s="89" t="s">
        <v>2261</v>
      </c>
      <c r="B9" s="65" t="s">
        <v>2276</v>
      </c>
      <c r="C9" s="65" t="s">
        <v>56</v>
      </c>
      <c r="D9" s="112"/>
      <c r="E9" s="111"/>
      <c r="F9" s="113" t="s">
        <v>3224</v>
      </c>
      <c r="G9" s="114"/>
      <c r="H9" s="114"/>
      <c r="I9" s="115">
        <v>9</v>
      </c>
      <c r="J9" s="116"/>
      <c r="K9" s="48">
        <v>5</v>
      </c>
      <c r="L9" s="48">
        <v>7</v>
      </c>
      <c r="M9" s="48">
        <v>0</v>
      </c>
      <c r="N9" s="48">
        <v>7</v>
      </c>
      <c r="O9" s="48">
        <v>1</v>
      </c>
      <c r="P9" s="49">
        <v>0</v>
      </c>
      <c r="Q9" s="49">
        <v>0</v>
      </c>
      <c r="R9" s="48">
        <v>1</v>
      </c>
      <c r="S9" s="48">
        <v>0</v>
      </c>
      <c r="T9" s="48">
        <v>5</v>
      </c>
      <c r="U9" s="48">
        <v>7</v>
      </c>
      <c r="V9" s="48">
        <v>2</v>
      </c>
      <c r="W9" s="49">
        <v>1.12</v>
      </c>
      <c r="X9" s="49">
        <v>0.3</v>
      </c>
      <c r="Y9" s="78" t="s">
        <v>2315</v>
      </c>
      <c r="Z9" s="78" t="s">
        <v>474</v>
      </c>
      <c r="AA9" s="78" t="s">
        <v>2378</v>
      </c>
      <c r="AB9" s="86" t="s">
        <v>2461</v>
      </c>
      <c r="AC9" s="86" t="s">
        <v>2568</v>
      </c>
      <c r="AD9" s="86"/>
      <c r="AE9" s="86" t="s">
        <v>2605</v>
      </c>
      <c r="AF9" s="86" t="s">
        <v>2625</v>
      </c>
      <c r="AG9" s="119">
        <v>2</v>
      </c>
      <c r="AH9" s="123">
        <v>5.2631578947368425</v>
      </c>
      <c r="AI9" s="119">
        <v>0</v>
      </c>
      <c r="AJ9" s="123">
        <v>0</v>
      </c>
      <c r="AK9" s="119">
        <v>0</v>
      </c>
      <c r="AL9" s="123">
        <v>0</v>
      </c>
      <c r="AM9" s="119">
        <v>36</v>
      </c>
      <c r="AN9" s="123">
        <v>94.73684210526316</v>
      </c>
      <c r="AO9" s="119">
        <v>38</v>
      </c>
    </row>
    <row r="10" spans="1:41" ht="14.25" customHeight="1">
      <c r="A10" s="89" t="s">
        <v>2262</v>
      </c>
      <c r="B10" s="65" t="s">
        <v>2277</v>
      </c>
      <c r="C10" s="65" t="s">
        <v>56</v>
      </c>
      <c r="D10" s="112"/>
      <c r="E10" s="111"/>
      <c r="F10" s="113" t="s">
        <v>2262</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78"/>
      <c r="Z10" s="78"/>
      <c r="AA10" s="78" t="s">
        <v>488</v>
      </c>
      <c r="AB10" s="86" t="s">
        <v>1144</v>
      </c>
      <c r="AC10" s="86" t="s">
        <v>1144</v>
      </c>
      <c r="AD10" s="86" t="s">
        <v>376</v>
      </c>
      <c r="AE10" s="86" t="s">
        <v>2606</v>
      </c>
      <c r="AF10" s="86" t="s">
        <v>2626</v>
      </c>
      <c r="AG10" s="119">
        <v>0</v>
      </c>
      <c r="AH10" s="123">
        <v>0</v>
      </c>
      <c r="AI10" s="119">
        <v>0</v>
      </c>
      <c r="AJ10" s="123">
        <v>0</v>
      </c>
      <c r="AK10" s="119">
        <v>0</v>
      </c>
      <c r="AL10" s="123">
        <v>0</v>
      </c>
      <c r="AM10" s="119">
        <v>22</v>
      </c>
      <c r="AN10" s="123">
        <v>100</v>
      </c>
      <c r="AO10" s="119">
        <v>22</v>
      </c>
    </row>
    <row r="11" spans="1:41" ht="15">
      <c r="A11" s="89" t="s">
        <v>2263</v>
      </c>
      <c r="B11" s="65" t="s">
        <v>2278</v>
      </c>
      <c r="C11" s="65" t="s">
        <v>56</v>
      </c>
      <c r="D11" s="112"/>
      <c r="E11" s="111"/>
      <c r="F11" s="113" t="s">
        <v>3225</v>
      </c>
      <c r="G11" s="114"/>
      <c r="H11" s="114"/>
      <c r="I11" s="115">
        <v>11</v>
      </c>
      <c r="J11" s="116"/>
      <c r="K11" s="48">
        <v>4</v>
      </c>
      <c r="L11" s="48">
        <v>5</v>
      </c>
      <c r="M11" s="48">
        <v>0</v>
      </c>
      <c r="N11" s="48">
        <v>5</v>
      </c>
      <c r="O11" s="48">
        <v>1</v>
      </c>
      <c r="P11" s="49">
        <v>0</v>
      </c>
      <c r="Q11" s="49">
        <v>0</v>
      </c>
      <c r="R11" s="48">
        <v>1</v>
      </c>
      <c r="S11" s="48">
        <v>0</v>
      </c>
      <c r="T11" s="48">
        <v>4</v>
      </c>
      <c r="U11" s="48">
        <v>5</v>
      </c>
      <c r="V11" s="48">
        <v>2</v>
      </c>
      <c r="W11" s="49">
        <v>1</v>
      </c>
      <c r="X11" s="49">
        <v>0.3333333333333333</v>
      </c>
      <c r="Y11" s="78" t="s">
        <v>2316</v>
      </c>
      <c r="Z11" s="78" t="s">
        <v>2335</v>
      </c>
      <c r="AA11" s="78" t="s">
        <v>502</v>
      </c>
      <c r="AB11" s="86" t="s">
        <v>2462</v>
      </c>
      <c r="AC11" s="86" t="s">
        <v>2569</v>
      </c>
      <c r="AD11" s="86"/>
      <c r="AE11" s="86" t="s">
        <v>313</v>
      </c>
      <c r="AF11" s="86" t="s">
        <v>2627</v>
      </c>
      <c r="AG11" s="119">
        <v>0</v>
      </c>
      <c r="AH11" s="123">
        <v>0</v>
      </c>
      <c r="AI11" s="119">
        <v>0</v>
      </c>
      <c r="AJ11" s="123">
        <v>0</v>
      </c>
      <c r="AK11" s="119">
        <v>0</v>
      </c>
      <c r="AL11" s="123">
        <v>0</v>
      </c>
      <c r="AM11" s="119">
        <v>78</v>
      </c>
      <c r="AN11" s="123">
        <v>100</v>
      </c>
      <c r="AO11" s="119">
        <v>78</v>
      </c>
    </row>
    <row r="12" spans="1:41" ht="15">
      <c r="A12" s="89" t="s">
        <v>2264</v>
      </c>
      <c r="B12" s="65" t="s">
        <v>2279</v>
      </c>
      <c r="C12" s="65" t="s">
        <v>56</v>
      </c>
      <c r="D12" s="112"/>
      <c r="E12" s="111"/>
      <c r="F12" s="113" t="s">
        <v>3226</v>
      </c>
      <c r="G12" s="114"/>
      <c r="H12" s="114"/>
      <c r="I12" s="115">
        <v>12</v>
      </c>
      <c r="J12" s="116"/>
      <c r="K12" s="48">
        <v>4</v>
      </c>
      <c r="L12" s="48">
        <v>4</v>
      </c>
      <c r="M12" s="48">
        <v>0</v>
      </c>
      <c r="N12" s="48">
        <v>4</v>
      </c>
      <c r="O12" s="48">
        <v>1</v>
      </c>
      <c r="P12" s="49">
        <v>0</v>
      </c>
      <c r="Q12" s="49">
        <v>0</v>
      </c>
      <c r="R12" s="48">
        <v>1</v>
      </c>
      <c r="S12" s="48">
        <v>0</v>
      </c>
      <c r="T12" s="48">
        <v>4</v>
      </c>
      <c r="U12" s="48">
        <v>4</v>
      </c>
      <c r="V12" s="48">
        <v>2</v>
      </c>
      <c r="W12" s="49">
        <v>1.125</v>
      </c>
      <c r="X12" s="49">
        <v>0.25</v>
      </c>
      <c r="Y12" s="78" t="s">
        <v>441</v>
      </c>
      <c r="Z12" s="78" t="s">
        <v>477</v>
      </c>
      <c r="AA12" s="78" t="s">
        <v>496</v>
      </c>
      <c r="AB12" s="86" t="s">
        <v>2463</v>
      </c>
      <c r="AC12" s="86" t="s">
        <v>2570</v>
      </c>
      <c r="AD12" s="86"/>
      <c r="AE12" s="86"/>
      <c r="AF12" s="86" t="s">
        <v>2628</v>
      </c>
      <c r="AG12" s="119">
        <v>0</v>
      </c>
      <c r="AH12" s="123">
        <v>0</v>
      </c>
      <c r="AI12" s="119">
        <v>0</v>
      </c>
      <c r="AJ12" s="123">
        <v>0</v>
      </c>
      <c r="AK12" s="119">
        <v>0</v>
      </c>
      <c r="AL12" s="123">
        <v>0</v>
      </c>
      <c r="AM12" s="119">
        <v>88</v>
      </c>
      <c r="AN12" s="123">
        <v>100</v>
      </c>
      <c r="AO12" s="119">
        <v>88</v>
      </c>
    </row>
    <row r="13" spans="1:41" ht="15">
      <c r="A13" s="89" t="s">
        <v>2265</v>
      </c>
      <c r="B13" s="65" t="s">
        <v>2280</v>
      </c>
      <c r="C13" s="65" t="s">
        <v>56</v>
      </c>
      <c r="D13" s="112"/>
      <c r="E13" s="111"/>
      <c r="F13" s="113" t="s">
        <v>3227</v>
      </c>
      <c r="G13" s="114"/>
      <c r="H13" s="114"/>
      <c r="I13" s="115">
        <v>13</v>
      </c>
      <c r="J13" s="116"/>
      <c r="K13" s="48">
        <v>4</v>
      </c>
      <c r="L13" s="48">
        <v>4</v>
      </c>
      <c r="M13" s="48">
        <v>0</v>
      </c>
      <c r="N13" s="48">
        <v>4</v>
      </c>
      <c r="O13" s="48">
        <v>4</v>
      </c>
      <c r="P13" s="49" t="s">
        <v>2285</v>
      </c>
      <c r="Q13" s="49" t="s">
        <v>2285</v>
      </c>
      <c r="R13" s="48">
        <v>4</v>
      </c>
      <c r="S13" s="48">
        <v>4</v>
      </c>
      <c r="T13" s="48">
        <v>1</v>
      </c>
      <c r="U13" s="48">
        <v>1</v>
      </c>
      <c r="V13" s="48">
        <v>0</v>
      </c>
      <c r="W13" s="49">
        <v>0</v>
      </c>
      <c r="X13" s="49">
        <v>0</v>
      </c>
      <c r="Y13" s="78" t="s">
        <v>2317</v>
      </c>
      <c r="Z13" s="78" t="s">
        <v>2336</v>
      </c>
      <c r="AA13" s="78" t="s">
        <v>2379</v>
      </c>
      <c r="AB13" s="86" t="s">
        <v>2464</v>
      </c>
      <c r="AC13" s="86" t="s">
        <v>2571</v>
      </c>
      <c r="AD13" s="86"/>
      <c r="AE13" s="86"/>
      <c r="AF13" s="86" t="s">
        <v>2629</v>
      </c>
      <c r="AG13" s="119">
        <v>0</v>
      </c>
      <c r="AH13" s="123">
        <v>0</v>
      </c>
      <c r="AI13" s="119">
        <v>0</v>
      </c>
      <c r="AJ13" s="123">
        <v>0</v>
      </c>
      <c r="AK13" s="119">
        <v>0</v>
      </c>
      <c r="AL13" s="123">
        <v>0</v>
      </c>
      <c r="AM13" s="119">
        <v>56</v>
      </c>
      <c r="AN13" s="123">
        <v>100</v>
      </c>
      <c r="AO13" s="119">
        <v>56</v>
      </c>
    </row>
    <row r="14" spans="1:41" ht="15">
      <c r="A14" s="89" t="s">
        <v>2266</v>
      </c>
      <c r="B14" s="65" t="s">
        <v>2281</v>
      </c>
      <c r="C14" s="65" t="s">
        <v>56</v>
      </c>
      <c r="D14" s="112"/>
      <c r="E14" s="111"/>
      <c r="F14" s="113" t="s">
        <v>3228</v>
      </c>
      <c r="G14" s="114"/>
      <c r="H14" s="114"/>
      <c r="I14" s="115">
        <v>14</v>
      </c>
      <c r="J14" s="116"/>
      <c r="K14" s="48">
        <v>2</v>
      </c>
      <c r="L14" s="48">
        <v>1</v>
      </c>
      <c r="M14" s="48">
        <v>2</v>
      </c>
      <c r="N14" s="48">
        <v>3</v>
      </c>
      <c r="O14" s="48">
        <v>2</v>
      </c>
      <c r="P14" s="49">
        <v>0</v>
      </c>
      <c r="Q14" s="49">
        <v>0</v>
      </c>
      <c r="R14" s="48">
        <v>1</v>
      </c>
      <c r="S14" s="48">
        <v>0</v>
      </c>
      <c r="T14" s="48">
        <v>2</v>
      </c>
      <c r="U14" s="48">
        <v>3</v>
      </c>
      <c r="V14" s="48">
        <v>1</v>
      </c>
      <c r="W14" s="49">
        <v>0.5</v>
      </c>
      <c r="X14" s="49">
        <v>0.5</v>
      </c>
      <c r="Y14" s="78" t="s">
        <v>2318</v>
      </c>
      <c r="Z14" s="78" t="s">
        <v>2337</v>
      </c>
      <c r="AA14" s="78" t="s">
        <v>2380</v>
      </c>
      <c r="AB14" s="86" t="s">
        <v>2465</v>
      </c>
      <c r="AC14" s="86" t="s">
        <v>2572</v>
      </c>
      <c r="AD14" s="86"/>
      <c r="AE14" s="86" t="s">
        <v>373</v>
      </c>
      <c r="AF14" s="86" t="s">
        <v>2630</v>
      </c>
      <c r="AG14" s="119">
        <v>0</v>
      </c>
      <c r="AH14" s="123">
        <v>0</v>
      </c>
      <c r="AI14" s="119">
        <v>0</v>
      </c>
      <c r="AJ14" s="123">
        <v>0</v>
      </c>
      <c r="AK14" s="119">
        <v>0</v>
      </c>
      <c r="AL14" s="123">
        <v>0</v>
      </c>
      <c r="AM14" s="119">
        <v>42</v>
      </c>
      <c r="AN14" s="123">
        <v>100</v>
      </c>
      <c r="AO14" s="119">
        <v>42</v>
      </c>
    </row>
    <row r="15" spans="1:41" ht="15">
      <c r="A15" s="89" t="s">
        <v>2267</v>
      </c>
      <c r="B15" s="65" t="s">
        <v>2270</v>
      </c>
      <c r="C15" s="65" t="s">
        <v>59</v>
      </c>
      <c r="D15" s="112"/>
      <c r="E15" s="111"/>
      <c r="F15" s="113" t="s">
        <v>3229</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78"/>
      <c r="Z15" s="78"/>
      <c r="AA15" s="78" t="s">
        <v>509</v>
      </c>
      <c r="AB15" s="86" t="s">
        <v>2466</v>
      </c>
      <c r="AC15" s="86" t="s">
        <v>2573</v>
      </c>
      <c r="AD15" s="86"/>
      <c r="AE15" s="86"/>
      <c r="AF15" s="86" t="s">
        <v>2631</v>
      </c>
      <c r="AG15" s="119">
        <v>0</v>
      </c>
      <c r="AH15" s="123">
        <v>0</v>
      </c>
      <c r="AI15" s="119">
        <v>0</v>
      </c>
      <c r="AJ15" s="123">
        <v>0</v>
      </c>
      <c r="AK15" s="119">
        <v>0</v>
      </c>
      <c r="AL15" s="123">
        <v>0</v>
      </c>
      <c r="AM15" s="119">
        <v>4</v>
      </c>
      <c r="AN15" s="123">
        <v>100</v>
      </c>
      <c r="AO15" s="119">
        <v>4</v>
      </c>
    </row>
    <row r="16" spans="1:41" ht="15">
      <c r="A16" s="89" t="s">
        <v>2268</v>
      </c>
      <c r="B16" s="65" t="s">
        <v>2271</v>
      </c>
      <c r="C16" s="65" t="s">
        <v>59</v>
      </c>
      <c r="D16" s="112"/>
      <c r="E16" s="111"/>
      <c r="F16" s="113" t="s">
        <v>2268</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78"/>
      <c r="Z16" s="78"/>
      <c r="AA16" s="78" t="s">
        <v>488</v>
      </c>
      <c r="AB16" s="86" t="s">
        <v>1144</v>
      </c>
      <c r="AC16" s="86" t="s">
        <v>1144</v>
      </c>
      <c r="AD16" s="86" t="s">
        <v>370</v>
      </c>
      <c r="AE16" s="86"/>
      <c r="AF16" s="86" t="s">
        <v>2632</v>
      </c>
      <c r="AG16" s="119">
        <v>0</v>
      </c>
      <c r="AH16" s="123">
        <v>0</v>
      </c>
      <c r="AI16" s="119">
        <v>0</v>
      </c>
      <c r="AJ16" s="123">
        <v>0</v>
      </c>
      <c r="AK16" s="119">
        <v>0</v>
      </c>
      <c r="AL16" s="123">
        <v>0</v>
      </c>
      <c r="AM16" s="119">
        <v>11</v>
      </c>
      <c r="AN16" s="123">
        <v>100</v>
      </c>
      <c r="AO16" s="119">
        <v>11</v>
      </c>
    </row>
    <row r="17" spans="1:41" ht="15">
      <c r="A17" s="89" t="s">
        <v>2269</v>
      </c>
      <c r="B17" s="65" t="s">
        <v>2272</v>
      </c>
      <c r="C17" s="65" t="s">
        <v>59</v>
      </c>
      <c r="D17" s="112"/>
      <c r="E17" s="111"/>
      <c r="F17" s="113" t="s">
        <v>2269</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436</v>
      </c>
      <c r="Z17" s="78" t="s">
        <v>473</v>
      </c>
      <c r="AA17" s="78" t="s">
        <v>485</v>
      </c>
      <c r="AB17" s="86" t="s">
        <v>1144</v>
      </c>
      <c r="AC17" s="86" t="s">
        <v>1144</v>
      </c>
      <c r="AD17" s="86"/>
      <c r="AE17" s="86" t="s">
        <v>314</v>
      </c>
      <c r="AF17" s="86" t="s">
        <v>2633</v>
      </c>
      <c r="AG17" s="119">
        <v>0</v>
      </c>
      <c r="AH17" s="123">
        <v>0</v>
      </c>
      <c r="AI17" s="119">
        <v>0</v>
      </c>
      <c r="AJ17" s="123">
        <v>0</v>
      </c>
      <c r="AK17" s="119">
        <v>0</v>
      </c>
      <c r="AL17" s="123">
        <v>0</v>
      </c>
      <c r="AM17" s="119">
        <v>30</v>
      </c>
      <c r="AN17" s="123">
        <v>100</v>
      </c>
      <c r="AO17" s="119">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2255</v>
      </c>
      <c r="B2" s="86" t="s">
        <v>248</v>
      </c>
      <c r="C2" s="78">
        <f>VLOOKUP(GroupVertices[[#This Row],[Vertex]],Vertices[],MATCH("ID",Vertices[[#Headers],[Vertex]:[Vertex Content Word Count]],0),FALSE)</f>
        <v>18</v>
      </c>
    </row>
    <row r="3" spans="1:3" ht="15">
      <c r="A3" s="78" t="s">
        <v>2255</v>
      </c>
      <c r="B3" s="86" t="s">
        <v>368</v>
      </c>
      <c r="C3" s="78">
        <f>VLOOKUP(GroupVertices[[#This Row],[Vertex]],Vertices[],MATCH("ID",Vertices[[#Headers],[Vertex]:[Vertex Content Word Count]],0),FALSE)</f>
        <v>108</v>
      </c>
    </row>
    <row r="4" spans="1:3" ht="15">
      <c r="A4" s="78" t="s">
        <v>2255</v>
      </c>
      <c r="B4" s="86" t="s">
        <v>367</v>
      </c>
      <c r="C4" s="78">
        <f>VLOOKUP(GroupVertices[[#This Row],[Vertex]],Vertices[],MATCH("ID",Vertices[[#Headers],[Vertex]:[Vertex Content Word Count]],0),FALSE)</f>
        <v>107</v>
      </c>
    </row>
    <row r="5" spans="1:3" ht="15">
      <c r="A5" s="78" t="s">
        <v>2255</v>
      </c>
      <c r="B5" s="86" t="s">
        <v>366</v>
      </c>
      <c r="C5" s="78">
        <f>VLOOKUP(GroupVertices[[#This Row],[Vertex]],Vertices[],MATCH("ID",Vertices[[#Headers],[Vertex]:[Vertex Content Word Count]],0),FALSE)</f>
        <v>106</v>
      </c>
    </row>
    <row r="6" spans="1:3" ht="15">
      <c r="A6" s="78" t="s">
        <v>2255</v>
      </c>
      <c r="B6" s="86" t="s">
        <v>365</v>
      </c>
      <c r="C6" s="78">
        <f>VLOOKUP(GroupVertices[[#This Row],[Vertex]],Vertices[],MATCH("ID",Vertices[[#Headers],[Vertex]:[Vertex Content Word Count]],0),FALSE)</f>
        <v>105</v>
      </c>
    </row>
    <row r="7" spans="1:3" ht="15">
      <c r="A7" s="78" t="s">
        <v>2255</v>
      </c>
      <c r="B7" s="86" t="s">
        <v>364</v>
      </c>
      <c r="C7" s="78">
        <f>VLOOKUP(GroupVertices[[#This Row],[Vertex]],Vertices[],MATCH("ID",Vertices[[#Headers],[Vertex]:[Vertex Content Word Count]],0),FALSE)</f>
        <v>104</v>
      </c>
    </row>
    <row r="8" spans="1:3" ht="15">
      <c r="A8" s="78" t="s">
        <v>2255</v>
      </c>
      <c r="B8" s="86" t="s">
        <v>363</v>
      </c>
      <c r="C8" s="78">
        <f>VLOOKUP(GroupVertices[[#This Row],[Vertex]],Vertices[],MATCH("ID",Vertices[[#Headers],[Vertex]:[Vertex Content Word Count]],0),FALSE)</f>
        <v>103</v>
      </c>
    </row>
    <row r="9" spans="1:3" ht="15">
      <c r="A9" s="78" t="s">
        <v>2255</v>
      </c>
      <c r="B9" s="86" t="s">
        <v>362</v>
      </c>
      <c r="C9" s="78">
        <f>VLOOKUP(GroupVertices[[#This Row],[Vertex]],Vertices[],MATCH("ID",Vertices[[#Headers],[Vertex]:[Vertex Content Word Count]],0),FALSE)</f>
        <v>102</v>
      </c>
    </row>
    <row r="10" spans="1:3" ht="15">
      <c r="A10" s="78" t="s">
        <v>2255</v>
      </c>
      <c r="B10" s="86" t="s">
        <v>361</v>
      </c>
      <c r="C10" s="78">
        <f>VLOOKUP(GroupVertices[[#This Row],[Vertex]],Vertices[],MATCH("ID",Vertices[[#Headers],[Vertex]:[Vertex Content Word Count]],0),FALSE)</f>
        <v>101</v>
      </c>
    </row>
    <row r="11" spans="1:3" ht="15">
      <c r="A11" s="78" t="s">
        <v>2255</v>
      </c>
      <c r="B11" s="86" t="s">
        <v>360</v>
      </c>
      <c r="C11" s="78">
        <f>VLOOKUP(GroupVertices[[#This Row],[Vertex]],Vertices[],MATCH("ID",Vertices[[#Headers],[Vertex]:[Vertex Content Word Count]],0),FALSE)</f>
        <v>100</v>
      </c>
    </row>
    <row r="12" spans="1:3" ht="15">
      <c r="A12" s="78" t="s">
        <v>2255</v>
      </c>
      <c r="B12" s="86" t="s">
        <v>359</v>
      </c>
      <c r="C12" s="78">
        <f>VLOOKUP(GroupVertices[[#This Row],[Vertex]],Vertices[],MATCH("ID",Vertices[[#Headers],[Vertex]:[Vertex Content Word Count]],0),FALSE)</f>
        <v>99</v>
      </c>
    </row>
    <row r="13" spans="1:3" ht="15">
      <c r="A13" s="78" t="s">
        <v>2255</v>
      </c>
      <c r="B13" s="86" t="s">
        <v>358</v>
      </c>
      <c r="C13" s="78">
        <f>VLOOKUP(GroupVertices[[#This Row],[Vertex]],Vertices[],MATCH("ID",Vertices[[#Headers],[Vertex]:[Vertex Content Word Count]],0),FALSE)</f>
        <v>98</v>
      </c>
    </row>
    <row r="14" spans="1:3" ht="15">
      <c r="A14" s="78" t="s">
        <v>2255</v>
      </c>
      <c r="B14" s="86" t="s">
        <v>357</v>
      </c>
      <c r="C14" s="78">
        <f>VLOOKUP(GroupVertices[[#This Row],[Vertex]],Vertices[],MATCH("ID",Vertices[[#Headers],[Vertex]:[Vertex Content Word Count]],0),FALSE)</f>
        <v>97</v>
      </c>
    </row>
    <row r="15" spans="1:3" ht="15">
      <c r="A15" s="78" t="s">
        <v>2255</v>
      </c>
      <c r="B15" s="86" t="s">
        <v>356</v>
      </c>
      <c r="C15" s="78">
        <f>VLOOKUP(GroupVertices[[#This Row],[Vertex]],Vertices[],MATCH("ID",Vertices[[#Headers],[Vertex]:[Vertex Content Word Count]],0),FALSE)</f>
        <v>96</v>
      </c>
    </row>
    <row r="16" spans="1:3" ht="15">
      <c r="A16" s="78" t="s">
        <v>2255</v>
      </c>
      <c r="B16" s="86" t="s">
        <v>355</v>
      </c>
      <c r="C16" s="78">
        <f>VLOOKUP(GroupVertices[[#This Row],[Vertex]],Vertices[],MATCH("ID",Vertices[[#Headers],[Vertex]:[Vertex Content Word Count]],0),FALSE)</f>
        <v>95</v>
      </c>
    </row>
    <row r="17" spans="1:3" ht="15">
      <c r="A17" s="78" t="s">
        <v>2255</v>
      </c>
      <c r="B17" s="86" t="s">
        <v>354</v>
      </c>
      <c r="C17" s="78">
        <f>VLOOKUP(GroupVertices[[#This Row],[Vertex]],Vertices[],MATCH("ID",Vertices[[#Headers],[Vertex]:[Vertex Content Word Count]],0),FALSE)</f>
        <v>94</v>
      </c>
    </row>
    <row r="18" spans="1:3" ht="15">
      <c r="A18" s="78" t="s">
        <v>2255</v>
      </c>
      <c r="B18" s="86" t="s">
        <v>353</v>
      </c>
      <c r="C18" s="78">
        <f>VLOOKUP(GroupVertices[[#This Row],[Vertex]],Vertices[],MATCH("ID",Vertices[[#Headers],[Vertex]:[Vertex Content Word Count]],0),FALSE)</f>
        <v>93</v>
      </c>
    </row>
    <row r="19" spans="1:3" ht="15">
      <c r="A19" s="78" t="s">
        <v>2255</v>
      </c>
      <c r="B19" s="86" t="s">
        <v>352</v>
      </c>
      <c r="C19" s="78">
        <f>VLOOKUP(GroupVertices[[#This Row],[Vertex]],Vertices[],MATCH("ID",Vertices[[#Headers],[Vertex]:[Vertex Content Word Count]],0),FALSE)</f>
        <v>92</v>
      </c>
    </row>
    <row r="20" spans="1:3" ht="15">
      <c r="A20" s="78" t="s">
        <v>2255</v>
      </c>
      <c r="B20" s="86" t="s">
        <v>351</v>
      </c>
      <c r="C20" s="78">
        <f>VLOOKUP(GroupVertices[[#This Row],[Vertex]],Vertices[],MATCH("ID",Vertices[[#Headers],[Vertex]:[Vertex Content Word Count]],0),FALSE)</f>
        <v>91</v>
      </c>
    </row>
    <row r="21" spans="1:3" ht="15">
      <c r="A21" s="78" t="s">
        <v>2255</v>
      </c>
      <c r="B21" s="86" t="s">
        <v>350</v>
      </c>
      <c r="C21" s="78">
        <f>VLOOKUP(GroupVertices[[#This Row],[Vertex]],Vertices[],MATCH("ID",Vertices[[#Headers],[Vertex]:[Vertex Content Word Count]],0),FALSE)</f>
        <v>90</v>
      </c>
    </row>
    <row r="22" spans="1:3" ht="15">
      <c r="A22" s="78" t="s">
        <v>2255</v>
      </c>
      <c r="B22" s="86" t="s">
        <v>349</v>
      </c>
      <c r="C22" s="78">
        <f>VLOOKUP(GroupVertices[[#This Row],[Vertex]],Vertices[],MATCH("ID",Vertices[[#Headers],[Vertex]:[Vertex Content Word Count]],0),FALSE)</f>
        <v>89</v>
      </c>
    </row>
    <row r="23" spans="1:3" ht="15">
      <c r="A23" s="78" t="s">
        <v>2255</v>
      </c>
      <c r="B23" s="86" t="s">
        <v>348</v>
      </c>
      <c r="C23" s="78">
        <f>VLOOKUP(GroupVertices[[#This Row],[Vertex]],Vertices[],MATCH("ID",Vertices[[#Headers],[Vertex]:[Vertex Content Word Count]],0),FALSE)</f>
        <v>88</v>
      </c>
    </row>
    <row r="24" spans="1:3" ht="15">
      <c r="A24" s="78" t="s">
        <v>2255</v>
      </c>
      <c r="B24" s="86" t="s">
        <v>347</v>
      </c>
      <c r="C24" s="78">
        <f>VLOOKUP(GroupVertices[[#This Row],[Vertex]],Vertices[],MATCH("ID",Vertices[[#Headers],[Vertex]:[Vertex Content Word Count]],0),FALSE)</f>
        <v>87</v>
      </c>
    </row>
    <row r="25" spans="1:3" ht="15">
      <c r="A25" s="78" t="s">
        <v>2255</v>
      </c>
      <c r="B25" s="86" t="s">
        <v>346</v>
      </c>
      <c r="C25" s="78">
        <f>VLOOKUP(GroupVertices[[#This Row],[Vertex]],Vertices[],MATCH("ID",Vertices[[#Headers],[Vertex]:[Vertex Content Word Count]],0),FALSE)</f>
        <v>86</v>
      </c>
    </row>
    <row r="26" spans="1:3" ht="15">
      <c r="A26" s="78" t="s">
        <v>2255</v>
      </c>
      <c r="B26" s="86" t="s">
        <v>345</v>
      </c>
      <c r="C26" s="78">
        <f>VLOOKUP(GroupVertices[[#This Row],[Vertex]],Vertices[],MATCH("ID",Vertices[[#Headers],[Vertex]:[Vertex Content Word Count]],0),FALSE)</f>
        <v>85</v>
      </c>
    </row>
    <row r="27" spans="1:3" ht="15">
      <c r="A27" s="78" t="s">
        <v>2255</v>
      </c>
      <c r="B27" s="86" t="s">
        <v>344</v>
      </c>
      <c r="C27" s="78">
        <f>VLOOKUP(GroupVertices[[#This Row],[Vertex]],Vertices[],MATCH("ID",Vertices[[#Headers],[Vertex]:[Vertex Content Word Count]],0),FALSE)</f>
        <v>84</v>
      </c>
    </row>
    <row r="28" spans="1:3" ht="15">
      <c r="A28" s="78" t="s">
        <v>2255</v>
      </c>
      <c r="B28" s="86" t="s">
        <v>343</v>
      </c>
      <c r="C28" s="78">
        <f>VLOOKUP(GroupVertices[[#This Row],[Vertex]],Vertices[],MATCH("ID",Vertices[[#Headers],[Vertex]:[Vertex Content Word Count]],0),FALSE)</f>
        <v>83</v>
      </c>
    </row>
    <row r="29" spans="1:3" ht="15">
      <c r="A29" s="78" t="s">
        <v>2255</v>
      </c>
      <c r="B29" s="86" t="s">
        <v>342</v>
      </c>
      <c r="C29" s="78">
        <f>VLOOKUP(GroupVertices[[#This Row],[Vertex]],Vertices[],MATCH("ID",Vertices[[#Headers],[Vertex]:[Vertex Content Word Count]],0),FALSE)</f>
        <v>82</v>
      </c>
    </row>
    <row r="30" spans="1:3" ht="15">
      <c r="A30" s="78" t="s">
        <v>2255</v>
      </c>
      <c r="B30" s="86" t="s">
        <v>341</v>
      </c>
      <c r="C30" s="78">
        <f>VLOOKUP(GroupVertices[[#This Row],[Vertex]],Vertices[],MATCH("ID",Vertices[[#Headers],[Vertex]:[Vertex Content Word Count]],0),FALSE)</f>
        <v>81</v>
      </c>
    </row>
    <row r="31" spans="1:3" ht="15">
      <c r="A31" s="78" t="s">
        <v>2255</v>
      </c>
      <c r="B31" s="86" t="s">
        <v>340</v>
      </c>
      <c r="C31" s="78">
        <f>VLOOKUP(GroupVertices[[#This Row],[Vertex]],Vertices[],MATCH("ID",Vertices[[#Headers],[Vertex]:[Vertex Content Word Count]],0),FALSE)</f>
        <v>80</v>
      </c>
    </row>
    <row r="32" spans="1:3" ht="15">
      <c r="A32" s="78" t="s">
        <v>2255</v>
      </c>
      <c r="B32" s="86" t="s">
        <v>339</v>
      </c>
      <c r="C32" s="78">
        <f>VLOOKUP(GroupVertices[[#This Row],[Vertex]],Vertices[],MATCH("ID",Vertices[[#Headers],[Vertex]:[Vertex Content Word Count]],0),FALSE)</f>
        <v>79</v>
      </c>
    </row>
    <row r="33" spans="1:3" ht="15">
      <c r="A33" s="78" t="s">
        <v>2255</v>
      </c>
      <c r="B33" s="86" t="s">
        <v>338</v>
      </c>
      <c r="C33" s="78">
        <f>VLOOKUP(GroupVertices[[#This Row],[Vertex]],Vertices[],MATCH("ID",Vertices[[#Headers],[Vertex]:[Vertex Content Word Count]],0),FALSE)</f>
        <v>78</v>
      </c>
    </row>
    <row r="34" spans="1:3" ht="15">
      <c r="A34" s="78" t="s">
        <v>2255</v>
      </c>
      <c r="B34" s="86" t="s">
        <v>337</v>
      </c>
      <c r="C34" s="78">
        <f>VLOOKUP(GroupVertices[[#This Row],[Vertex]],Vertices[],MATCH("ID",Vertices[[#Headers],[Vertex]:[Vertex Content Word Count]],0),FALSE)</f>
        <v>77</v>
      </c>
    </row>
    <row r="35" spans="1:3" ht="15">
      <c r="A35" s="78" t="s">
        <v>2255</v>
      </c>
      <c r="B35" s="86" t="s">
        <v>336</v>
      </c>
      <c r="C35" s="78">
        <f>VLOOKUP(GroupVertices[[#This Row],[Vertex]],Vertices[],MATCH("ID",Vertices[[#Headers],[Vertex]:[Vertex Content Word Count]],0),FALSE)</f>
        <v>76</v>
      </c>
    </row>
    <row r="36" spans="1:3" ht="15">
      <c r="A36" s="78" t="s">
        <v>2255</v>
      </c>
      <c r="B36" s="86" t="s">
        <v>335</v>
      </c>
      <c r="C36" s="78">
        <f>VLOOKUP(GroupVertices[[#This Row],[Vertex]],Vertices[],MATCH("ID",Vertices[[#Headers],[Vertex]:[Vertex Content Word Count]],0),FALSE)</f>
        <v>75</v>
      </c>
    </row>
    <row r="37" spans="1:3" ht="15">
      <c r="A37" s="78" t="s">
        <v>2255</v>
      </c>
      <c r="B37" s="86" t="s">
        <v>334</v>
      </c>
      <c r="C37" s="78">
        <f>VLOOKUP(GroupVertices[[#This Row],[Vertex]],Vertices[],MATCH("ID",Vertices[[#Headers],[Vertex]:[Vertex Content Word Count]],0),FALSE)</f>
        <v>74</v>
      </c>
    </row>
    <row r="38" spans="1:3" ht="15">
      <c r="A38" s="78" t="s">
        <v>2255</v>
      </c>
      <c r="B38" s="86" t="s">
        <v>333</v>
      </c>
      <c r="C38" s="78">
        <f>VLOOKUP(GroupVertices[[#This Row],[Vertex]],Vertices[],MATCH("ID",Vertices[[#Headers],[Vertex]:[Vertex Content Word Count]],0),FALSE)</f>
        <v>73</v>
      </c>
    </row>
    <row r="39" spans="1:3" ht="15">
      <c r="A39" s="78" t="s">
        <v>2255</v>
      </c>
      <c r="B39" s="86" t="s">
        <v>332</v>
      </c>
      <c r="C39" s="78">
        <f>VLOOKUP(GroupVertices[[#This Row],[Vertex]],Vertices[],MATCH("ID",Vertices[[#Headers],[Vertex]:[Vertex Content Word Count]],0),FALSE)</f>
        <v>72</v>
      </c>
    </row>
    <row r="40" spans="1:3" ht="15">
      <c r="A40" s="78" t="s">
        <v>2255</v>
      </c>
      <c r="B40" s="86" t="s">
        <v>331</v>
      </c>
      <c r="C40" s="78">
        <f>VLOOKUP(GroupVertices[[#This Row],[Vertex]],Vertices[],MATCH("ID",Vertices[[#Headers],[Vertex]:[Vertex Content Word Count]],0),FALSE)</f>
        <v>71</v>
      </c>
    </row>
    <row r="41" spans="1:3" ht="15">
      <c r="A41" s="78" t="s">
        <v>2255</v>
      </c>
      <c r="B41" s="86" t="s">
        <v>330</v>
      </c>
      <c r="C41" s="78">
        <f>VLOOKUP(GroupVertices[[#This Row],[Vertex]],Vertices[],MATCH("ID",Vertices[[#Headers],[Vertex]:[Vertex Content Word Count]],0),FALSE)</f>
        <v>70</v>
      </c>
    </row>
    <row r="42" spans="1:3" ht="15">
      <c r="A42" s="78" t="s">
        <v>2255</v>
      </c>
      <c r="B42" s="86" t="s">
        <v>329</v>
      </c>
      <c r="C42" s="78">
        <f>VLOOKUP(GroupVertices[[#This Row],[Vertex]],Vertices[],MATCH("ID",Vertices[[#Headers],[Vertex]:[Vertex Content Word Count]],0),FALSE)</f>
        <v>69</v>
      </c>
    </row>
    <row r="43" spans="1:3" ht="15">
      <c r="A43" s="78" t="s">
        <v>2256</v>
      </c>
      <c r="B43" s="86" t="s">
        <v>303</v>
      </c>
      <c r="C43" s="78">
        <f>VLOOKUP(GroupVertices[[#This Row],[Vertex]],Vertices[],MATCH("ID",Vertices[[#Headers],[Vertex]:[Vertex Content Word Count]],0),FALSE)</f>
        <v>9</v>
      </c>
    </row>
    <row r="44" spans="1:3" ht="15">
      <c r="A44" s="78" t="s">
        <v>2256</v>
      </c>
      <c r="B44" s="86" t="s">
        <v>312</v>
      </c>
      <c r="C44" s="78">
        <f>VLOOKUP(GroupVertices[[#This Row],[Vertex]],Vertices[],MATCH("ID",Vertices[[#Headers],[Vertex]:[Vertex Content Word Count]],0),FALSE)</f>
        <v>10</v>
      </c>
    </row>
    <row r="45" spans="1:3" ht="15">
      <c r="A45" s="78" t="s">
        <v>2256</v>
      </c>
      <c r="B45" s="86" t="s">
        <v>307</v>
      </c>
      <c r="C45" s="78">
        <f>VLOOKUP(GroupVertices[[#This Row],[Vertex]],Vertices[],MATCH("ID",Vertices[[#Headers],[Vertex]:[Vertex Content Word Count]],0),FALSE)</f>
        <v>165</v>
      </c>
    </row>
    <row r="46" spans="1:3" ht="15">
      <c r="A46" s="78" t="s">
        <v>2256</v>
      </c>
      <c r="B46" s="86" t="s">
        <v>305</v>
      </c>
      <c r="C46" s="78">
        <f>VLOOKUP(GroupVertices[[#This Row],[Vertex]],Vertices[],MATCH("ID",Vertices[[#Headers],[Vertex]:[Vertex Content Word Count]],0),FALSE)</f>
        <v>13</v>
      </c>
    </row>
    <row r="47" spans="1:3" ht="15">
      <c r="A47" s="78" t="s">
        <v>2256</v>
      </c>
      <c r="B47" s="86" t="s">
        <v>304</v>
      </c>
      <c r="C47" s="78">
        <f>VLOOKUP(GroupVertices[[#This Row],[Vertex]],Vertices[],MATCH("ID",Vertices[[#Headers],[Vertex]:[Vertex Content Word Count]],0),FALSE)</f>
        <v>162</v>
      </c>
    </row>
    <row r="48" spans="1:3" ht="15">
      <c r="A48" s="78" t="s">
        <v>2256</v>
      </c>
      <c r="B48" s="86" t="s">
        <v>377</v>
      </c>
      <c r="C48" s="78">
        <f>VLOOKUP(GroupVertices[[#This Row],[Vertex]],Vertices[],MATCH("ID",Vertices[[#Headers],[Vertex]:[Vertex Content Word Count]],0),FALSE)</f>
        <v>161</v>
      </c>
    </row>
    <row r="49" spans="1:3" ht="15">
      <c r="A49" s="78" t="s">
        <v>2256</v>
      </c>
      <c r="B49" s="86" t="s">
        <v>371</v>
      </c>
      <c r="C49" s="78">
        <f>VLOOKUP(GroupVertices[[#This Row],[Vertex]],Vertices[],MATCH("ID",Vertices[[#Headers],[Vertex]:[Vertex Content Word Count]],0),FALSE)</f>
        <v>136</v>
      </c>
    </row>
    <row r="50" spans="1:3" ht="15">
      <c r="A50" s="78" t="s">
        <v>2256</v>
      </c>
      <c r="B50" s="86" t="s">
        <v>287</v>
      </c>
      <c r="C50" s="78">
        <f>VLOOKUP(GroupVertices[[#This Row],[Vertex]],Vertices[],MATCH("ID",Vertices[[#Headers],[Vertex]:[Vertex Content Word Count]],0),FALSE)</f>
        <v>66</v>
      </c>
    </row>
    <row r="51" spans="1:3" ht="15">
      <c r="A51" s="78" t="s">
        <v>2256</v>
      </c>
      <c r="B51" s="86" t="s">
        <v>274</v>
      </c>
      <c r="C51" s="78">
        <f>VLOOKUP(GroupVertices[[#This Row],[Vertex]],Vertices[],MATCH("ID",Vertices[[#Headers],[Vertex]:[Vertex Content Word Count]],0),FALSE)</f>
        <v>135</v>
      </c>
    </row>
    <row r="52" spans="1:3" ht="15">
      <c r="A52" s="78" t="s">
        <v>2256</v>
      </c>
      <c r="B52" s="86" t="s">
        <v>260</v>
      </c>
      <c r="C52" s="78">
        <f>VLOOKUP(GroupVertices[[#This Row],[Vertex]],Vertices[],MATCH("ID",Vertices[[#Headers],[Vertex]:[Vertex Content Word Count]],0),FALSE)</f>
        <v>122</v>
      </c>
    </row>
    <row r="53" spans="1:3" ht="15">
      <c r="A53" s="78" t="s">
        <v>2256</v>
      </c>
      <c r="B53" s="86" t="s">
        <v>259</v>
      </c>
      <c r="C53" s="78">
        <f>VLOOKUP(GroupVertices[[#This Row],[Vertex]],Vertices[],MATCH("ID",Vertices[[#Headers],[Vertex]:[Vertex Content Word Count]],0),FALSE)</f>
        <v>111</v>
      </c>
    </row>
    <row r="54" spans="1:3" ht="15">
      <c r="A54" s="78" t="s">
        <v>2256</v>
      </c>
      <c r="B54" s="86" t="s">
        <v>256</v>
      </c>
      <c r="C54" s="78">
        <f>VLOOKUP(GroupVertices[[#This Row],[Vertex]],Vertices[],MATCH("ID",Vertices[[#Headers],[Vertex]:[Vertex Content Word Count]],0),FALSE)</f>
        <v>118</v>
      </c>
    </row>
    <row r="55" spans="1:3" ht="15">
      <c r="A55" s="78" t="s">
        <v>2256</v>
      </c>
      <c r="B55" s="86" t="s">
        <v>252</v>
      </c>
      <c r="C55" s="78">
        <f>VLOOKUP(GroupVertices[[#This Row],[Vertex]],Vertices[],MATCH("ID",Vertices[[#Headers],[Vertex]:[Vertex Content Word Count]],0),FALSE)</f>
        <v>113</v>
      </c>
    </row>
    <row r="56" spans="1:3" ht="15">
      <c r="A56" s="78" t="s">
        <v>2256</v>
      </c>
      <c r="B56" s="86" t="s">
        <v>250</v>
      </c>
      <c r="C56" s="78">
        <f>VLOOKUP(GroupVertices[[#This Row],[Vertex]],Vertices[],MATCH("ID",Vertices[[#Headers],[Vertex]:[Vertex Content Word Count]],0),FALSE)</f>
        <v>110</v>
      </c>
    </row>
    <row r="57" spans="1:3" ht="15">
      <c r="A57" s="78" t="s">
        <v>2256</v>
      </c>
      <c r="B57" s="86" t="s">
        <v>247</v>
      </c>
      <c r="C57" s="78">
        <f>VLOOKUP(GroupVertices[[#This Row],[Vertex]],Vertices[],MATCH("ID",Vertices[[#Headers],[Vertex]:[Vertex Content Word Count]],0),FALSE)</f>
        <v>67</v>
      </c>
    </row>
    <row r="58" spans="1:3" ht="15">
      <c r="A58" s="78" t="s">
        <v>2256</v>
      </c>
      <c r="B58" s="86" t="s">
        <v>328</v>
      </c>
      <c r="C58" s="78">
        <f>VLOOKUP(GroupVertices[[#This Row],[Vertex]],Vertices[],MATCH("ID",Vertices[[#Headers],[Vertex]:[Vertex Content Word Count]],0),FALSE)</f>
        <v>68</v>
      </c>
    </row>
    <row r="59" spans="1:3" ht="15">
      <c r="A59" s="78" t="s">
        <v>2256</v>
      </c>
      <c r="B59" s="86" t="s">
        <v>246</v>
      </c>
      <c r="C59" s="78">
        <f>VLOOKUP(GroupVertices[[#This Row],[Vertex]],Vertices[],MATCH("ID",Vertices[[#Headers],[Vertex]:[Vertex Content Word Count]],0),FALSE)</f>
        <v>61</v>
      </c>
    </row>
    <row r="60" spans="1:3" ht="15">
      <c r="A60" s="78" t="s">
        <v>2256</v>
      </c>
      <c r="B60" s="86" t="s">
        <v>244</v>
      </c>
      <c r="C60" s="78">
        <f>VLOOKUP(GroupVertices[[#This Row],[Vertex]],Vertices[],MATCH("ID",Vertices[[#Headers],[Vertex]:[Vertex Content Word Count]],0),FALSE)</f>
        <v>57</v>
      </c>
    </row>
    <row r="61" spans="1:3" ht="15">
      <c r="A61" s="78" t="s">
        <v>2256</v>
      </c>
      <c r="B61" s="86" t="s">
        <v>243</v>
      </c>
      <c r="C61" s="78">
        <f>VLOOKUP(GroupVertices[[#This Row],[Vertex]],Vertices[],MATCH("ID",Vertices[[#Headers],[Vertex]:[Vertex Content Word Count]],0),FALSE)</f>
        <v>56</v>
      </c>
    </row>
    <row r="62" spans="1:3" ht="15">
      <c r="A62" s="78" t="s">
        <v>2256</v>
      </c>
      <c r="B62" s="86" t="s">
        <v>242</v>
      </c>
      <c r="C62" s="78">
        <f>VLOOKUP(GroupVertices[[#This Row],[Vertex]],Vertices[],MATCH("ID",Vertices[[#Headers],[Vertex]:[Vertex Content Word Count]],0),FALSE)</f>
        <v>55</v>
      </c>
    </row>
    <row r="63" spans="1:3" ht="15">
      <c r="A63" s="78" t="s">
        <v>2256</v>
      </c>
      <c r="B63" s="86" t="s">
        <v>240</v>
      </c>
      <c r="C63" s="78">
        <f>VLOOKUP(GroupVertices[[#This Row],[Vertex]],Vertices[],MATCH("ID",Vertices[[#Headers],[Vertex]:[Vertex Content Word Count]],0),FALSE)</f>
        <v>51</v>
      </c>
    </row>
    <row r="64" spans="1:3" ht="15">
      <c r="A64" s="78" t="s">
        <v>2256</v>
      </c>
      <c r="B64" s="86" t="s">
        <v>239</v>
      </c>
      <c r="C64" s="78">
        <f>VLOOKUP(GroupVertices[[#This Row],[Vertex]],Vertices[],MATCH("ID",Vertices[[#Headers],[Vertex]:[Vertex Content Word Count]],0),FALSE)</f>
        <v>50</v>
      </c>
    </row>
    <row r="65" spans="1:3" ht="15">
      <c r="A65" s="78" t="s">
        <v>2256</v>
      </c>
      <c r="B65" s="86" t="s">
        <v>237</v>
      </c>
      <c r="C65" s="78">
        <f>VLOOKUP(GroupVertices[[#This Row],[Vertex]],Vertices[],MATCH("ID",Vertices[[#Headers],[Vertex]:[Vertex Content Word Count]],0),FALSE)</f>
        <v>48</v>
      </c>
    </row>
    <row r="66" spans="1:3" ht="15">
      <c r="A66" s="78" t="s">
        <v>2256</v>
      </c>
      <c r="B66" s="86" t="s">
        <v>236</v>
      </c>
      <c r="C66" s="78">
        <f>VLOOKUP(GroupVertices[[#This Row],[Vertex]],Vertices[],MATCH("ID",Vertices[[#Headers],[Vertex]:[Vertex Content Word Count]],0),FALSE)</f>
        <v>47</v>
      </c>
    </row>
    <row r="67" spans="1:3" ht="15">
      <c r="A67" s="78" t="s">
        <v>2256</v>
      </c>
      <c r="B67" s="86" t="s">
        <v>235</v>
      </c>
      <c r="C67" s="78">
        <f>VLOOKUP(GroupVertices[[#This Row],[Vertex]],Vertices[],MATCH("ID",Vertices[[#Headers],[Vertex]:[Vertex Content Word Count]],0),FALSE)</f>
        <v>46</v>
      </c>
    </row>
    <row r="68" spans="1:3" ht="15">
      <c r="A68" s="78" t="s">
        <v>2256</v>
      </c>
      <c r="B68" s="86" t="s">
        <v>234</v>
      </c>
      <c r="C68" s="78">
        <f>VLOOKUP(GroupVertices[[#This Row],[Vertex]],Vertices[],MATCH("ID",Vertices[[#Headers],[Vertex]:[Vertex Content Word Count]],0),FALSE)</f>
        <v>45</v>
      </c>
    </row>
    <row r="69" spans="1:3" ht="15">
      <c r="A69" s="78" t="s">
        <v>2256</v>
      </c>
      <c r="B69" s="86" t="s">
        <v>225</v>
      </c>
      <c r="C69" s="78">
        <f>VLOOKUP(GroupVertices[[#This Row],[Vertex]],Vertices[],MATCH("ID",Vertices[[#Headers],[Vertex]:[Vertex Content Word Count]],0),FALSE)</f>
        <v>35</v>
      </c>
    </row>
    <row r="70" spans="1:3" ht="15">
      <c r="A70" s="78" t="s">
        <v>2256</v>
      </c>
      <c r="B70" s="86" t="s">
        <v>218</v>
      </c>
      <c r="C70" s="78">
        <f>VLOOKUP(GroupVertices[[#This Row],[Vertex]],Vertices[],MATCH("ID",Vertices[[#Headers],[Vertex]:[Vertex Content Word Count]],0),FALSE)</f>
        <v>12</v>
      </c>
    </row>
    <row r="71" spans="1:3" ht="15">
      <c r="A71" s="78" t="s">
        <v>2256</v>
      </c>
      <c r="B71" s="86" t="s">
        <v>217</v>
      </c>
      <c r="C71" s="78">
        <f>VLOOKUP(GroupVertices[[#This Row],[Vertex]],Vertices[],MATCH("ID",Vertices[[#Headers],[Vertex]:[Vertex Content Word Count]],0),FALSE)</f>
        <v>11</v>
      </c>
    </row>
    <row r="72" spans="1:3" ht="15">
      <c r="A72" s="78" t="s">
        <v>2256</v>
      </c>
      <c r="B72" s="86" t="s">
        <v>216</v>
      </c>
      <c r="C72" s="78">
        <f>VLOOKUP(GroupVertices[[#This Row],[Vertex]],Vertices[],MATCH("ID",Vertices[[#Headers],[Vertex]:[Vertex Content Word Count]],0),FALSE)</f>
        <v>8</v>
      </c>
    </row>
    <row r="73" spans="1:3" ht="15">
      <c r="A73" s="78" t="s">
        <v>2257</v>
      </c>
      <c r="B73" s="86" t="s">
        <v>309</v>
      </c>
      <c r="C73" s="78">
        <f>VLOOKUP(GroupVertices[[#This Row],[Vertex]],Vertices[],MATCH("ID",Vertices[[#Headers],[Vertex]:[Vertex Content Word Count]],0),FALSE)</f>
        <v>166</v>
      </c>
    </row>
    <row r="74" spans="1:3" ht="15">
      <c r="A74" s="78" t="s">
        <v>2257</v>
      </c>
      <c r="B74" s="86" t="s">
        <v>311</v>
      </c>
      <c r="C74" s="78">
        <f>VLOOKUP(GroupVertices[[#This Row],[Vertex]],Vertices[],MATCH("ID",Vertices[[#Headers],[Vertex]:[Vertex Content Word Count]],0),FALSE)</f>
        <v>164</v>
      </c>
    </row>
    <row r="75" spans="1:3" ht="15">
      <c r="A75" s="78" t="s">
        <v>2257</v>
      </c>
      <c r="B75" s="86" t="s">
        <v>310</v>
      </c>
      <c r="C75" s="78">
        <f>VLOOKUP(GroupVertices[[#This Row],[Vertex]],Vertices[],MATCH("ID",Vertices[[#Headers],[Vertex]:[Vertex Content Word Count]],0),FALSE)</f>
        <v>37</v>
      </c>
    </row>
    <row r="76" spans="1:3" ht="15">
      <c r="A76" s="78" t="s">
        <v>2257</v>
      </c>
      <c r="B76" s="86" t="s">
        <v>308</v>
      </c>
      <c r="C76" s="78">
        <f>VLOOKUP(GroupVertices[[#This Row],[Vertex]],Vertices[],MATCH("ID",Vertices[[#Headers],[Vertex]:[Vertex Content Word Count]],0),FALSE)</f>
        <v>32</v>
      </c>
    </row>
    <row r="77" spans="1:3" ht="15">
      <c r="A77" s="78" t="s">
        <v>2257</v>
      </c>
      <c r="B77" s="86" t="s">
        <v>306</v>
      </c>
      <c r="C77" s="78">
        <f>VLOOKUP(GroupVertices[[#This Row],[Vertex]],Vertices[],MATCH("ID",Vertices[[#Headers],[Vertex]:[Vertex Content Word Count]],0),FALSE)</f>
        <v>163</v>
      </c>
    </row>
    <row r="78" spans="1:3" ht="15">
      <c r="A78" s="78" t="s">
        <v>2257</v>
      </c>
      <c r="B78" s="86" t="s">
        <v>302</v>
      </c>
      <c r="C78" s="78">
        <f>VLOOKUP(GroupVertices[[#This Row],[Vertex]],Vertices[],MATCH("ID",Vertices[[#Headers],[Vertex]:[Vertex Content Word Count]],0),FALSE)</f>
        <v>160</v>
      </c>
    </row>
    <row r="79" spans="1:3" ht="15">
      <c r="A79" s="78" t="s">
        <v>2257</v>
      </c>
      <c r="B79" s="86" t="s">
        <v>298</v>
      </c>
      <c r="C79" s="78">
        <f>VLOOKUP(GroupVertices[[#This Row],[Vertex]],Vertices[],MATCH("ID",Vertices[[#Headers],[Vertex]:[Vertex Content Word Count]],0),FALSE)</f>
        <v>153</v>
      </c>
    </row>
    <row r="80" spans="1:3" ht="15">
      <c r="A80" s="78" t="s">
        <v>2257</v>
      </c>
      <c r="B80" s="86" t="s">
        <v>293</v>
      </c>
      <c r="C80" s="78">
        <f>VLOOKUP(GroupVertices[[#This Row],[Vertex]],Vertices[],MATCH("ID",Vertices[[#Headers],[Vertex]:[Vertex Content Word Count]],0),FALSE)</f>
        <v>151</v>
      </c>
    </row>
    <row r="81" spans="1:3" ht="15">
      <c r="A81" s="78" t="s">
        <v>2257</v>
      </c>
      <c r="B81" s="86" t="s">
        <v>289</v>
      </c>
      <c r="C81" s="78">
        <f>VLOOKUP(GroupVertices[[#This Row],[Vertex]],Vertices[],MATCH("ID",Vertices[[#Headers],[Vertex]:[Vertex Content Word Count]],0),FALSE)</f>
        <v>147</v>
      </c>
    </row>
    <row r="82" spans="1:3" ht="15">
      <c r="A82" s="78" t="s">
        <v>2257</v>
      </c>
      <c r="B82" s="86" t="s">
        <v>288</v>
      </c>
      <c r="C82" s="78">
        <f>VLOOKUP(GroupVertices[[#This Row],[Vertex]],Vertices[],MATCH("ID",Vertices[[#Headers],[Vertex]:[Vertex Content Word Count]],0),FALSE)</f>
        <v>146</v>
      </c>
    </row>
    <row r="83" spans="1:3" ht="15">
      <c r="A83" s="78" t="s">
        <v>2257</v>
      </c>
      <c r="B83" s="86" t="s">
        <v>286</v>
      </c>
      <c r="C83" s="78">
        <f>VLOOKUP(GroupVertices[[#This Row],[Vertex]],Vertices[],MATCH("ID",Vertices[[#Headers],[Vertex]:[Vertex Content Word Count]],0),FALSE)</f>
        <v>145</v>
      </c>
    </row>
    <row r="84" spans="1:3" ht="15">
      <c r="A84" s="78" t="s">
        <v>2257</v>
      </c>
      <c r="B84" s="86" t="s">
        <v>285</v>
      </c>
      <c r="C84" s="78">
        <f>VLOOKUP(GroupVertices[[#This Row],[Vertex]],Vertices[],MATCH("ID",Vertices[[#Headers],[Vertex]:[Vertex Content Word Count]],0),FALSE)</f>
        <v>144</v>
      </c>
    </row>
    <row r="85" spans="1:3" ht="15">
      <c r="A85" s="78" t="s">
        <v>2257</v>
      </c>
      <c r="B85" s="86" t="s">
        <v>281</v>
      </c>
      <c r="C85" s="78">
        <f>VLOOKUP(GroupVertices[[#This Row],[Vertex]],Vertices[],MATCH("ID",Vertices[[#Headers],[Vertex]:[Vertex Content Word Count]],0),FALSE)</f>
        <v>142</v>
      </c>
    </row>
    <row r="86" spans="1:3" ht="15">
      <c r="A86" s="78" t="s">
        <v>2257</v>
      </c>
      <c r="B86" s="86" t="s">
        <v>297</v>
      </c>
      <c r="C86" s="78">
        <f>VLOOKUP(GroupVertices[[#This Row],[Vertex]],Vertices[],MATCH("ID",Vertices[[#Headers],[Vertex]:[Vertex Content Word Count]],0),FALSE)</f>
        <v>141</v>
      </c>
    </row>
    <row r="87" spans="1:3" ht="15">
      <c r="A87" s="78" t="s">
        <v>2257</v>
      </c>
      <c r="B87" s="86" t="s">
        <v>268</v>
      </c>
      <c r="C87" s="78">
        <f>VLOOKUP(GroupVertices[[#This Row],[Vertex]],Vertices[],MATCH("ID",Vertices[[#Headers],[Vertex]:[Vertex Content Word Count]],0),FALSE)</f>
        <v>130</v>
      </c>
    </row>
    <row r="88" spans="1:3" ht="15">
      <c r="A88" s="78" t="s">
        <v>2257</v>
      </c>
      <c r="B88" s="86" t="s">
        <v>238</v>
      </c>
      <c r="C88" s="78">
        <f>VLOOKUP(GroupVertices[[#This Row],[Vertex]],Vertices[],MATCH("ID",Vertices[[#Headers],[Vertex]:[Vertex Content Word Count]],0),FALSE)</f>
        <v>49</v>
      </c>
    </row>
    <row r="89" spans="1:3" ht="15">
      <c r="A89" s="78" t="s">
        <v>2257</v>
      </c>
      <c r="B89" s="86" t="s">
        <v>233</v>
      </c>
      <c r="C89" s="78">
        <f>VLOOKUP(GroupVertices[[#This Row],[Vertex]],Vertices[],MATCH("ID",Vertices[[#Headers],[Vertex]:[Vertex Content Word Count]],0),FALSE)</f>
        <v>44</v>
      </c>
    </row>
    <row r="90" spans="1:3" ht="15">
      <c r="A90" s="78" t="s">
        <v>2257</v>
      </c>
      <c r="B90" s="86" t="s">
        <v>232</v>
      </c>
      <c r="C90" s="78">
        <f>VLOOKUP(GroupVertices[[#This Row],[Vertex]],Vertices[],MATCH("ID",Vertices[[#Headers],[Vertex]:[Vertex Content Word Count]],0),FALSE)</f>
        <v>43</v>
      </c>
    </row>
    <row r="91" spans="1:3" ht="15">
      <c r="A91" s="78" t="s">
        <v>2257</v>
      </c>
      <c r="B91" s="86" t="s">
        <v>231</v>
      </c>
      <c r="C91" s="78">
        <f>VLOOKUP(GroupVertices[[#This Row],[Vertex]],Vertices[],MATCH("ID",Vertices[[#Headers],[Vertex]:[Vertex Content Word Count]],0),FALSE)</f>
        <v>42</v>
      </c>
    </row>
    <row r="92" spans="1:3" ht="15">
      <c r="A92" s="78" t="s">
        <v>2257</v>
      </c>
      <c r="B92" s="86" t="s">
        <v>230</v>
      </c>
      <c r="C92" s="78">
        <f>VLOOKUP(GroupVertices[[#This Row],[Vertex]],Vertices[],MATCH("ID",Vertices[[#Headers],[Vertex]:[Vertex Content Word Count]],0),FALSE)</f>
        <v>41</v>
      </c>
    </row>
    <row r="93" spans="1:3" ht="15">
      <c r="A93" s="78" t="s">
        <v>2257</v>
      </c>
      <c r="B93" s="86" t="s">
        <v>229</v>
      </c>
      <c r="C93" s="78">
        <f>VLOOKUP(GroupVertices[[#This Row],[Vertex]],Vertices[],MATCH("ID",Vertices[[#Headers],[Vertex]:[Vertex Content Word Count]],0),FALSE)</f>
        <v>40</v>
      </c>
    </row>
    <row r="94" spans="1:3" ht="15">
      <c r="A94" s="78" t="s">
        <v>2257</v>
      </c>
      <c r="B94" s="86" t="s">
        <v>228</v>
      </c>
      <c r="C94" s="78">
        <f>VLOOKUP(GroupVertices[[#This Row],[Vertex]],Vertices[],MATCH("ID",Vertices[[#Headers],[Vertex]:[Vertex Content Word Count]],0),FALSE)</f>
        <v>39</v>
      </c>
    </row>
    <row r="95" spans="1:3" ht="15">
      <c r="A95" s="78" t="s">
        <v>2257</v>
      </c>
      <c r="B95" s="86" t="s">
        <v>227</v>
      </c>
      <c r="C95" s="78">
        <f>VLOOKUP(GroupVertices[[#This Row],[Vertex]],Vertices[],MATCH("ID",Vertices[[#Headers],[Vertex]:[Vertex Content Word Count]],0),FALSE)</f>
        <v>38</v>
      </c>
    </row>
    <row r="96" spans="1:3" ht="15">
      <c r="A96" s="78" t="s">
        <v>2257</v>
      </c>
      <c r="B96" s="86" t="s">
        <v>226</v>
      </c>
      <c r="C96" s="78">
        <f>VLOOKUP(GroupVertices[[#This Row],[Vertex]],Vertices[],MATCH("ID",Vertices[[#Headers],[Vertex]:[Vertex Content Word Count]],0),FALSE)</f>
        <v>36</v>
      </c>
    </row>
    <row r="97" spans="1:3" ht="15">
      <c r="A97" s="78" t="s">
        <v>2257</v>
      </c>
      <c r="B97" s="86" t="s">
        <v>224</v>
      </c>
      <c r="C97" s="78">
        <f>VLOOKUP(GroupVertices[[#This Row],[Vertex]],Vertices[],MATCH("ID",Vertices[[#Headers],[Vertex]:[Vertex Content Word Count]],0),FALSE)</f>
        <v>34</v>
      </c>
    </row>
    <row r="98" spans="1:3" ht="15">
      <c r="A98" s="78" t="s">
        <v>2257</v>
      </c>
      <c r="B98" s="86" t="s">
        <v>223</v>
      </c>
      <c r="C98" s="78">
        <f>VLOOKUP(GroupVertices[[#This Row],[Vertex]],Vertices[],MATCH("ID",Vertices[[#Headers],[Vertex]:[Vertex Content Word Count]],0),FALSE)</f>
        <v>33</v>
      </c>
    </row>
    <row r="99" spans="1:3" ht="15">
      <c r="A99" s="78" t="s">
        <v>2257</v>
      </c>
      <c r="B99" s="86" t="s">
        <v>222</v>
      </c>
      <c r="C99" s="78">
        <f>VLOOKUP(GroupVertices[[#This Row],[Vertex]],Vertices[],MATCH("ID",Vertices[[#Headers],[Vertex]:[Vertex Content Word Count]],0),FALSE)</f>
        <v>31</v>
      </c>
    </row>
    <row r="100" spans="1:3" ht="15">
      <c r="A100" s="78" t="s">
        <v>2258</v>
      </c>
      <c r="B100" s="86" t="s">
        <v>320</v>
      </c>
      <c r="C100" s="78">
        <f>VLOOKUP(GroupVertices[[#This Row],[Vertex]],Vertices[],MATCH("ID",Vertices[[#Headers],[Vertex]:[Vertex Content Word Count]],0),FALSE)</f>
        <v>25</v>
      </c>
    </row>
    <row r="101" spans="1:3" ht="15">
      <c r="A101" s="78" t="s">
        <v>2258</v>
      </c>
      <c r="B101" s="86" t="s">
        <v>315</v>
      </c>
      <c r="C101" s="78">
        <f>VLOOKUP(GroupVertices[[#This Row],[Vertex]],Vertices[],MATCH("ID",Vertices[[#Headers],[Vertex]:[Vertex Content Word Count]],0),FALSE)</f>
        <v>16</v>
      </c>
    </row>
    <row r="102" spans="1:3" ht="15">
      <c r="A102" s="78" t="s">
        <v>2258</v>
      </c>
      <c r="B102" s="86" t="s">
        <v>290</v>
      </c>
      <c r="C102" s="78">
        <f>VLOOKUP(GroupVertices[[#This Row],[Vertex]],Vertices[],MATCH("ID",Vertices[[#Headers],[Vertex]:[Vertex Content Word Count]],0),FALSE)</f>
        <v>148</v>
      </c>
    </row>
    <row r="103" spans="1:3" ht="15">
      <c r="A103" s="78" t="s">
        <v>2258</v>
      </c>
      <c r="B103" s="86" t="s">
        <v>323</v>
      </c>
      <c r="C103" s="78">
        <f>VLOOKUP(GroupVertices[[#This Row],[Vertex]],Vertices[],MATCH("ID",Vertices[[#Headers],[Vertex]:[Vertex Content Word Count]],0),FALSE)</f>
        <v>53</v>
      </c>
    </row>
    <row r="104" spans="1:3" ht="15">
      <c r="A104" s="78" t="s">
        <v>2258</v>
      </c>
      <c r="B104" s="86" t="s">
        <v>279</v>
      </c>
      <c r="C104" s="78">
        <f>VLOOKUP(GroupVertices[[#This Row],[Vertex]],Vertices[],MATCH("ID",Vertices[[#Headers],[Vertex]:[Vertex Content Word Count]],0),FALSE)</f>
        <v>15</v>
      </c>
    </row>
    <row r="105" spans="1:3" ht="15">
      <c r="A105" s="78" t="s">
        <v>2258</v>
      </c>
      <c r="B105" s="86" t="s">
        <v>324</v>
      </c>
      <c r="C105" s="78">
        <f>VLOOKUP(GroupVertices[[#This Row],[Vertex]],Vertices[],MATCH("ID",Vertices[[#Headers],[Vertex]:[Vertex Content Word Count]],0),FALSE)</f>
        <v>54</v>
      </c>
    </row>
    <row r="106" spans="1:3" ht="15">
      <c r="A106" s="78" t="s">
        <v>2258</v>
      </c>
      <c r="B106" s="86" t="s">
        <v>372</v>
      </c>
      <c r="C106" s="78">
        <f>VLOOKUP(GroupVertices[[#This Row],[Vertex]],Vertices[],MATCH("ID",Vertices[[#Headers],[Vertex]:[Vertex Content Word Count]],0),FALSE)</f>
        <v>143</v>
      </c>
    </row>
    <row r="107" spans="1:3" ht="15">
      <c r="A107" s="78" t="s">
        <v>2258</v>
      </c>
      <c r="B107" s="86" t="s">
        <v>294</v>
      </c>
      <c r="C107" s="78">
        <f>VLOOKUP(GroupVertices[[#This Row],[Vertex]],Vertices[],MATCH("ID",Vertices[[#Headers],[Vertex]:[Vertex Content Word Count]],0),FALSE)</f>
        <v>140</v>
      </c>
    </row>
    <row r="108" spans="1:3" ht="15">
      <c r="A108" s="78" t="s">
        <v>2258</v>
      </c>
      <c r="B108" s="86" t="s">
        <v>275</v>
      </c>
      <c r="C108" s="78">
        <f>VLOOKUP(GroupVertices[[#This Row],[Vertex]],Vertices[],MATCH("ID",Vertices[[#Headers],[Vertex]:[Vertex Content Word Count]],0),FALSE)</f>
        <v>137</v>
      </c>
    </row>
    <row r="109" spans="1:3" ht="15">
      <c r="A109" s="78" t="s">
        <v>2258</v>
      </c>
      <c r="B109" s="86" t="s">
        <v>241</v>
      </c>
      <c r="C109" s="78">
        <f>VLOOKUP(GroupVertices[[#This Row],[Vertex]],Vertices[],MATCH("ID",Vertices[[#Headers],[Vertex]:[Vertex Content Word Count]],0),FALSE)</f>
        <v>52</v>
      </c>
    </row>
    <row r="110" spans="1:3" ht="15">
      <c r="A110" s="78" t="s">
        <v>2258</v>
      </c>
      <c r="B110" s="86" t="s">
        <v>284</v>
      </c>
      <c r="C110" s="78">
        <f>VLOOKUP(GroupVertices[[#This Row],[Vertex]],Vertices[],MATCH("ID",Vertices[[#Headers],[Vertex]:[Vertex Content Word Count]],0),FALSE)</f>
        <v>26</v>
      </c>
    </row>
    <row r="111" spans="1:3" ht="15">
      <c r="A111" s="78" t="s">
        <v>2258</v>
      </c>
      <c r="B111" s="86" t="s">
        <v>220</v>
      </c>
      <c r="C111" s="78">
        <f>VLOOKUP(GroupVertices[[#This Row],[Vertex]],Vertices[],MATCH("ID",Vertices[[#Headers],[Vertex]:[Vertex Content Word Count]],0),FALSE)</f>
        <v>20</v>
      </c>
    </row>
    <row r="112" spans="1:3" ht="15">
      <c r="A112" s="78" t="s">
        <v>2258</v>
      </c>
      <c r="B112" s="86" t="s">
        <v>319</v>
      </c>
      <c r="C112" s="78">
        <f>VLOOKUP(GroupVertices[[#This Row],[Vertex]],Vertices[],MATCH("ID",Vertices[[#Headers],[Vertex]:[Vertex Content Word Count]],0),FALSE)</f>
        <v>24</v>
      </c>
    </row>
    <row r="113" spans="1:3" ht="15">
      <c r="A113" s="78" t="s">
        <v>2258</v>
      </c>
      <c r="B113" s="86" t="s">
        <v>282</v>
      </c>
      <c r="C113" s="78">
        <f>VLOOKUP(GroupVertices[[#This Row],[Vertex]],Vertices[],MATCH("ID",Vertices[[#Headers],[Vertex]:[Vertex Content Word Count]],0),FALSE)</f>
        <v>23</v>
      </c>
    </row>
    <row r="114" spans="1:3" ht="15">
      <c r="A114" s="78" t="s">
        <v>2258</v>
      </c>
      <c r="B114" s="86" t="s">
        <v>318</v>
      </c>
      <c r="C114" s="78">
        <f>VLOOKUP(GroupVertices[[#This Row],[Vertex]],Vertices[],MATCH("ID",Vertices[[#Headers],[Vertex]:[Vertex Content Word Count]],0),FALSE)</f>
        <v>22</v>
      </c>
    </row>
    <row r="115" spans="1:3" ht="15">
      <c r="A115" s="78" t="s">
        <v>2258</v>
      </c>
      <c r="B115" s="86" t="s">
        <v>317</v>
      </c>
      <c r="C115" s="78">
        <f>VLOOKUP(GroupVertices[[#This Row],[Vertex]],Vertices[],MATCH("ID",Vertices[[#Headers],[Vertex]:[Vertex Content Word Count]],0),FALSE)</f>
        <v>21</v>
      </c>
    </row>
    <row r="116" spans="1:3" ht="15">
      <c r="A116" s="78" t="s">
        <v>2258</v>
      </c>
      <c r="B116" s="86" t="s">
        <v>280</v>
      </c>
      <c r="C116" s="78">
        <f>VLOOKUP(GroupVertices[[#This Row],[Vertex]],Vertices[],MATCH("ID",Vertices[[#Headers],[Vertex]:[Vertex Content Word Count]],0),FALSE)</f>
        <v>19</v>
      </c>
    </row>
    <row r="117" spans="1:3" ht="15">
      <c r="A117" s="78" t="s">
        <v>2258</v>
      </c>
      <c r="B117" s="86" t="s">
        <v>316</v>
      </c>
      <c r="C117" s="78">
        <f>VLOOKUP(GroupVertices[[#This Row],[Vertex]],Vertices[],MATCH("ID",Vertices[[#Headers],[Vertex]:[Vertex Content Word Count]],0),FALSE)</f>
        <v>17</v>
      </c>
    </row>
    <row r="118" spans="1:3" ht="15">
      <c r="A118" s="78" t="s">
        <v>2258</v>
      </c>
      <c r="B118" s="86" t="s">
        <v>219</v>
      </c>
      <c r="C118" s="78">
        <f>VLOOKUP(GroupVertices[[#This Row],[Vertex]],Vertices[],MATCH("ID",Vertices[[#Headers],[Vertex]:[Vertex Content Word Count]],0),FALSE)</f>
        <v>14</v>
      </c>
    </row>
    <row r="119" spans="1:3" ht="15">
      <c r="A119" s="78" t="s">
        <v>2259</v>
      </c>
      <c r="B119" s="86" t="s">
        <v>278</v>
      </c>
      <c r="C119" s="78">
        <f>VLOOKUP(GroupVertices[[#This Row],[Vertex]],Vertices[],MATCH("ID",Vertices[[#Headers],[Vertex]:[Vertex Content Word Count]],0),FALSE)</f>
        <v>139</v>
      </c>
    </row>
    <row r="120" spans="1:3" ht="15">
      <c r="A120" s="78" t="s">
        <v>2259</v>
      </c>
      <c r="B120" s="86" t="s">
        <v>369</v>
      </c>
      <c r="C120" s="78">
        <f>VLOOKUP(GroupVertices[[#This Row],[Vertex]],Vertices[],MATCH("ID",Vertices[[#Headers],[Vertex]:[Vertex Content Word Count]],0),FALSE)</f>
        <v>126</v>
      </c>
    </row>
    <row r="121" spans="1:3" ht="15">
      <c r="A121" s="78" t="s">
        <v>2259</v>
      </c>
      <c r="B121" s="86" t="s">
        <v>277</v>
      </c>
      <c r="C121" s="78">
        <f>VLOOKUP(GroupVertices[[#This Row],[Vertex]],Vertices[],MATCH("ID",Vertices[[#Headers],[Vertex]:[Vertex Content Word Count]],0),FALSE)</f>
        <v>63</v>
      </c>
    </row>
    <row r="122" spans="1:3" ht="15">
      <c r="A122" s="78" t="s">
        <v>2259</v>
      </c>
      <c r="B122" s="86" t="s">
        <v>276</v>
      </c>
      <c r="C122" s="78">
        <f>VLOOKUP(GroupVertices[[#This Row],[Vertex]],Vertices[],MATCH("ID",Vertices[[#Headers],[Vertex]:[Vertex Content Word Count]],0),FALSE)</f>
        <v>138</v>
      </c>
    </row>
    <row r="123" spans="1:3" ht="15">
      <c r="A123" s="78" t="s">
        <v>2259</v>
      </c>
      <c r="B123" s="86" t="s">
        <v>272</v>
      </c>
      <c r="C123" s="78">
        <f>VLOOKUP(GroupVertices[[#This Row],[Vertex]],Vertices[],MATCH("ID",Vertices[[#Headers],[Vertex]:[Vertex Content Word Count]],0),FALSE)</f>
        <v>133</v>
      </c>
    </row>
    <row r="124" spans="1:3" ht="15">
      <c r="A124" s="78" t="s">
        <v>2259</v>
      </c>
      <c r="B124" s="86" t="s">
        <v>266</v>
      </c>
      <c r="C124" s="78">
        <f>VLOOKUP(GroupVertices[[#This Row],[Vertex]],Vertices[],MATCH("ID",Vertices[[#Headers],[Vertex]:[Vertex Content Word Count]],0),FALSE)</f>
        <v>128</v>
      </c>
    </row>
    <row r="125" spans="1:3" ht="15">
      <c r="A125" s="78" t="s">
        <v>2259</v>
      </c>
      <c r="B125" s="86" t="s">
        <v>270</v>
      </c>
      <c r="C125" s="78">
        <f>VLOOKUP(GroupVertices[[#This Row],[Vertex]],Vertices[],MATCH("ID",Vertices[[#Headers],[Vertex]:[Vertex Content Word Count]],0),FALSE)</f>
        <v>62</v>
      </c>
    </row>
    <row r="126" spans="1:3" ht="15">
      <c r="A126" s="78" t="s">
        <v>2259</v>
      </c>
      <c r="B126" s="86" t="s">
        <v>264</v>
      </c>
      <c r="C126" s="78">
        <f>VLOOKUP(GroupVertices[[#This Row],[Vertex]],Vertices[],MATCH("ID",Vertices[[#Headers],[Vertex]:[Vertex Content Word Count]],0),FALSE)</f>
        <v>125</v>
      </c>
    </row>
    <row r="127" spans="1:3" ht="15">
      <c r="A127" s="78" t="s">
        <v>2259</v>
      </c>
      <c r="B127" s="86" t="s">
        <v>245</v>
      </c>
      <c r="C127" s="78">
        <f>VLOOKUP(GroupVertices[[#This Row],[Vertex]],Vertices[],MATCH("ID",Vertices[[#Headers],[Vertex]:[Vertex Content Word Count]],0),FALSE)</f>
        <v>58</v>
      </c>
    </row>
    <row r="128" spans="1:3" ht="15">
      <c r="A128" s="78" t="s">
        <v>2259</v>
      </c>
      <c r="B128" s="86" t="s">
        <v>327</v>
      </c>
      <c r="C128" s="78">
        <f>VLOOKUP(GroupVertices[[#This Row],[Vertex]],Vertices[],MATCH("ID",Vertices[[#Headers],[Vertex]:[Vertex Content Word Count]],0),FALSE)</f>
        <v>65</v>
      </c>
    </row>
    <row r="129" spans="1:3" ht="15">
      <c r="A129" s="78" t="s">
        <v>2259</v>
      </c>
      <c r="B129" s="86" t="s">
        <v>301</v>
      </c>
      <c r="C129" s="78">
        <f>VLOOKUP(GroupVertices[[#This Row],[Vertex]],Vertices[],MATCH("ID",Vertices[[#Headers],[Vertex]:[Vertex Content Word Count]],0),FALSE)</f>
        <v>64</v>
      </c>
    </row>
    <row r="130" spans="1:3" ht="15">
      <c r="A130" s="78" t="s">
        <v>2259</v>
      </c>
      <c r="B130" s="86" t="s">
        <v>326</v>
      </c>
      <c r="C130" s="78">
        <f>VLOOKUP(GroupVertices[[#This Row],[Vertex]],Vertices[],MATCH("ID",Vertices[[#Headers],[Vertex]:[Vertex Content Word Count]],0),FALSE)</f>
        <v>60</v>
      </c>
    </row>
    <row r="131" spans="1:3" ht="15">
      <c r="A131" s="78" t="s">
        <v>2259</v>
      </c>
      <c r="B131" s="86" t="s">
        <v>325</v>
      </c>
      <c r="C131" s="78">
        <f>VLOOKUP(GroupVertices[[#This Row],[Vertex]],Vertices[],MATCH("ID",Vertices[[#Headers],[Vertex]:[Vertex Content Word Count]],0),FALSE)</f>
        <v>59</v>
      </c>
    </row>
    <row r="132" spans="1:3" ht="15">
      <c r="A132" s="78" t="s">
        <v>2260</v>
      </c>
      <c r="B132" s="86" t="s">
        <v>295</v>
      </c>
      <c r="C132" s="78">
        <f>VLOOKUP(GroupVertices[[#This Row],[Vertex]],Vertices[],MATCH("ID",Vertices[[#Headers],[Vertex]:[Vertex Content Word Count]],0),FALSE)</f>
        <v>115</v>
      </c>
    </row>
    <row r="133" spans="1:3" ht="15">
      <c r="A133" s="78" t="s">
        <v>2260</v>
      </c>
      <c r="B133" s="86" t="s">
        <v>265</v>
      </c>
      <c r="C133" s="78">
        <f>VLOOKUP(GroupVertices[[#This Row],[Vertex]],Vertices[],MATCH("ID",Vertices[[#Headers],[Vertex]:[Vertex Content Word Count]],0),FALSE)</f>
        <v>127</v>
      </c>
    </row>
    <row r="134" spans="1:3" ht="15">
      <c r="A134" s="78" t="s">
        <v>2260</v>
      </c>
      <c r="B134" s="86" t="s">
        <v>257</v>
      </c>
      <c r="C134" s="78">
        <f>VLOOKUP(GroupVertices[[#This Row],[Vertex]],Vertices[],MATCH("ID",Vertices[[#Headers],[Vertex]:[Vertex Content Word Count]],0),FALSE)</f>
        <v>119</v>
      </c>
    </row>
    <row r="135" spans="1:3" ht="15">
      <c r="A135" s="78" t="s">
        <v>2260</v>
      </c>
      <c r="B135" s="86" t="s">
        <v>255</v>
      </c>
      <c r="C135" s="78">
        <f>VLOOKUP(GroupVertices[[#This Row],[Vertex]],Vertices[],MATCH("ID",Vertices[[#Headers],[Vertex]:[Vertex Content Word Count]],0),FALSE)</f>
        <v>117</v>
      </c>
    </row>
    <row r="136" spans="1:3" ht="15">
      <c r="A136" s="78" t="s">
        <v>2260</v>
      </c>
      <c r="B136" s="86" t="s">
        <v>253</v>
      </c>
      <c r="C136" s="78">
        <f>VLOOKUP(GroupVertices[[#This Row],[Vertex]],Vertices[],MATCH("ID",Vertices[[#Headers],[Vertex]:[Vertex Content Word Count]],0),FALSE)</f>
        <v>114</v>
      </c>
    </row>
    <row r="137" spans="1:3" ht="15">
      <c r="A137" s="78" t="s">
        <v>2261</v>
      </c>
      <c r="B137" s="86" t="s">
        <v>273</v>
      </c>
      <c r="C137" s="78">
        <f>VLOOKUP(GroupVertices[[#This Row],[Vertex]],Vertices[],MATCH("ID",Vertices[[#Headers],[Vertex]:[Vertex Content Word Count]],0),FALSE)</f>
        <v>134</v>
      </c>
    </row>
    <row r="138" spans="1:3" ht="15">
      <c r="A138" s="78" t="s">
        <v>2261</v>
      </c>
      <c r="B138" s="86" t="s">
        <v>269</v>
      </c>
      <c r="C138" s="78">
        <f>VLOOKUP(GroupVertices[[#This Row],[Vertex]],Vertices[],MATCH("ID",Vertices[[#Headers],[Vertex]:[Vertex Content Word Count]],0),FALSE)</f>
        <v>28</v>
      </c>
    </row>
    <row r="139" spans="1:3" ht="15">
      <c r="A139" s="78" t="s">
        <v>2261</v>
      </c>
      <c r="B139" s="86" t="s">
        <v>322</v>
      </c>
      <c r="C139" s="78">
        <f>VLOOKUP(GroupVertices[[#This Row],[Vertex]],Vertices[],MATCH("ID",Vertices[[#Headers],[Vertex]:[Vertex Content Word Count]],0),FALSE)</f>
        <v>30</v>
      </c>
    </row>
    <row r="140" spans="1:3" ht="15">
      <c r="A140" s="78" t="s">
        <v>2261</v>
      </c>
      <c r="B140" s="86" t="s">
        <v>221</v>
      </c>
      <c r="C140" s="78">
        <f>VLOOKUP(GroupVertices[[#This Row],[Vertex]],Vertices[],MATCH("ID",Vertices[[#Headers],[Vertex]:[Vertex Content Word Count]],0),FALSE)</f>
        <v>27</v>
      </c>
    </row>
    <row r="141" spans="1:3" ht="15">
      <c r="A141" s="78" t="s">
        <v>2261</v>
      </c>
      <c r="B141" s="86" t="s">
        <v>321</v>
      </c>
      <c r="C141" s="78">
        <f>VLOOKUP(GroupVertices[[#This Row],[Vertex]],Vertices[],MATCH("ID",Vertices[[#Headers],[Vertex]:[Vertex Content Word Count]],0),FALSE)</f>
        <v>29</v>
      </c>
    </row>
    <row r="142" spans="1:3" ht="15">
      <c r="A142" s="78" t="s">
        <v>2262</v>
      </c>
      <c r="B142" s="86" t="s">
        <v>300</v>
      </c>
      <c r="C142" s="78">
        <f>VLOOKUP(GroupVertices[[#This Row],[Vertex]],Vertices[],MATCH("ID",Vertices[[#Headers],[Vertex]:[Vertex Content Word Count]],0),FALSE)</f>
        <v>156</v>
      </c>
    </row>
    <row r="143" spans="1:3" ht="15">
      <c r="A143" s="78" t="s">
        <v>2262</v>
      </c>
      <c r="B143" s="86" t="s">
        <v>376</v>
      </c>
      <c r="C143" s="78">
        <f>VLOOKUP(GroupVertices[[#This Row],[Vertex]],Vertices[],MATCH("ID",Vertices[[#Headers],[Vertex]:[Vertex Content Word Count]],0),FALSE)</f>
        <v>159</v>
      </c>
    </row>
    <row r="144" spans="1:3" ht="15">
      <c r="A144" s="78" t="s">
        <v>2262</v>
      </c>
      <c r="B144" s="86" t="s">
        <v>375</v>
      </c>
      <c r="C144" s="78">
        <f>VLOOKUP(GroupVertices[[#This Row],[Vertex]],Vertices[],MATCH("ID",Vertices[[#Headers],[Vertex]:[Vertex Content Word Count]],0),FALSE)</f>
        <v>158</v>
      </c>
    </row>
    <row r="145" spans="1:3" ht="15">
      <c r="A145" s="78" t="s">
        <v>2262</v>
      </c>
      <c r="B145" s="86" t="s">
        <v>374</v>
      </c>
      <c r="C145" s="78">
        <f>VLOOKUP(GroupVertices[[#This Row],[Vertex]],Vertices[],MATCH("ID",Vertices[[#Headers],[Vertex]:[Vertex Content Word Count]],0),FALSE)</f>
        <v>157</v>
      </c>
    </row>
    <row r="146" spans="1:3" ht="15">
      <c r="A146" s="78" t="s">
        <v>2263</v>
      </c>
      <c r="B146" s="86" t="s">
        <v>296</v>
      </c>
      <c r="C146" s="78">
        <f>VLOOKUP(GroupVertices[[#This Row],[Vertex]],Vertices[],MATCH("ID",Vertices[[#Headers],[Vertex]:[Vertex Content Word Count]],0),FALSE)</f>
        <v>152</v>
      </c>
    </row>
    <row r="147" spans="1:3" ht="15">
      <c r="A147" s="78" t="s">
        <v>2263</v>
      </c>
      <c r="B147" s="86" t="s">
        <v>283</v>
      </c>
      <c r="C147" s="78">
        <f>VLOOKUP(GroupVertices[[#This Row],[Vertex]],Vertices[],MATCH("ID",Vertices[[#Headers],[Vertex]:[Vertex Content Word Count]],0),FALSE)</f>
        <v>4</v>
      </c>
    </row>
    <row r="148" spans="1:3" ht="15">
      <c r="A148" s="78" t="s">
        <v>2263</v>
      </c>
      <c r="B148" s="86" t="s">
        <v>313</v>
      </c>
      <c r="C148" s="78">
        <f>VLOOKUP(GroupVertices[[#This Row],[Vertex]],Vertices[],MATCH("ID",Vertices[[#Headers],[Vertex]:[Vertex Content Word Count]],0),FALSE)</f>
        <v>5</v>
      </c>
    </row>
    <row r="149" spans="1:3" ht="15">
      <c r="A149" s="78" t="s">
        <v>2263</v>
      </c>
      <c r="B149" s="86" t="s">
        <v>214</v>
      </c>
      <c r="C149" s="78">
        <f>VLOOKUP(GroupVertices[[#This Row],[Vertex]],Vertices[],MATCH("ID",Vertices[[#Headers],[Vertex]:[Vertex Content Word Count]],0),FALSE)</f>
        <v>3</v>
      </c>
    </row>
    <row r="150" spans="1:3" ht="15">
      <c r="A150" s="78" t="s">
        <v>2264</v>
      </c>
      <c r="B150" s="86" t="s">
        <v>263</v>
      </c>
      <c r="C150" s="78">
        <f>VLOOKUP(GroupVertices[[#This Row],[Vertex]],Vertices[],MATCH("ID",Vertices[[#Headers],[Vertex]:[Vertex Content Word Count]],0),FALSE)</f>
        <v>124</v>
      </c>
    </row>
    <row r="151" spans="1:3" ht="15">
      <c r="A151" s="78" t="s">
        <v>2264</v>
      </c>
      <c r="B151" s="86" t="s">
        <v>262</v>
      </c>
      <c r="C151" s="78">
        <f>VLOOKUP(GroupVertices[[#This Row],[Vertex]],Vertices[],MATCH("ID",Vertices[[#Headers],[Vertex]:[Vertex Content Word Count]],0),FALSE)</f>
        <v>121</v>
      </c>
    </row>
    <row r="152" spans="1:3" ht="15">
      <c r="A152" s="78" t="s">
        <v>2264</v>
      </c>
      <c r="B152" s="86" t="s">
        <v>261</v>
      </c>
      <c r="C152" s="78">
        <f>VLOOKUP(GroupVertices[[#This Row],[Vertex]],Vertices[],MATCH("ID",Vertices[[#Headers],[Vertex]:[Vertex Content Word Count]],0),FALSE)</f>
        <v>123</v>
      </c>
    </row>
    <row r="153" spans="1:3" ht="15">
      <c r="A153" s="78" t="s">
        <v>2264</v>
      </c>
      <c r="B153" s="86" t="s">
        <v>258</v>
      </c>
      <c r="C153" s="78">
        <f>VLOOKUP(GroupVertices[[#This Row],[Vertex]],Vertices[],MATCH("ID",Vertices[[#Headers],[Vertex]:[Vertex Content Word Count]],0),FALSE)</f>
        <v>120</v>
      </c>
    </row>
    <row r="154" spans="1:3" ht="15">
      <c r="A154" s="78" t="s">
        <v>2265</v>
      </c>
      <c r="B154" s="86" t="s">
        <v>249</v>
      </c>
      <c r="C154" s="78">
        <f>VLOOKUP(GroupVertices[[#This Row],[Vertex]],Vertices[],MATCH("ID",Vertices[[#Headers],[Vertex]:[Vertex Content Word Count]],0),FALSE)</f>
        <v>109</v>
      </c>
    </row>
    <row r="155" spans="1:3" ht="15">
      <c r="A155" s="78" t="s">
        <v>2265</v>
      </c>
      <c r="B155" s="86" t="s">
        <v>251</v>
      </c>
      <c r="C155" s="78">
        <f>VLOOKUP(GroupVertices[[#This Row],[Vertex]],Vertices[],MATCH("ID",Vertices[[#Headers],[Vertex]:[Vertex Content Word Count]],0),FALSE)</f>
        <v>112</v>
      </c>
    </row>
    <row r="156" spans="1:3" ht="15">
      <c r="A156" s="78" t="s">
        <v>2265</v>
      </c>
      <c r="B156" s="86" t="s">
        <v>254</v>
      </c>
      <c r="C156" s="78">
        <f>VLOOKUP(GroupVertices[[#This Row],[Vertex]],Vertices[],MATCH("ID",Vertices[[#Headers],[Vertex]:[Vertex Content Word Count]],0),FALSE)</f>
        <v>116</v>
      </c>
    </row>
    <row r="157" spans="1:3" ht="15">
      <c r="A157" s="78" t="s">
        <v>2265</v>
      </c>
      <c r="B157" s="86" t="s">
        <v>267</v>
      </c>
      <c r="C157" s="78">
        <f>VLOOKUP(GroupVertices[[#This Row],[Vertex]],Vertices[],MATCH("ID",Vertices[[#Headers],[Vertex]:[Vertex Content Word Count]],0),FALSE)</f>
        <v>129</v>
      </c>
    </row>
    <row r="158" spans="1:3" ht="15">
      <c r="A158" s="78" t="s">
        <v>2266</v>
      </c>
      <c r="B158" s="86" t="s">
        <v>299</v>
      </c>
      <c r="C158" s="78">
        <f>VLOOKUP(GroupVertices[[#This Row],[Vertex]],Vertices[],MATCH("ID",Vertices[[#Headers],[Vertex]:[Vertex Content Word Count]],0),FALSE)</f>
        <v>154</v>
      </c>
    </row>
    <row r="159" spans="1:3" ht="15">
      <c r="A159" s="78" t="s">
        <v>2266</v>
      </c>
      <c r="B159" s="86" t="s">
        <v>373</v>
      </c>
      <c r="C159" s="78">
        <f>VLOOKUP(GroupVertices[[#This Row],[Vertex]],Vertices[],MATCH("ID",Vertices[[#Headers],[Vertex]:[Vertex Content Word Count]],0),FALSE)</f>
        <v>155</v>
      </c>
    </row>
    <row r="160" spans="1:3" ht="15">
      <c r="A160" s="78" t="s">
        <v>2267</v>
      </c>
      <c r="B160" s="86" t="s">
        <v>292</v>
      </c>
      <c r="C160" s="78">
        <f>VLOOKUP(GroupVertices[[#This Row],[Vertex]],Vertices[],MATCH("ID",Vertices[[#Headers],[Vertex]:[Vertex Content Word Count]],0),FALSE)</f>
        <v>150</v>
      </c>
    </row>
    <row r="161" spans="1:3" ht="15">
      <c r="A161" s="78" t="s">
        <v>2267</v>
      </c>
      <c r="B161" s="86" t="s">
        <v>291</v>
      </c>
      <c r="C161" s="78">
        <f>VLOOKUP(GroupVertices[[#This Row],[Vertex]],Vertices[],MATCH("ID",Vertices[[#Headers],[Vertex]:[Vertex Content Word Count]],0),FALSE)</f>
        <v>149</v>
      </c>
    </row>
    <row r="162" spans="1:3" ht="15">
      <c r="A162" s="78" t="s">
        <v>2268</v>
      </c>
      <c r="B162" s="86" t="s">
        <v>271</v>
      </c>
      <c r="C162" s="78">
        <f>VLOOKUP(GroupVertices[[#This Row],[Vertex]],Vertices[],MATCH("ID",Vertices[[#Headers],[Vertex]:[Vertex Content Word Count]],0),FALSE)</f>
        <v>131</v>
      </c>
    </row>
    <row r="163" spans="1:3" ht="15">
      <c r="A163" s="78" t="s">
        <v>2268</v>
      </c>
      <c r="B163" s="86" t="s">
        <v>370</v>
      </c>
      <c r="C163" s="78">
        <f>VLOOKUP(GroupVertices[[#This Row],[Vertex]],Vertices[],MATCH("ID",Vertices[[#Headers],[Vertex]:[Vertex Content Word Count]],0),FALSE)</f>
        <v>132</v>
      </c>
    </row>
    <row r="164" spans="1:3" ht="15">
      <c r="A164" s="78" t="s">
        <v>2269</v>
      </c>
      <c r="B164" s="86" t="s">
        <v>215</v>
      </c>
      <c r="C164" s="78">
        <f>VLOOKUP(GroupVertices[[#This Row],[Vertex]],Vertices[],MATCH("ID",Vertices[[#Headers],[Vertex]:[Vertex Content Word Count]],0),FALSE)</f>
        <v>6</v>
      </c>
    </row>
    <row r="165" spans="1:3" ht="15">
      <c r="A165" s="78" t="s">
        <v>2269</v>
      </c>
      <c r="B165" s="86" t="s">
        <v>314</v>
      </c>
      <c r="C16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3184</v>
      </c>
      <c r="B2" s="34" t="s">
        <v>2216</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141</v>
      </c>
      <c r="L2" s="37">
        <f>MIN(Vertices[Closeness Centrality])</f>
        <v>0</v>
      </c>
      <c r="M2" s="38">
        <f>COUNTIF(Vertices[Closeness Centrality],"&gt;= "&amp;L2)-COUNTIF(Vertices[Closeness Centrality],"&gt;="&amp;L3)</f>
        <v>143</v>
      </c>
      <c r="N2" s="37">
        <f>MIN(Vertices[Eigenvector Centrality])</f>
        <v>0</v>
      </c>
      <c r="O2" s="38">
        <f>COUNTIF(Vertices[Eigenvector Centrality],"&gt;= "&amp;N2)-COUNTIF(Vertices[Eigenvector Centrality],"&gt;="&amp;N3)</f>
        <v>39</v>
      </c>
      <c r="P2" s="37">
        <f>MIN(Vertices[PageRank])</f>
        <v>0.339806</v>
      </c>
      <c r="Q2" s="38">
        <f>COUNTIF(Vertices[PageRank],"&gt;= "&amp;P2)-COUNTIF(Vertices[PageRank],"&gt;="&amp;P3)</f>
        <v>99</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0.8181818181818182</v>
      </c>
      <c r="I3" s="40">
        <f>COUNTIF(Vertices[Out-Degree],"&gt;= "&amp;H3)-COUNTIF(Vertices[Out-Degree],"&gt;="&amp;H4)</f>
        <v>45</v>
      </c>
      <c r="J3" s="39">
        <f aca="true" t="shared" si="4" ref="J3:J26">J2+($J$57-$J$2)/BinDivisor</f>
        <v>179.94494454545452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0.0009777272727272727</v>
      </c>
      <c r="O3" s="40">
        <f>COUNTIF(Vertices[Eigenvector Centrality],"&gt;= "&amp;N3)-COUNTIF(Vertices[Eigenvector Centrality],"&gt;="&amp;N4)</f>
        <v>11</v>
      </c>
      <c r="P3" s="39">
        <f aca="true" t="shared" si="7" ref="P3:P26">P2+($P$57-$P$2)/BinDivisor</f>
        <v>0.6577557818181818</v>
      </c>
      <c r="Q3" s="40">
        <f>COUNTIF(Vertices[PageRank],"&gt;= "&amp;P3)-COUNTIF(Vertices[PageRank],"&gt;="&amp;P4)</f>
        <v>26</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0.9454545454545454</v>
      </c>
      <c r="G4" s="38">
        <f>COUNTIF(Vertices[In-Degree],"&gt;= "&amp;F4)-COUNTIF(Vertices[In-Degree],"&gt;="&amp;F5)</f>
        <v>62</v>
      </c>
      <c r="H4" s="37">
        <f t="shared" si="3"/>
        <v>1.6363636363636365</v>
      </c>
      <c r="I4" s="38">
        <f>COUNTIF(Vertices[Out-Degree],"&gt;= "&amp;H4)-COUNTIF(Vertices[Out-Degree],"&gt;="&amp;H5)</f>
        <v>30</v>
      </c>
      <c r="J4" s="37">
        <f t="shared" si="4"/>
        <v>359.88988909090904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0.0019554545454545454</v>
      </c>
      <c r="O4" s="38">
        <f>COUNTIF(Vertices[Eigenvector Centrality],"&gt;= "&amp;N4)-COUNTIF(Vertices[Eigenvector Centrality],"&gt;="&amp;N5)</f>
        <v>2</v>
      </c>
      <c r="P4" s="37">
        <f t="shared" si="7"/>
        <v>0.9757055636363636</v>
      </c>
      <c r="Q4" s="38">
        <f>COUNTIF(Vertices[PageRank],"&gt;= "&amp;P4)-COUNTIF(Vertices[PageRank],"&gt;="&amp;P5)</f>
        <v>14</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1.4181818181818182</v>
      </c>
      <c r="G5" s="40">
        <f>COUNTIF(Vertices[In-Degree],"&gt;= "&amp;F5)-COUNTIF(Vertices[In-Degree],"&gt;="&amp;F6)</f>
        <v>0</v>
      </c>
      <c r="H5" s="39">
        <f t="shared" si="3"/>
        <v>2.4545454545454546</v>
      </c>
      <c r="I5" s="40">
        <f>COUNTIF(Vertices[Out-Degree],"&gt;= "&amp;H5)-COUNTIF(Vertices[Out-Degree],"&gt;="&amp;H6)</f>
        <v>12</v>
      </c>
      <c r="J5" s="39">
        <f t="shared" si="4"/>
        <v>539.8348336363636</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0.0029331818181818183</v>
      </c>
      <c r="O5" s="40">
        <f>COUNTIF(Vertices[Eigenvector Centrality],"&gt;= "&amp;N5)-COUNTIF(Vertices[Eigenvector Centrality],"&gt;="&amp;N6)</f>
        <v>49</v>
      </c>
      <c r="P5" s="39">
        <f t="shared" si="7"/>
        <v>1.2936553454545454</v>
      </c>
      <c r="Q5" s="40">
        <f>COUNTIF(Vertices[PageRank],"&gt;= "&amp;P5)-COUNTIF(Vertices[PageRank],"&gt;="&amp;P6)</f>
        <v>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242</v>
      </c>
      <c r="D6" s="32">
        <f t="shared" si="1"/>
        <v>0</v>
      </c>
      <c r="E6" s="3">
        <f>COUNTIF(Vertices[Degree],"&gt;= "&amp;D6)-COUNTIF(Vertices[Degree],"&gt;="&amp;D7)</f>
        <v>0</v>
      </c>
      <c r="F6" s="37">
        <f t="shared" si="2"/>
        <v>1.8909090909090909</v>
      </c>
      <c r="G6" s="38">
        <f>COUNTIF(Vertices[In-Degree],"&gt;= "&amp;F6)-COUNTIF(Vertices[In-Degree],"&gt;="&amp;F7)</f>
        <v>11</v>
      </c>
      <c r="H6" s="37">
        <f t="shared" si="3"/>
        <v>3.272727272727273</v>
      </c>
      <c r="I6" s="38">
        <f>COUNTIF(Vertices[Out-Degree],"&gt;= "&amp;H6)-COUNTIF(Vertices[Out-Degree],"&gt;="&amp;H7)</f>
        <v>2</v>
      </c>
      <c r="J6" s="37">
        <f t="shared" si="4"/>
        <v>719.7797781818181</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0.003910909090909091</v>
      </c>
      <c r="O6" s="38">
        <f>COUNTIF(Vertices[Eigenvector Centrality],"&gt;= "&amp;N6)-COUNTIF(Vertices[Eigenvector Centrality],"&gt;="&amp;N7)</f>
        <v>10</v>
      </c>
      <c r="P6" s="37">
        <f t="shared" si="7"/>
        <v>1.6116051272727272</v>
      </c>
      <c r="Q6" s="38">
        <f>COUNTIF(Vertices[PageRank],"&gt;= "&amp;P6)-COUNTIF(Vertices[PageRank],"&gt;="&amp;P7)</f>
        <v>7</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69</v>
      </c>
      <c r="D7" s="32">
        <f t="shared" si="1"/>
        <v>0</v>
      </c>
      <c r="E7" s="3">
        <f>COUNTIF(Vertices[Degree],"&gt;= "&amp;D7)-COUNTIF(Vertices[Degree],"&gt;="&amp;D8)</f>
        <v>0</v>
      </c>
      <c r="F7" s="39">
        <f t="shared" si="2"/>
        <v>2.3636363636363638</v>
      </c>
      <c r="G7" s="40">
        <f>COUNTIF(Vertices[In-Degree],"&gt;= "&amp;F7)-COUNTIF(Vertices[In-Degree],"&gt;="&amp;F8)</f>
        <v>0</v>
      </c>
      <c r="H7" s="39">
        <f t="shared" si="3"/>
        <v>4.090909090909091</v>
      </c>
      <c r="I7" s="40">
        <f>COUNTIF(Vertices[Out-Degree],"&gt;= "&amp;H7)-COUNTIF(Vertices[Out-Degree],"&gt;="&amp;H8)</f>
        <v>0</v>
      </c>
      <c r="J7" s="39">
        <f t="shared" si="4"/>
        <v>899.7247227272726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0.004888636363636363</v>
      </c>
      <c r="O7" s="40">
        <f>COUNTIF(Vertices[Eigenvector Centrality],"&gt;= "&amp;N7)-COUNTIF(Vertices[Eigenvector Centrality],"&gt;="&amp;N8)</f>
        <v>5</v>
      </c>
      <c r="P7" s="39">
        <f t="shared" si="7"/>
        <v>1.929554909090909</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311</v>
      </c>
      <c r="D8" s="32">
        <f t="shared" si="1"/>
        <v>0</v>
      </c>
      <c r="E8" s="3">
        <f>COUNTIF(Vertices[Degree],"&gt;= "&amp;D8)-COUNTIF(Vertices[Degree],"&gt;="&amp;D9)</f>
        <v>0</v>
      </c>
      <c r="F8" s="37">
        <f t="shared" si="2"/>
        <v>2.8363636363636364</v>
      </c>
      <c r="G8" s="38">
        <f>COUNTIF(Vertices[In-Degree],"&gt;= "&amp;F8)-COUNTIF(Vertices[In-Degree],"&gt;="&amp;F9)</f>
        <v>4</v>
      </c>
      <c r="H8" s="37">
        <f t="shared" si="3"/>
        <v>4.909090909090909</v>
      </c>
      <c r="I8" s="38">
        <f>COUNTIF(Vertices[Out-Degree],"&gt;= "&amp;H8)-COUNTIF(Vertices[Out-Degree],"&gt;="&amp;H9)</f>
        <v>2</v>
      </c>
      <c r="J8" s="37">
        <f t="shared" si="4"/>
        <v>1079.669667272727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0.005866363636363636</v>
      </c>
      <c r="O8" s="38">
        <f>COUNTIF(Vertices[Eigenvector Centrality],"&gt;= "&amp;N8)-COUNTIF(Vertices[Eigenvector Centrality],"&gt;="&amp;N9)</f>
        <v>7</v>
      </c>
      <c r="P8" s="37">
        <f t="shared" si="7"/>
        <v>2.247504690909091</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3.309090909090909</v>
      </c>
      <c r="G9" s="40">
        <f>COUNTIF(Vertices[In-Degree],"&gt;= "&amp;F9)-COUNTIF(Vertices[In-Degree],"&gt;="&amp;F10)</f>
        <v>0</v>
      </c>
      <c r="H9" s="39">
        <f t="shared" si="3"/>
        <v>5.7272727272727275</v>
      </c>
      <c r="I9" s="40">
        <f>COUNTIF(Vertices[Out-Degree],"&gt;= "&amp;H9)-COUNTIF(Vertices[Out-Degree],"&gt;="&amp;H10)</f>
        <v>1</v>
      </c>
      <c r="J9" s="39">
        <f t="shared" si="4"/>
        <v>1259.6146118181816</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0.006844090909090908</v>
      </c>
      <c r="O9" s="40">
        <f>COUNTIF(Vertices[Eigenvector Centrality],"&gt;= "&amp;N9)-COUNTIF(Vertices[Eigenvector Centrality],"&gt;="&amp;N10)</f>
        <v>4</v>
      </c>
      <c r="P9" s="39">
        <f t="shared" si="7"/>
        <v>2.565454472727273</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3.7818181818181817</v>
      </c>
      <c r="G10" s="38">
        <f>COUNTIF(Vertices[In-Degree],"&gt;= "&amp;F10)-COUNTIF(Vertices[In-Degree],"&gt;="&amp;F11)</f>
        <v>6</v>
      </c>
      <c r="H10" s="37">
        <f t="shared" si="3"/>
        <v>6.545454545454546</v>
      </c>
      <c r="I10" s="38">
        <f>COUNTIF(Vertices[Out-Degree],"&gt;= "&amp;H10)-COUNTIF(Vertices[Out-Degree],"&gt;="&amp;H11)</f>
        <v>1</v>
      </c>
      <c r="J10" s="37">
        <f t="shared" si="4"/>
        <v>1439.5595563636361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0.007821818181818182</v>
      </c>
      <c r="O10" s="38">
        <f>COUNTIF(Vertices[Eigenvector Centrality],"&gt;= "&amp;N10)-COUNTIF(Vertices[Eigenvector Centrality],"&gt;="&amp;N11)</f>
        <v>8</v>
      </c>
      <c r="P10" s="37">
        <f t="shared" si="7"/>
        <v>2.8834042545454546</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4.254545454545455</v>
      </c>
      <c r="G11" s="40">
        <f>COUNTIF(Vertices[In-Degree],"&gt;= "&amp;F11)-COUNTIF(Vertices[In-Degree],"&gt;="&amp;F12)</f>
        <v>0</v>
      </c>
      <c r="H11" s="39">
        <f t="shared" si="3"/>
        <v>7.363636363636364</v>
      </c>
      <c r="I11" s="40">
        <f>COUNTIF(Vertices[Out-Degree],"&gt;= "&amp;H11)-COUNTIF(Vertices[Out-Degree],"&gt;="&amp;H12)</f>
        <v>2</v>
      </c>
      <c r="J11" s="39">
        <f t="shared" si="4"/>
        <v>1619.5045009090907</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0.008799545454545454</v>
      </c>
      <c r="O11" s="40">
        <f>COUNTIF(Vertices[Eigenvector Centrality],"&gt;= "&amp;N11)-COUNTIF(Vertices[Eigenvector Centrality],"&gt;="&amp;N12)</f>
        <v>1</v>
      </c>
      <c r="P11" s="39">
        <f t="shared" si="7"/>
        <v>3.2013540363636364</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0.012048192771084338</v>
      </c>
      <c r="D12" s="32">
        <f t="shared" si="1"/>
        <v>0</v>
      </c>
      <c r="E12" s="3">
        <f>COUNTIF(Vertices[Degree],"&gt;= "&amp;D12)-COUNTIF(Vertices[Degree],"&gt;="&amp;D13)</f>
        <v>0</v>
      </c>
      <c r="F12" s="37">
        <f t="shared" si="2"/>
        <v>4.7272727272727275</v>
      </c>
      <c r="G12" s="38">
        <f>COUNTIF(Vertices[In-Degree],"&gt;= "&amp;F12)-COUNTIF(Vertices[In-Degree],"&gt;="&amp;F13)</f>
        <v>0</v>
      </c>
      <c r="H12" s="37">
        <f t="shared" si="3"/>
        <v>8.181818181818182</v>
      </c>
      <c r="I12" s="38">
        <f>COUNTIF(Vertices[Out-Degree],"&gt;= "&amp;H12)-COUNTIF(Vertices[Out-Degree],"&gt;="&amp;H13)</f>
        <v>0</v>
      </c>
      <c r="J12" s="37">
        <f t="shared" si="4"/>
        <v>1799.4494454545452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0.009777272727272726</v>
      </c>
      <c r="O12" s="38">
        <f>COUNTIF(Vertices[Eigenvector Centrality],"&gt;= "&amp;N12)-COUNTIF(Vertices[Eigenvector Centrality],"&gt;="&amp;N13)</f>
        <v>5</v>
      </c>
      <c r="P12" s="37">
        <f t="shared" si="7"/>
        <v>3.519303818181818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0.023809523809523808</v>
      </c>
      <c r="D13" s="32">
        <f t="shared" si="1"/>
        <v>0</v>
      </c>
      <c r="E13" s="3">
        <f>COUNTIF(Vertices[Degree],"&gt;= "&amp;D13)-COUNTIF(Vertices[Degree],"&gt;="&amp;D14)</f>
        <v>0</v>
      </c>
      <c r="F13" s="39">
        <f t="shared" si="2"/>
        <v>5.2</v>
      </c>
      <c r="G13" s="40">
        <f>COUNTIF(Vertices[In-Degree],"&gt;= "&amp;F13)-COUNTIF(Vertices[In-Degree],"&gt;="&amp;F14)</f>
        <v>0</v>
      </c>
      <c r="H13" s="39">
        <f t="shared" si="3"/>
        <v>9</v>
      </c>
      <c r="I13" s="40">
        <f>COUNTIF(Vertices[Out-Degree],"&gt;= "&amp;H13)-COUNTIF(Vertices[Out-Degree],"&gt;="&amp;H14)</f>
        <v>1</v>
      </c>
      <c r="J13" s="39">
        <f t="shared" si="4"/>
        <v>1979.3943899999997</v>
      </c>
      <c r="K13" s="40">
        <f>COUNTIF(Vertices[Betweenness Centrality],"&gt;= "&amp;J13)-COUNTIF(Vertices[Betweenness Centrality],"&gt;="&amp;J14)</f>
        <v>1</v>
      </c>
      <c r="L13" s="39">
        <f t="shared" si="5"/>
        <v>0.20000000000000004</v>
      </c>
      <c r="M13" s="40">
        <f>COUNTIF(Vertices[Closeness Centrality],"&gt;= "&amp;L13)-COUNTIF(Vertices[Closeness Centrality],"&gt;="&amp;L14)</f>
        <v>7</v>
      </c>
      <c r="N13" s="39">
        <f t="shared" si="6"/>
        <v>0.010754999999999999</v>
      </c>
      <c r="O13" s="40">
        <f>COUNTIF(Vertices[Eigenvector Centrality],"&gt;= "&amp;N13)-COUNTIF(Vertices[Eigenvector Centrality],"&gt;="&amp;N14)</f>
        <v>0</v>
      </c>
      <c r="P13" s="39">
        <f t="shared" si="7"/>
        <v>3.8372536</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5.672727272727273</v>
      </c>
      <c r="G14" s="38">
        <f>COUNTIF(Vertices[In-Degree],"&gt;= "&amp;F14)-COUNTIF(Vertices[In-Degree],"&gt;="&amp;F15)</f>
        <v>1</v>
      </c>
      <c r="H14" s="37">
        <f t="shared" si="3"/>
        <v>9.818181818181818</v>
      </c>
      <c r="I14" s="38">
        <f>COUNTIF(Vertices[Out-Degree],"&gt;= "&amp;H14)-COUNTIF(Vertices[Out-Degree],"&gt;="&amp;H15)</f>
        <v>1</v>
      </c>
      <c r="J14" s="37">
        <f t="shared" si="4"/>
        <v>2159.339334545454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0.011732727272727271</v>
      </c>
      <c r="O14" s="38">
        <f>COUNTIF(Vertices[Eigenvector Centrality],"&gt;= "&amp;N14)-COUNTIF(Vertices[Eigenvector Centrality],"&gt;="&amp;N15)</f>
        <v>3</v>
      </c>
      <c r="P14" s="37">
        <f t="shared" si="7"/>
        <v>4.155203381818182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12</v>
      </c>
      <c r="D15" s="32">
        <f t="shared" si="1"/>
        <v>0</v>
      </c>
      <c r="E15" s="3">
        <f>COUNTIF(Vertices[Degree],"&gt;= "&amp;D15)-COUNTIF(Vertices[Degree],"&gt;="&amp;D16)</f>
        <v>0</v>
      </c>
      <c r="F15" s="39">
        <f t="shared" si="2"/>
        <v>6.1454545454545455</v>
      </c>
      <c r="G15" s="40">
        <f>COUNTIF(Vertices[In-Degree],"&gt;= "&amp;F15)-COUNTIF(Vertices[In-Degree],"&gt;="&amp;F16)</f>
        <v>0</v>
      </c>
      <c r="H15" s="39">
        <f t="shared" si="3"/>
        <v>10.636363636363637</v>
      </c>
      <c r="I15" s="40">
        <f>COUNTIF(Vertices[Out-Degree],"&gt;= "&amp;H15)-COUNTIF(Vertices[Out-Degree],"&gt;="&amp;H16)</f>
        <v>0</v>
      </c>
      <c r="J15" s="39">
        <f t="shared" si="4"/>
        <v>2339.284279090909</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0.012710454545454544</v>
      </c>
      <c r="O15" s="40">
        <f>COUNTIF(Vertices[Eigenvector Centrality],"&gt;= "&amp;N15)-COUNTIF(Vertices[Eigenvector Centrality],"&gt;="&amp;N16)</f>
        <v>1</v>
      </c>
      <c r="P15" s="39">
        <f t="shared" si="7"/>
        <v>4.473153163636364</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6.618181818181818</v>
      </c>
      <c r="G16" s="38">
        <f>COUNTIF(Vertices[In-Degree],"&gt;= "&amp;F16)-COUNTIF(Vertices[In-Degree],"&gt;="&amp;F17)</f>
        <v>2</v>
      </c>
      <c r="H16" s="37">
        <f t="shared" si="3"/>
        <v>11.454545454545455</v>
      </c>
      <c r="I16" s="38">
        <f>COUNTIF(Vertices[Out-Degree],"&gt;= "&amp;H16)-COUNTIF(Vertices[Out-Degree],"&gt;="&amp;H17)</f>
        <v>0</v>
      </c>
      <c r="J16" s="37">
        <f t="shared" si="4"/>
        <v>2519.2292236363637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0.013688181818181816</v>
      </c>
      <c r="O16" s="38">
        <f>COUNTIF(Vertices[Eigenvector Centrality],"&gt;= "&amp;N16)-COUNTIF(Vertices[Eigenvector Centrality],"&gt;="&amp;N17)</f>
        <v>5</v>
      </c>
      <c r="P16" s="37">
        <f t="shared" si="7"/>
        <v>4.791102945454546</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139</v>
      </c>
      <c r="D17" s="32">
        <f t="shared" si="1"/>
        <v>0</v>
      </c>
      <c r="E17" s="3">
        <f>COUNTIF(Vertices[Degree],"&gt;= "&amp;D17)-COUNTIF(Vertices[Degree],"&gt;="&amp;D18)</f>
        <v>0</v>
      </c>
      <c r="F17" s="39">
        <f t="shared" si="2"/>
        <v>7.090909090909091</v>
      </c>
      <c r="G17" s="40">
        <f>COUNTIF(Vertices[In-Degree],"&gt;= "&amp;F17)-COUNTIF(Vertices[In-Degree],"&gt;="&amp;F18)</f>
        <v>0</v>
      </c>
      <c r="H17" s="39">
        <f t="shared" si="3"/>
        <v>12.272727272727273</v>
      </c>
      <c r="I17" s="40">
        <f>COUNTIF(Vertices[Out-Degree],"&gt;= "&amp;H17)-COUNTIF(Vertices[Out-Degree],"&gt;="&amp;H18)</f>
        <v>0</v>
      </c>
      <c r="J17" s="39">
        <f t="shared" si="4"/>
        <v>2699.1741681818185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0.014665909090909089</v>
      </c>
      <c r="O17" s="40">
        <f>COUNTIF(Vertices[Eigenvector Centrality],"&gt;= "&amp;N17)-COUNTIF(Vertices[Eigenvector Centrality],"&gt;="&amp;N18)</f>
        <v>0</v>
      </c>
      <c r="P17" s="39">
        <f t="shared" si="7"/>
        <v>5.109052727272728</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286</v>
      </c>
      <c r="D18" s="32">
        <f t="shared" si="1"/>
        <v>0</v>
      </c>
      <c r="E18" s="3">
        <f>COUNTIF(Vertices[Degree],"&gt;= "&amp;D18)-COUNTIF(Vertices[Degree],"&gt;="&amp;D19)</f>
        <v>0</v>
      </c>
      <c r="F18" s="37">
        <f t="shared" si="2"/>
        <v>7.5636363636363635</v>
      </c>
      <c r="G18" s="38">
        <f>COUNTIF(Vertices[In-Degree],"&gt;= "&amp;F18)-COUNTIF(Vertices[In-Degree],"&gt;="&amp;F19)</f>
        <v>1</v>
      </c>
      <c r="H18" s="37">
        <f t="shared" si="3"/>
        <v>13.090909090909092</v>
      </c>
      <c r="I18" s="38">
        <f>COUNTIF(Vertices[Out-Degree],"&gt;= "&amp;H18)-COUNTIF(Vertices[Out-Degree],"&gt;="&amp;H19)</f>
        <v>0</v>
      </c>
      <c r="J18" s="37">
        <f t="shared" si="4"/>
        <v>2879.119112727273</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0.015643636363636363</v>
      </c>
      <c r="O18" s="38">
        <f>COUNTIF(Vertices[Eigenvector Centrality],"&gt;= "&amp;N18)-COUNTIF(Vertices[Eigenvector Centrality],"&gt;="&amp;N19)</f>
        <v>0</v>
      </c>
      <c r="P18" s="37">
        <f t="shared" si="7"/>
        <v>5.427002509090911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8.036363636363637</v>
      </c>
      <c r="G19" s="40">
        <f>COUNTIF(Vertices[In-Degree],"&gt;= "&amp;F19)-COUNTIF(Vertices[In-Degree],"&gt;="&amp;F20)</f>
        <v>0</v>
      </c>
      <c r="H19" s="39">
        <f t="shared" si="3"/>
        <v>13.90909090909091</v>
      </c>
      <c r="I19" s="40">
        <f>COUNTIF(Vertices[Out-Degree],"&gt;= "&amp;H19)-COUNTIF(Vertices[Out-Degree],"&gt;="&amp;H20)</f>
        <v>0</v>
      </c>
      <c r="J19" s="39">
        <f t="shared" si="4"/>
        <v>3059.064057272728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0.016621363636363636</v>
      </c>
      <c r="O19" s="40">
        <f>COUNTIF(Vertices[Eigenvector Centrality],"&gt;= "&amp;N19)-COUNTIF(Vertices[Eigenvector Centrality],"&gt;="&amp;N20)</f>
        <v>0</v>
      </c>
      <c r="P19" s="39">
        <f t="shared" si="7"/>
        <v>5.744952290909093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8.50909090909091</v>
      </c>
      <c r="G20" s="38">
        <f>COUNTIF(Vertices[In-Degree],"&gt;= "&amp;F20)-COUNTIF(Vertices[In-Degree],"&gt;="&amp;F21)</f>
        <v>0</v>
      </c>
      <c r="H20" s="37">
        <f t="shared" si="3"/>
        <v>14.727272727272728</v>
      </c>
      <c r="I20" s="38">
        <f>COUNTIF(Vertices[Out-Degree],"&gt;= "&amp;H20)-COUNTIF(Vertices[Out-Degree],"&gt;="&amp;H21)</f>
        <v>0</v>
      </c>
      <c r="J20" s="37">
        <f t="shared" si="4"/>
        <v>3239.0090018181827</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0.017599090909090908</v>
      </c>
      <c r="O20" s="38">
        <f>COUNTIF(Vertices[Eigenvector Centrality],"&gt;= "&amp;N20)-COUNTIF(Vertices[Eigenvector Centrality],"&gt;="&amp;N21)</f>
        <v>2</v>
      </c>
      <c r="P20" s="37">
        <f t="shared" si="7"/>
        <v>6.062902072727275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3.217136</v>
      </c>
      <c r="D21" s="32">
        <f t="shared" si="1"/>
        <v>0</v>
      </c>
      <c r="E21" s="3">
        <f>COUNTIF(Vertices[Degree],"&gt;= "&amp;D21)-COUNTIF(Vertices[Degree],"&gt;="&amp;D22)</f>
        <v>0</v>
      </c>
      <c r="F21" s="39">
        <f t="shared" si="2"/>
        <v>8.981818181818182</v>
      </c>
      <c r="G21" s="40">
        <f>COUNTIF(Vertices[In-Degree],"&gt;= "&amp;F21)-COUNTIF(Vertices[In-Degree],"&gt;="&amp;F22)</f>
        <v>1</v>
      </c>
      <c r="H21" s="39">
        <f t="shared" si="3"/>
        <v>15.545454545454547</v>
      </c>
      <c r="I21" s="40">
        <f>COUNTIF(Vertices[Out-Degree],"&gt;= "&amp;H21)-COUNTIF(Vertices[Out-Degree],"&gt;="&amp;H22)</f>
        <v>0</v>
      </c>
      <c r="J21" s="39">
        <f t="shared" si="4"/>
        <v>3418.9539463636374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0.01857681818181818</v>
      </c>
      <c r="O21" s="40">
        <f>COUNTIF(Vertices[Eigenvector Centrality],"&gt;= "&amp;N21)-COUNTIF(Vertices[Eigenvector Centrality],"&gt;="&amp;N22)</f>
        <v>0</v>
      </c>
      <c r="P21" s="39">
        <f t="shared" si="7"/>
        <v>6.380851854545457</v>
      </c>
      <c r="Q21" s="40">
        <f>COUNTIF(Vertices[PageRank],"&gt;= "&amp;P21)-COUNTIF(Vertices[PageRank],"&gt;="&amp;P22)</f>
        <v>2</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9.454545454545455</v>
      </c>
      <c r="G22" s="38">
        <f>COUNTIF(Vertices[In-Degree],"&gt;= "&amp;F22)-COUNTIF(Vertices[In-Degree],"&gt;="&amp;F23)</f>
        <v>0</v>
      </c>
      <c r="H22" s="37">
        <f t="shared" si="3"/>
        <v>16.363636363636363</v>
      </c>
      <c r="I22" s="38">
        <f>COUNTIF(Vertices[Out-Degree],"&gt;= "&amp;H22)-COUNTIF(Vertices[Out-Degree],"&gt;="&amp;H23)</f>
        <v>1</v>
      </c>
      <c r="J22" s="37">
        <f t="shared" si="4"/>
        <v>3598.898890909092</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0.019554545454545453</v>
      </c>
      <c r="O22" s="38">
        <f>COUNTIF(Vertices[Eigenvector Centrality],"&gt;= "&amp;N22)-COUNTIF(Vertices[Eigenvector Centrality],"&gt;="&amp;N23)</f>
        <v>1</v>
      </c>
      <c r="P22" s="37">
        <f t="shared" si="7"/>
        <v>6.69880163636364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0.00942690408499177</v>
      </c>
      <c r="D23" s="32">
        <f t="shared" si="1"/>
        <v>0</v>
      </c>
      <c r="E23" s="3">
        <f>COUNTIF(Vertices[Degree],"&gt;= "&amp;D23)-COUNTIF(Vertices[Degree],"&gt;="&amp;D24)</f>
        <v>0</v>
      </c>
      <c r="F23" s="39">
        <f t="shared" si="2"/>
        <v>9.927272727272728</v>
      </c>
      <c r="G23" s="40">
        <f>COUNTIF(Vertices[In-Degree],"&gt;= "&amp;F23)-COUNTIF(Vertices[In-Degree],"&gt;="&amp;F24)</f>
        <v>2</v>
      </c>
      <c r="H23" s="39">
        <f t="shared" si="3"/>
        <v>17.18181818181818</v>
      </c>
      <c r="I23" s="40">
        <f>COUNTIF(Vertices[Out-Degree],"&gt;= "&amp;H23)-COUNTIF(Vertices[Out-Degree],"&gt;="&amp;H24)</f>
        <v>0</v>
      </c>
      <c r="J23" s="39">
        <f t="shared" si="4"/>
        <v>3778.843835454547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0.020532272727272725</v>
      </c>
      <c r="O23" s="40">
        <f>COUNTIF(Vertices[Eigenvector Centrality],"&gt;= "&amp;N23)-COUNTIF(Vertices[Eigenvector Centrality],"&gt;="&amp;N24)</f>
        <v>2</v>
      </c>
      <c r="P23" s="39">
        <f t="shared" si="7"/>
        <v>7.016751418181822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3185</v>
      </c>
      <c r="B24" s="34">
        <v>0.55346</v>
      </c>
      <c r="D24" s="32">
        <f t="shared" si="1"/>
        <v>0</v>
      </c>
      <c r="E24" s="3">
        <f>COUNTIF(Vertices[Degree],"&gt;= "&amp;D24)-COUNTIF(Vertices[Degree],"&gt;="&amp;D25)</f>
        <v>0</v>
      </c>
      <c r="F24" s="37">
        <f t="shared" si="2"/>
        <v>10.4</v>
      </c>
      <c r="G24" s="38">
        <f>COUNTIF(Vertices[In-Degree],"&gt;= "&amp;F24)-COUNTIF(Vertices[In-Degree],"&gt;="&amp;F25)</f>
        <v>0</v>
      </c>
      <c r="H24" s="37">
        <f t="shared" si="3"/>
        <v>17.999999999999996</v>
      </c>
      <c r="I24" s="38">
        <f>COUNTIF(Vertices[Out-Degree],"&gt;= "&amp;H24)-COUNTIF(Vertices[Out-Degree],"&gt;="&amp;H25)</f>
        <v>0</v>
      </c>
      <c r="J24" s="37">
        <f t="shared" si="4"/>
        <v>3958.7887800000017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0.021509999999999998</v>
      </c>
      <c r="O24" s="38">
        <f>COUNTIF(Vertices[Eigenvector Centrality],"&gt;= "&amp;N24)-COUNTIF(Vertices[Eigenvector Centrality],"&gt;="&amp;N25)</f>
        <v>0</v>
      </c>
      <c r="P24" s="37">
        <f t="shared" si="7"/>
        <v>7.334701200000004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10.872727272727273</v>
      </c>
      <c r="G25" s="40">
        <f>COUNTIF(Vertices[In-Degree],"&gt;= "&amp;F25)-COUNTIF(Vertices[In-Degree],"&gt;="&amp;F26)</f>
        <v>0</v>
      </c>
      <c r="H25" s="39">
        <f t="shared" si="3"/>
        <v>18.818181818181813</v>
      </c>
      <c r="I25" s="40">
        <f>COUNTIF(Vertices[Out-Degree],"&gt;= "&amp;H25)-COUNTIF(Vertices[Out-Degree],"&gt;="&amp;H26)</f>
        <v>0</v>
      </c>
      <c r="J25" s="39">
        <f t="shared" si="4"/>
        <v>4138.733724545456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0.02248772727272727</v>
      </c>
      <c r="O25" s="40">
        <f>COUNTIF(Vertices[Eigenvector Centrality],"&gt;= "&amp;N25)-COUNTIF(Vertices[Eigenvector Centrality],"&gt;="&amp;N26)</f>
        <v>0</v>
      </c>
      <c r="P25" s="39">
        <f t="shared" si="7"/>
        <v>7.652650981818186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3186</v>
      </c>
      <c r="B26" s="34" t="s">
        <v>3200</v>
      </c>
      <c r="D26" s="32">
        <f t="shared" si="1"/>
        <v>0</v>
      </c>
      <c r="E26" s="3">
        <f>COUNTIF(Vertices[Degree],"&gt;= "&amp;D26)-COUNTIF(Vertices[Degree],"&gt;="&amp;D28)</f>
        <v>0</v>
      </c>
      <c r="F26" s="37">
        <f t="shared" si="2"/>
        <v>11.345454545454546</v>
      </c>
      <c r="G26" s="38">
        <f>COUNTIF(Vertices[In-Degree],"&gt;= "&amp;F26)-COUNTIF(Vertices[In-Degree],"&gt;="&amp;F28)</f>
        <v>0</v>
      </c>
      <c r="H26" s="37">
        <f t="shared" si="3"/>
        <v>19.63636363636363</v>
      </c>
      <c r="I26" s="38">
        <f>COUNTIF(Vertices[Out-Degree],"&gt;= "&amp;H26)-COUNTIF(Vertices[Out-Degree],"&gt;="&amp;H28)</f>
        <v>0</v>
      </c>
      <c r="J26" s="37">
        <f t="shared" si="4"/>
        <v>4318.678669090911</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0.023465454545454543</v>
      </c>
      <c r="O26" s="38">
        <f>COUNTIF(Vertices[Eigenvector Centrality],"&gt;= "&amp;N26)-COUNTIF(Vertices[Eigenvector Centrality],"&gt;="&amp;N28)</f>
        <v>0</v>
      </c>
      <c r="P26" s="37">
        <f t="shared" si="7"/>
        <v>7.9706007636363685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-5</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34" t="s">
        <v>3187</v>
      </c>
      <c r="B28" s="34" t="s">
        <v>85</v>
      </c>
      <c r="D28" s="32">
        <f>D26+($D$57-$D$2)/BinDivisor</f>
        <v>0</v>
      </c>
      <c r="E28" s="3">
        <f>COUNTIF(Vertices[Degree],"&gt;= "&amp;D28)-COUNTIF(Vertices[Degree],"&gt;="&amp;D40)</f>
        <v>0</v>
      </c>
      <c r="F28" s="39">
        <f>F26+($F$57-$F$2)/BinDivisor</f>
        <v>11.818181818181818</v>
      </c>
      <c r="G28" s="40">
        <f>COUNTIF(Vertices[In-Degree],"&gt;= "&amp;F28)-COUNTIF(Vertices[In-Degree],"&gt;="&amp;F40)</f>
        <v>1</v>
      </c>
      <c r="H28" s="39">
        <f>H26+($H$57-$H$2)/BinDivisor</f>
        <v>20.454545454545446</v>
      </c>
      <c r="I28" s="40">
        <f>COUNTIF(Vertices[Out-Degree],"&gt;= "&amp;H28)-COUNTIF(Vertices[Out-Degree],"&gt;="&amp;H40)</f>
        <v>0</v>
      </c>
      <c r="J28" s="39">
        <f>J26+($J$57-$J$2)/BinDivisor</f>
        <v>4498.623613636366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0.024443181818181815</v>
      </c>
      <c r="O28" s="40">
        <f>COUNTIF(Vertices[Eigenvector Centrality],"&gt;= "&amp;N28)-COUNTIF(Vertices[Eigenvector Centrality],"&gt;="&amp;N40)</f>
        <v>2</v>
      </c>
      <c r="P28" s="39">
        <f>P26+($P$57-$P$2)/BinDivisor</f>
        <v>8.28855054545455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3188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3189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3190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3191</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3192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3193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3194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3195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3196</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1:21" ht="15">
      <c r="A40" s="34" t="s">
        <v>3197</v>
      </c>
      <c r="B40" s="34" t="s">
        <v>85</v>
      </c>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21.272727272727263</v>
      </c>
      <c r="I40" s="38">
        <f>COUNTIF(Vertices[Out-Degree],"&gt;= "&amp;H40)-COUNTIF(Vertices[Out-Degree],"&gt;="&amp;H41)</f>
        <v>0</v>
      </c>
      <c r="J40" s="37">
        <f>J28+($J$57-$J$2)/BinDivisor</f>
        <v>4678.568558181821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0.025420909090909088</v>
      </c>
      <c r="O40" s="38">
        <f>COUNTIF(Vertices[Eigenvector Centrality],"&gt;= "&amp;N40)-COUNTIF(Vertices[Eigenvector Centrality],"&gt;="&amp;N41)</f>
        <v>0</v>
      </c>
      <c r="P40" s="37">
        <f>P28+($P$57-$P$2)/BinDivisor</f>
        <v>8.606500327272732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3198</v>
      </c>
      <c r="B41" s="34" t="s">
        <v>85</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22.09090909090908</v>
      </c>
      <c r="I41" s="40">
        <f>COUNTIF(Vertices[Out-Degree],"&gt;= "&amp;H41)-COUNTIF(Vertices[Out-Degree],"&gt;="&amp;H42)</f>
        <v>0</v>
      </c>
      <c r="J41" s="39">
        <f aca="true" t="shared" si="13" ref="J41:J56">J40+($J$57-$J$2)/BinDivisor</f>
        <v>4858.513502727275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0.02639863636363636</v>
      </c>
      <c r="O41" s="40">
        <f>COUNTIF(Vertices[Eigenvector Centrality],"&gt;= "&amp;N41)-COUNTIF(Vertices[Eigenvector Centrality],"&gt;="&amp;N42)</f>
        <v>1</v>
      </c>
      <c r="P41" s="39">
        <f aca="true" t="shared" si="16" ref="P41:P56">P40+($P$57-$P$2)/BinDivisor</f>
        <v>8.924450109090914</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4" t="s">
        <v>3199</v>
      </c>
      <c r="B42" s="34" t="s">
        <v>85</v>
      </c>
      <c r="D42" s="32">
        <f t="shared" si="10"/>
        <v>0</v>
      </c>
      <c r="E42" s="3">
        <f>COUNTIF(Vertices[Degree],"&gt;= "&amp;D42)-COUNTIF(Vertices[Degree],"&gt;="&amp;D43)</f>
        <v>0</v>
      </c>
      <c r="F42" s="37">
        <f t="shared" si="11"/>
        <v>13.236363636363636</v>
      </c>
      <c r="G42" s="38">
        <f>COUNTIF(Vertices[In-Degree],"&gt;= "&amp;F42)-COUNTIF(Vertices[In-Degree],"&gt;="&amp;F43)</f>
        <v>0</v>
      </c>
      <c r="H42" s="37">
        <f t="shared" si="12"/>
        <v>22.909090909090896</v>
      </c>
      <c r="I42" s="38">
        <f>COUNTIF(Vertices[Out-Degree],"&gt;= "&amp;H42)-COUNTIF(Vertices[Out-Degree],"&gt;="&amp;H43)</f>
        <v>0</v>
      </c>
      <c r="J42" s="37">
        <f t="shared" si="13"/>
        <v>5038.45844727273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0.027376363636363633</v>
      </c>
      <c r="O42" s="38">
        <f>COUNTIF(Vertices[Eigenvector Centrality],"&gt;= "&amp;N42)-COUNTIF(Vertices[Eigenvector Centrality],"&gt;="&amp;N43)</f>
        <v>1</v>
      </c>
      <c r="P42" s="37">
        <f t="shared" si="16"/>
        <v>9.242399890909097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13.709090909090909</v>
      </c>
      <c r="G43" s="40">
        <f>COUNTIF(Vertices[In-Degree],"&gt;= "&amp;F43)-COUNTIF(Vertices[In-Degree],"&gt;="&amp;F44)</f>
        <v>0</v>
      </c>
      <c r="H43" s="39">
        <f t="shared" si="12"/>
        <v>23.727272727272712</v>
      </c>
      <c r="I43" s="40">
        <f>COUNTIF(Vertices[Out-Degree],"&gt;= "&amp;H43)-COUNTIF(Vertices[Out-Degree],"&gt;="&amp;H44)</f>
        <v>0</v>
      </c>
      <c r="J43" s="39">
        <f t="shared" si="13"/>
        <v>5218.403391818185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0.028354090909090905</v>
      </c>
      <c r="O43" s="40">
        <f>COUNTIF(Vertices[Eigenvector Centrality],"&gt;= "&amp;N43)-COUNTIF(Vertices[Eigenvector Centrality],"&gt;="&amp;N44)</f>
        <v>0</v>
      </c>
      <c r="P43" s="39">
        <f t="shared" si="16"/>
        <v>9.560349672727279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24.54545454545453</v>
      </c>
      <c r="I44" s="38">
        <f>COUNTIF(Vertices[Out-Degree],"&gt;= "&amp;H44)-COUNTIF(Vertices[Out-Degree],"&gt;="&amp;H45)</f>
        <v>0</v>
      </c>
      <c r="J44" s="37">
        <f t="shared" si="13"/>
        <v>5398.34833636364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0.029331818181818178</v>
      </c>
      <c r="O44" s="38">
        <f>COUNTIF(Vertices[Eigenvector Centrality],"&gt;= "&amp;N44)-COUNTIF(Vertices[Eigenvector Centrality],"&gt;="&amp;N45)</f>
        <v>0</v>
      </c>
      <c r="P44" s="37">
        <f t="shared" si="16"/>
        <v>9.878299454545461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14.654545454545454</v>
      </c>
      <c r="G45" s="40">
        <f>COUNTIF(Vertices[In-Degree],"&gt;= "&amp;F45)-COUNTIF(Vertices[In-Degree],"&gt;="&amp;F46)</f>
        <v>2</v>
      </c>
      <c r="H45" s="39">
        <f t="shared" si="12"/>
        <v>25.363636363636346</v>
      </c>
      <c r="I45" s="40">
        <f>COUNTIF(Vertices[Out-Degree],"&gt;= "&amp;H45)-COUNTIF(Vertices[Out-Degree],"&gt;="&amp;H46)</f>
        <v>0</v>
      </c>
      <c r="J45" s="39">
        <f t="shared" si="13"/>
        <v>5578.293280909094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0.03030954545454545</v>
      </c>
      <c r="O45" s="40">
        <f>COUNTIF(Vertices[Eigenvector Centrality],"&gt;= "&amp;N45)-COUNTIF(Vertices[Eigenvector Centrality],"&gt;="&amp;N46)</f>
        <v>0</v>
      </c>
      <c r="P45" s="39">
        <f t="shared" si="16"/>
        <v>10.196249236363643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15.127272727272727</v>
      </c>
      <c r="G46" s="38">
        <f>COUNTIF(Vertices[In-Degree],"&gt;= "&amp;F46)-COUNTIF(Vertices[In-Degree],"&gt;="&amp;F47)</f>
        <v>0</v>
      </c>
      <c r="H46" s="37">
        <f t="shared" si="12"/>
        <v>26.181818181818162</v>
      </c>
      <c r="I46" s="38">
        <f>COUNTIF(Vertices[Out-Degree],"&gt;= "&amp;H46)-COUNTIF(Vertices[Out-Degree],"&gt;="&amp;H47)</f>
        <v>0</v>
      </c>
      <c r="J46" s="37">
        <f t="shared" si="13"/>
        <v>5758.238225454549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0.031287272727272726</v>
      </c>
      <c r="O46" s="38">
        <f>COUNTIF(Vertices[Eigenvector Centrality],"&gt;= "&amp;N46)-COUNTIF(Vertices[Eigenvector Centrality],"&gt;="&amp;N47)</f>
        <v>1</v>
      </c>
      <c r="P46" s="37">
        <f t="shared" si="16"/>
        <v>10.514199018181825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26.99999999999998</v>
      </c>
      <c r="I47" s="40">
        <f>COUNTIF(Vertices[Out-Degree],"&gt;= "&amp;H47)-COUNTIF(Vertices[Out-Degree],"&gt;="&amp;H48)</f>
        <v>0</v>
      </c>
      <c r="J47" s="39">
        <f t="shared" si="13"/>
        <v>5938.183170000004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0.032265</v>
      </c>
      <c r="O47" s="40">
        <f>COUNTIF(Vertices[Eigenvector Centrality],"&gt;= "&amp;N47)-COUNTIF(Vertices[Eigenvector Centrality],"&gt;="&amp;N48)</f>
        <v>0</v>
      </c>
      <c r="P47" s="39">
        <f t="shared" si="16"/>
        <v>10.832148800000008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27.818181818181795</v>
      </c>
      <c r="I48" s="38">
        <f>COUNTIF(Vertices[Out-Degree],"&gt;= "&amp;H48)-COUNTIF(Vertices[Out-Degree],"&gt;="&amp;H49)</f>
        <v>0</v>
      </c>
      <c r="J48" s="37">
        <f t="shared" si="13"/>
        <v>6118.128114545459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0.03324272727272728</v>
      </c>
      <c r="O48" s="38">
        <f>COUNTIF(Vertices[Eigenvector Centrality],"&gt;= "&amp;N48)-COUNTIF(Vertices[Eigenvector Centrality],"&gt;="&amp;N49)</f>
        <v>1</v>
      </c>
      <c r="P48" s="37">
        <f t="shared" si="16"/>
        <v>11.15009858181819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28.636363636363612</v>
      </c>
      <c r="I49" s="40">
        <f>COUNTIF(Vertices[Out-Degree],"&gt;= "&amp;H49)-COUNTIF(Vertices[Out-Degree],"&gt;="&amp;H50)</f>
        <v>0</v>
      </c>
      <c r="J49" s="39">
        <f t="shared" si="13"/>
        <v>6298.073059090913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0.034220454545454554</v>
      </c>
      <c r="O49" s="40">
        <f>COUNTIF(Vertices[Eigenvector Centrality],"&gt;= "&amp;N49)-COUNTIF(Vertices[Eigenvector Centrality],"&gt;="&amp;N50)</f>
        <v>0</v>
      </c>
      <c r="P49" s="39">
        <f t="shared" si="16"/>
        <v>11.468048363636372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29.45454545454543</v>
      </c>
      <c r="I50" s="38">
        <f>COUNTIF(Vertices[Out-Degree],"&gt;= "&amp;H50)-COUNTIF(Vertices[Out-Degree],"&gt;="&amp;H51)</f>
        <v>0</v>
      </c>
      <c r="J50" s="37">
        <f t="shared" si="13"/>
        <v>6478.018003636368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0.03519818181818183</v>
      </c>
      <c r="O50" s="38">
        <f>COUNTIF(Vertices[Eigenvector Centrality],"&gt;= "&amp;N50)-COUNTIF(Vertices[Eigenvector Centrality],"&gt;="&amp;N51)</f>
        <v>1</v>
      </c>
      <c r="P50" s="37">
        <f t="shared" si="16"/>
        <v>11.785998145454554</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30.272727272727245</v>
      </c>
      <c r="I51" s="40">
        <f>COUNTIF(Vertices[Out-Degree],"&gt;= "&amp;H51)-COUNTIF(Vertices[Out-Degree],"&gt;="&amp;H52)</f>
        <v>0</v>
      </c>
      <c r="J51" s="39">
        <f t="shared" si="13"/>
        <v>6657.962948181823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0.036175909090909106</v>
      </c>
      <c r="O51" s="40">
        <f>COUNTIF(Vertices[Eigenvector Centrality],"&gt;= "&amp;N51)-COUNTIF(Vertices[Eigenvector Centrality],"&gt;="&amp;N52)</f>
        <v>0</v>
      </c>
      <c r="P51" s="39">
        <f t="shared" si="16"/>
        <v>12.103947927272737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31.09090909090906</v>
      </c>
      <c r="I52" s="38">
        <f>COUNTIF(Vertices[Out-Degree],"&gt;= "&amp;H52)-COUNTIF(Vertices[Out-Degree],"&gt;="&amp;H53)</f>
        <v>0</v>
      </c>
      <c r="J52" s="37">
        <f t="shared" si="13"/>
        <v>6837.907892727278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0.03715363636363638</v>
      </c>
      <c r="O52" s="38">
        <f>COUNTIF(Vertices[Eigenvector Centrality],"&gt;= "&amp;N52)-COUNTIF(Vertices[Eigenvector Centrality],"&gt;="&amp;N53)</f>
        <v>0</v>
      </c>
      <c r="P52" s="37">
        <f t="shared" si="16"/>
        <v>12.421897709090919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31.909090909090878</v>
      </c>
      <c r="I53" s="40">
        <f>COUNTIF(Vertices[Out-Degree],"&gt;= "&amp;H53)-COUNTIF(Vertices[Out-Degree],"&gt;="&amp;H54)</f>
        <v>0</v>
      </c>
      <c r="J53" s="39">
        <f t="shared" si="13"/>
        <v>7017.852837272732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0.03813136363636366</v>
      </c>
      <c r="O53" s="40">
        <f>COUNTIF(Vertices[Eigenvector Centrality],"&gt;= "&amp;N53)-COUNTIF(Vertices[Eigenvector Centrality],"&gt;="&amp;N54)</f>
        <v>0</v>
      </c>
      <c r="P53" s="39">
        <f t="shared" si="16"/>
        <v>12.739847490909101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32.7272727272727</v>
      </c>
      <c r="I54" s="38">
        <f>COUNTIF(Vertices[Out-Degree],"&gt;= "&amp;H54)-COUNTIF(Vertices[Out-Degree],"&gt;="&amp;H55)</f>
        <v>0</v>
      </c>
      <c r="J54" s="37">
        <f t="shared" si="13"/>
        <v>7197.797781818187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0.039109090909090934</v>
      </c>
      <c r="O54" s="38">
        <f>COUNTIF(Vertices[Eigenvector Centrality],"&gt;= "&amp;N54)-COUNTIF(Vertices[Eigenvector Centrality],"&gt;="&amp;N55)</f>
        <v>0</v>
      </c>
      <c r="P54" s="37">
        <f t="shared" si="16"/>
        <v>13.057797272727283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19.381818181818183</v>
      </c>
      <c r="G55" s="40">
        <f>COUNTIF(Vertices[In-Degree],"&gt;= "&amp;F55)-COUNTIF(Vertices[In-Degree],"&gt;="&amp;F56)</f>
        <v>0</v>
      </c>
      <c r="H55" s="39">
        <f t="shared" si="12"/>
        <v>33.54545454545452</v>
      </c>
      <c r="I55" s="40">
        <f>COUNTIF(Vertices[Out-Degree],"&gt;= "&amp;H55)-COUNTIF(Vertices[Out-Degree],"&gt;="&amp;H56)</f>
        <v>0</v>
      </c>
      <c r="J55" s="39">
        <f t="shared" si="13"/>
        <v>7377.742726363642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0.04008681818181821</v>
      </c>
      <c r="O55" s="40">
        <f>COUNTIF(Vertices[Eigenvector Centrality],"&gt;= "&amp;N55)-COUNTIF(Vertices[Eigenvector Centrality],"&gt;="&amp;N56)</f>
        <v>0</v>
      </c>
      <c r="P55" s="39">
        <f t="shared" si="16"/>
        <v>13.375747054545466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19.854545454545455</v>
      </c>
      <c r="G56" s="38">
        <f>COUNTIF(Vertices[In-Degree],"&gt;= "&amp;F56)-COUNTIF(Vertices[In-Degree],"&gt;="&amp;F57)</f>
        <v>1</v>
      </c>
      <c r="H56" s="37">
        <f t="shared" si="12"/>
        <v>34.36363636363634</v>
      </c>
      <c r="I56" s="38">
        <f>COUNTIF(Vertices[Out-Degree],"&gt;= "&amp;H56)-COUNTIF(Vertices[Out-Degree],"&gt;="&amp;H57)</f>
        <v>0</v>
      </c>
      <c r="J56" s="37">
        <f t="shared" si="13"/>
        <v>7557.687670909097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0.041064545454545485</v>
      </c>
      <c r="O56" s="38">
        <f>COUNTIF(Vertices[Eigenvector Centrality],"&gt;= "&amp;N56)-COUNTIF(Vertices[Eigenvector Centrality],"&gt;="&amp;N57)</f>
        <v>1</v>
      </c>
      <c r="P56" s="37">
        <f t="shared" si="16"/>
        <v>13.693696836363648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45</v>
      </c>
      <c r="I57" s="42">
        <f>COUNTIF(Vertices[Out-Degree],"&gt;= "&amp;H57)-COUNTIF(Vertices[Out-Degree],"&gt;="&amp;H58)</f>
        <v>1</v>
      </c>
      <c r="J57" s="41">
        <f>MAX(Vertices[Betweenness Centrality])</f>
        <v>9896.97195</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0.053775</v>
      </c>
      <c r="O57" s="42">
        <f>COUNTIF(Vertices[Eigenvector Centrality],"&gt;= "&amp;N57)-COUNTIF(Vertices[Eigenvector Centrality],"&gt;="&amp;N58)</f>
        <v>1</v>
      </c>
      <c r="P57" s="41">
        <f>MAX(Vertices[PageRank])</f>
        <v>17.827044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26</v>
      </c>
    </row>
    <row r="73" spans="1:2" ht="15">
      <c r="A73" s="33" t="s">
        <v>90</v>
      </c>
      <c r="B73" s="47">
        <f>_xlfn.IFERROR(AVERAGE(Vertices[In-Degree]),NoMetricMessage)</f>
        <v>1.6402439024390243</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45</v>
      </c>
    </row>
    <row r="87" spans="1:2" ht="15">
      <c r="A87" s="33" t="s">
        <v>96</v>
      </c>
      <c r="B87" s="47">
        <f>_xlfn.IFERROR(AVERAGE(Vertices[Out-Degree]),NoMetricMessage)</f>
        <v>1.6402439024390243</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9896.97195</v>
      </c>
    </row>
    <row r="101" spans="1:2" ht="15">
      <c r="A101" s="33" t="s">
        <v>102</v>
      </c>
      <c r="B101" s="47">
        <f>_xlfn.IFERROR(AVERAGE(Vertices[Betweenness Centrality]),NoMetricMessage)</f>
        <v>263.24390244512193</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0.06773720121951221</v>
      </c>
    </row>
    <row r="116" spans="1:2" ht="15">
      <c r="A116" s="33" t="s">
        <v>109</v>
      </c>
      <c r="B116" s="47">
        <f>_xlfn.IFERROR(MEDIAN(Vertices[Closeness Centrality]),NoMetricMessage)</f>
        <v>0.002336</v>
      </c>
    </row>
    <row r="127" spans="1:2" ht="15">
      <c r="A127" s="33" t="s">
        <v>112</v>
      </c>
      <c r="B127" s="47">
        <f>IF(COUNT(Vertices[Eigenvector Centrality])&gt;0,N2,NoMetricMessage)</f>
        <v>0</v>
      </c>
    </row>
    <row r="128" spans="1:2" ht="15">
      <c r="A128" s="33" t="s">
        <v>113</v>
      </c>
      <c r="B128" s="47">
        <f>IF(COUNT(Vertices[Eigenvector Centrality])&gt;0,N57,NoMetricMessage)</f>
        <v>0.053775</v>
      </c>
    </row>
    <row r="129" spans="1:2" ht="15">
      <c r="A129" s="33" t="s">
        <v>114</v>
      </c>
      <c r="B129" s="47">
        <f>_xlfn.IFERROR(AVERAGE(Vertices[Eigenvector Centrality]),NoMetricMessage)</f>
        <v>0.006097621951219506</v>
      </c>
    </row>
    <row r="130" spans="1:2" ht="15">
      <c r="A130" s="33" t="s">
        <v>115</v>
      </c>
      <c r="B130" s="47">
        <f>_xlfn.IFERROR(MEDIAN(Vertices[Eigenvector Centrality]),NoMetricMessage)</f>
        <v>0.003752</v>
      </c>
    </row>
    <row r="141" spans="1:2" ht="15">
      <c r="A141" s="33" t="s">
        <v>140</v>
      </c>
      <c r="B141" s="47">
        <f>IF(COUNT(Vertices[PageRank])&gt;0,P2,NoMetricMessage)</f>
        <v>0.339806</v>
      </c>
    </row>
    <row r="142" spans="1:2" ht="15">
      <c r="A142" s="33" t="s">
        <v>141</v>
      </c>
      <c r="B142" s="47">
        <f>IF(COUNT(Vertices[PageRank])&gt;0,P57,NoMetricMessage)</f>
        <v>17.827044</v>
      </c>
    </row>
    <row r="143" spans="1:2" ht="15">
      <c r="A143" s="33" t="s">
        <v>142</v>
      </c>
      <c r="B143" s="47">
        <f>_xlfn.IFERROR(AVERAGE(Vertices[PageRank]),NoMetricMessage)</f>
        <v>0.9999969329268296</v>
      </c>
    </row>
    <row r="144" spans="1:2" ht="15">
      <c r="A144" s="33" t="s">
        <v>143</v>
      </c>
      <c r="B144" s="47">
        <f>_xlfn.IFERROR(MEDIAN(Vertices[PageRank]),NoMetricMessage)</f>
        <v>0.531696</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0.1434299029013583</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2218</v>
      </c>
      <c r="K7" s="13" t="s">
        <v>2219</v>
      </c>
    </row>
    <row r="8" spans="1:11" ht="409.5">
      <c r="A8"/>
      <c r="B8">
        <v>2</v>
      </c>
      <c r="C8">
        <v>2</v>
      </c>
      <c r="D8" t="s">
        <v>61</v>
      </c>
      <c r="E8" t="s">
        <v>61</v>
      </c>
      <c r="H8" t="s">
        <v>73</v>
      </c>
      <c r="J8" t="s">
        <v>2220</v>
      </c>
      <c r="K8" s="13" t="s">
        <v>2221</v>
      </c>
    </row>
    <row r="9" spans="1:11" ht="409.5">
      <c r="A9"/>
      <c r="B9">
        <v>3</v>
      </c>
      <c r="C9">
        <v>4</v>
      </c>
      <c r="D9" t="s">
        <v>62</v>
      </c>
      <c r="E9" t="s">
        <v>62</v>
      </c>
      <c r="H9" t="s">
        <v>74</v>
      </c>
      <c r="J9" t="s">
        <v>2222</v>
      </c>
      <c r="K9" s="104" t="s">
        <v>2223</v>
      </c>
    </row>
    <row r="10" spans="1:11" ht="409.5">
      <c r="A10"/>
      <c r="B10">
        <v>4</v>
      </c>
      <c r="D10" t="s">
        <v>63</v>
      </c>
      <c r="E10" t="s">
        <v>63</v>
      </c>
      <c r="H10" t="s">
        <v>75</v>
      </c>
      <c r="J10" t="s">
        <v>2224</v>
      </c>
      <c r="K10" s="13" t="s">
        <v>2225</v>
      </c>
    </row>
    <row r="11" spans="1:11" ht="15">
      <c r="A11"/>
      <c r="B11">
        <v>5</v>
      </c>
      <c r="D11" t="s">
        <v>46</v>
      </c>
      <c r="E11">
        <v>1</v>
      </c>
      <c r="H11" t="s">
        <v>76</v>
      </c>
      <c r="J11" t="s">
        <v>2226</v>
      </c>
      <c r="K11" t="s">
        <v>2227</v>
      </c>
    </row>
    <row r="12" spans="1:11" ht="15">
      <c r="A12"/>
      <c r="B12"/>
      <c r="D12" t="s">
        <v>64</v>
      </c>
      <c r="E12">
        <v>2</v>
      </c>
      <c r="H12">
        <v>0</v>
      </c>
      <c r="J12" t="s">
        <v>2228</v>
      </c>
      <c r="K12" t="s">
        <v>2229</v>
      </c>
    </row>
    <row r="13" spans="1:11" ht="15">
      <c r="A13"/>
      <c r="B13"/>
      <c r="D13">
        <v>1</v>
      </c>
      <c r="E13">
        <v>3</v>
      </c>
      <c r="H13">
        <v>1</v>
      </c>
      <c r="J13" t="s">
        <v>2230</v>
      </c>
      <c r="K13" t="s">
        <v>2231</v>
      </c>
    </row>
    <row r="14" spans="4:11" ht="15">
      <c r="D14">
        <v>2</v>
      </c>
      <c r="E14">
        <v>4</v>
      </c>
      <c r="H14">
        <v>2</v>
      </c>
      <c r="J14" t="s">
        <v>2232</v>
      </c>
      <c r="K14" t="s">
        <v>2233</v>
      </c>
    </row>
    <row r="15" spans="4:11" ht="15">
      <c r="D15">
        <v>3</v>
      </c>
      <c r="E15">
        <v>5</v>
      </c>
      <c r="H15">
        <v>3</v>
      </c>
      <c r="J15" t="s">
        <v>2234</v>
      </c>
      <c r="K15" t="s">
        <v>2235</v>
      </c>
    </row>
    <row r="16" spans="4:11" ht="15">
      <c r="D16">
        <v>4</v>
      </c>
      <c r="E16">
        <v>6</v>
      </c>
      <c r="H16">
        <v>4</v>
      </c>
      <c r="J16" t="s">
        <v>2236</v>
      </c>
      <c r="K16" t="s">
        <v>2237</v>
      </c>
    </row>
    <row r="17" spans="4:11" ht="15">
      <c r="D17">
        <v>5</v>
      </c>
      <c r="E17">
        <v>7</v>
      </c>
      <c r="H17">
        <v>5</v>
      </c>
      <c r="J17" t="s">
        <v>2238</v>
      </c>
      <c r="K17" t="s">
        <v>2239</v>
      </c>
    </row>
    <row r="18" spans="4:11" ht="15">
      <c r="D18">
        <v>6</v>
      </c>
      <c r="E18">
        <v>8</v>
      </c>
      <c r="H18">
        <v>6</v>
      </c>
      <c r="J18" t="s">
        <v>2240</v>
      </c>
      <c r="K18" t="s">
        <v>2241</v>
      </c>
    </row>
    <row r="19" spans="4:11" ht="15">
      <c r="D19">
        <v>7</v>
      </c>
      <c r="E19">
        <v>9</v>
      </c>
      <c r="H19">
        <v>7</v>
      </c>
      <c r="J19" t="s">
        <v>2242</v>
      </c>
      <c r="K19" t="s">
        <v>2243</v>
      </c>
    </row>
    <row r="20" spans="4:11" ht="15">
      <c r="D20">
        <v>8</v>
      </c>
      <c r="H20">
        <v>8</v>
      </c>
      <c r="J20" t="s">
        <v>2244</v>
      </c>
      <c r="K20" t="s">
        <v>2245</v>
      </c>
    </row>
    <row r="21" spans="4:11" ht="409.5">
      <c r="D21">
        <v>9</v>
      </c>
      <c r="H21">
        <v>9</v>
      </c>
      <c r="J21" t="s">
        <v>2246</v>
      </c>
      <c r="K21" s="13" t="s">
        <v>2247</v>
      </c>
    </row>
    <row r="22" spans="4:11" ht="409.5">
      <c r="D22">
        <v>10</v>
      </c>
      <c r="J22" t="s">
        <v>2248</v>
      </c>
      <c r="K22" s="13" t="s">
        <v>2249</v>
      </c>
    </row>
    <row r="23" spans="4:11" ht="409.5">
      <c r="D23">
        <v>11</v>
      </c>
      <c r="J23" t="s">
        <v>2250</v>
      </c>
      <c r="K23" s="13" t="s">
        <v>2251</v>
      </c>
    </row>
    <row r="24" spans="10:11" ht="409.5">
      <c r="J24" t="s">
        <v>2252</v>
      </c>
      <c r="K24" s="13" t="s">
        <v>3233</v>
      </c>
    </row>
    <row r="25" spans="10:11" ht="15">
      <c r="J25" t="s">
        <v>2253</v>
      </c>
      <c r="K25" t="b">
        <v>0</v>
      </c>
    </row>
    <row r="26" spans="10:11" ht="15">
      <c r="J26" t="s">
        <v>3230</v>
      </c>
      <c r="K26" t="s">
        <v>3231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2286</v>
      </c>
      <c r="B1" s="13" t="s">
        <v>2288</v>
      </c>
      <c r="C1" s="78" t="s">
        <v>2289</v>
      </c>
      <c r="D1" s="78" t="s">
        <v>2291</v>
      </c>
      <c r="E1" s="13" t="s">
        <v>2290</v>
      </c>
      <c r="F1" s="13" t="s">
        <v>2293</v>
      </c>
      <c r="G1" s="13" t="s">
        <v>2292</v>
      </c>
      <c r="H1" s="13" t="s">
        <v>2295</v>
      </c>
      <c r="I1" s="13" t="s">
        <v>2294</v>
      </c>
      <c r="J1" s="13" t="s">
        <v>2299</v>
      </c>
      <c r="K1" s="78" t="s">
        <v>2298</v>
      </c>
      <c r="L1" s="78" t="s">
        <v>2301</v>
      </c>
      <c r="M1" s="13" t="s">
        <v>2300</v>
      </c>
      <c r="N1" s="13" t="s">
        <v>2303</v>
      </c>
      <c r="O1" s="13" t="s">
        <v>2302</v>
      </c>
      <c r="P1" s="13" t="s">
        <v>2305</v>
      </c>
      <c r="Q1" s="78" t="s">
        <v>2304</v>
      </c>
      <c r="R1" s="78" t="s">
        <v>2307</v>
      </c>
      <c r="S1" s="13" t="s">
        <v>2306</v>
      </c>
      <c r="T1" s="13" t="s">
        <v>2309</v>
      </c>
      <c r="U1" s="13" t="s">
        <v>2308</v>
      </c>
      <c r="V1" s="13" t="s">
        <v>2310</v>
      </c>
    </row>
    <row r="2" spans="1:22" ht="15">
      <c r="A2" s="83" t="s">
        <v>438</v>
      </c>
      <c r="B2" s="78">
        <v>4</v>
      </c>
      <c r="C2" s="78"/>
      <c r="D2" s="78"/>
      <c r="E2" s="83" t="s">
        <v>439</v>
      </c>
      <c r="F2" s="78">
        <v>3</v>
      </c>
      <c r="G2" s="83" t="s">
        <v>438</v>
      </c>
      <c r="H2" s="78">
        <v>4</v>
      </c>
      <c r="I2" s="83" t="s">
        <v>446</v>
      </c>
      <c r="J2" s="78">
        <v>2</v>
      </c>
      <c r="K2" s="78"/>
      <c r="L2" s="78"/>
      <c r="M2" s="83" t="s">
        <v>454</v>
      </c>
      <c r="N2" s="78">
        <v>1</v>
      </c>
      <c r="O2" s="83" t="s">
        <v>444</v>
      </c>
      <c r="P2" s="78">
        <v>2</v>
      </c>
      <c r="Q2" s="78"/>
      <c r="R2" s="78"/>
      <c r="S2" s="83" t="s">
        <v>447</v>
      </c>
      <c r="T2" s="78">
        <v>1</v>
      </c>
      <c r="U2" s="83" t="s">
        <v>441</v>
      </c>
      <c r="V2" s="78">
        <v>1</v>
      </c>
    </row>
    <row r="3" spans="1:22" ht="15">
      <c r="A3" s="83" t="s">
        <v>460</v>
      </c>
      <c r="B3" s="78">
        <v>3</v>
      </c>
      <c r="C3" s="78"/>
      <c r="D3" s="78"/>
      <c r="E3" s="83" t="s">
        <v>467</v>
      </c>
      <c r="F3" s="78">
        <v>1</v>
      </c>
      <c r="G3" s="83" t="s">
        <v>460</v>
      </c>
      <c r="H3" s="78">
        <v>3</v>
      </c>
      <c r="I3" s="83" t="s">
        <v>2287</v>
      </c>
      <c r="J3" s="78">
        <v>2</v>
      </c>
      <c r="K3" s="78"/>
      <c r="L3" s="78"/>
      <c r="M3" s="78"/>
      <c r="N3" s="78"/>
      <c r="O3" s="83" t="s">
        <v>443</v>
      </c>
      <c r="P3" s="78">
        <v>1</v>
      </c>
      <c r="Q3" s="78"/>
      <c r="R3" s="78"/>
      <c r="S3" s="83" t="s">
        <v>455</v>
      </c>
      <c r="T3" s="78">
        <v>1</v>
      </c>
      <c r="U3" s="78"/>
      <c r="V3" s="78"/>
    </row>
    <row r="4" spans="1:22" ht="15">
      <c r="A4" s="83" t="s">
        <v>439</v>
      </c>
      <c r="B4" s="78">
        <v>3</v>
      </c>
      <c r="C4" s="78"/>
      <c r="D4" s="78"/>
      <c r="E4" s="83" t="s">
        <v>468</v>
      </c>
      <c r="F4" s="78">
        <v>1</v>
      </c>
      <c r="G4" s="83" t="s">
        <v>437</v>
      </c>
      <c r="H4" s="78">
        <v>2</v>
      </c>
      <c r="I4" s="83" t="s">
        <v>445</v>
      </c>
      <c r="J4" s="78">
        <v>1</v>
      </c>
      <c r="K4" s="78"/>
      <c r="L4" s="78"/>
      <c r="M4" s="78"/>
      <c r="N4" s="78"/>
      <c r="O4" s="78"/>
      <c r="P4" s="78"/>
      <c r="Q4" s="78"/>
      <c r="R4" s="78"/>
      <c r="S4" s="78"/>
      <c r="T4" s="78"/>
      <c r="U4" s="78"/>
      <c r="V4" s="78"/>
    </row>
    <row r="5" spans="1:22" ht="15">
      <c r="A5" s="83" t="s">
        <v>444</v>
      </c>
      <c r="B5" s="78">
        <v>2</v>
      </c>
      <c r="C5" s="78"/>
      <c r="D5" s="78"/>
      <c r="E5" s="83" t="s">
        <v>469</v>
      </c>
      <c r="F5" s="78">
        <v>1</v>
      </c>
      <c r="G5" s="83" t="s">
        <v>465</v>
      </c>
      <c r="H5" s="78">
        <v>1</v>
      </c>
      <c r="I5" s="83" t="s">
        <v>450</v>
      </c>
      <c r="J5" s="78">
        <v>1</v>
      </c>
      <c r="K5" s="78"/>
      <c r="L5" s="78"/>
      <c r="M5" s="78"/>
      <c r="N5" s="78"/>
      <c r="O5" s="78"/>
      <c r="P5" s="78"/>
      <c r="Q5" s="78"/>
      <c r="R5" s="78"/>
      <c r="S5" s="78"/>
      <c r="T5" s="78"/>
      <c r="U5" s="78"/>
      <c r="V5" s="78"/>
    </row>
    <row r="6" spans="1:22" ht="15">
      <c r="A6" s="83" t="s">
        <v>2287</v>
      </c>
      <c r="B6" s="78">
        <v>2</v>
      </c>
      <c r="C6" s="78"/>
      <c r="D6" s="78"/>
      <c r="E6" s="83" t="s">
        <v>470</v>
      </c>
      <c r="F6" s="78">
        <v>1</v>
      </c>
      <c r="G6" s="83" t="s">
        <v>462</v>
      </c>
      <c r="H6" s="78">
        <v>1</v>
      </c>
      <c r="I6" s="83" t="s">
        <v>451</v>
      </c>
      <c r="J6" s="78">
        <v>1</v>
      </c>
      <c r="K6" s="78"/>
      <c r="L6" s="78"/>
      <c r="M6" s="78"/>
      <c r="N6" s="78"/>
      <c r="O6" s="78"/>
      <c r="P6" s="78"/>
      <c r="Q6" s="78"/>
      <c r="R6" s="78"/>
      <c r="S6" s="78"/>
      <c r="T6" s="78"/>
      <c r="U6" s="78"/>
      <c r="V6" s="78"/>
    </row>
    <row r="7" spans="1:22" ht="15">
      <c r="A7" s="83" t="s">
        <v>437</v>
      </c>
      <c r="B7" s="78">
        <v>2</v>
      </c>
      <c r="C7" s="78"/>
      <c r="D7" s="78"/>
      <c r="E7" s="83" t="s">
        <v>466</v>
      </c>
      <c r="F7" s="78">
        <v>1</v>
      </c>
      <c r="G7" s="83" t="s">
        <v>461</v>
      </c>
      <c r="H7" s="78">
        <v>1</v>
      </c>
      <c r="I7" s="83" t="s">
        <v>453</v>
      </c>
      <c r="J7" s="78">
        <v>1</v>
      </c>
      <c r="K7" s="78"/>
      <c r="L7" s="78"/>
      <c r="M7" s="78"/>
      <c r="N7" s="78"/>
      <c r="O7" s="78"/>
      <c r="P7" s="78"/>
      <c r="Q7" s="78"/>
      <c r="R7" s="78"/>
      <c r="S7" s="78"/>
      <c r="T7" s="78"/>
      <c r="U7" s="78"/>
      <c r="V7" s="78"/>
    </row>
    <row r="8" spans="1:22" ht="15">
      <c r="A8" s="83" t="s">
        <v>446</v>
      </c>
      <c r="B8" s="78">
        <v>2</v>
      </c>
      <c r="C8" s="78"/>
      <c r="D8" s="78"/>
      <c r="E8" s="83" t="s">
        <v>471</v>
      </c>
      <c r="F8" s="78">
        <v>1</v>
      </c>
      <c r="G8" s="78"/>
      <c r="H8" s="78"/>
      <c r="I8" s="83" t="s">
        <v>2296</v>
      </c>
      <c r="J8" s="78">
        <v>1</v>
      </c>
      <c r="K8" s="78"/>
      <c r="L8" s="78"/>
      <c r="M8" s="78"/>
      <c r="N8" s="78"/>
      <c r="O8" s="78"/>
      <c r="P8" s="78"/>
      <c r="Q8" s="78"/>
      <c r="R8" s="78"/>
      <c r="S8" s="78"/>
      <c r="T8" s="78"/>
      <c r="U8" s="78"/>
      <c r="V8" s="78"/>
    </row>
    <row r="9" spans="1:22" ht="15">
      <c r="A9" s="83" t="s">
        <v>465</v>
      </c>
      <c r="B9" s="78">
        <v>1</v>
      </c>
      <c r="C9" s="78"/>
      <c r="D9" s="78"/>
      <c r="E9" s="83" t="s">
        <v>463</v>
      </c>
      <c r="F9" s="78">
        <v>1</v>
      </c>
      <c r="G9" s="78"/>
      <c r="H9" s="78"/>
      <c r="I9" s="83" t="s">
        <v>452</v>
      </c>
      <c r="J9" s="78">
        <v>1</v>
      </c>
      <c r="K9" s="78"/>
      <c r="L9" s="78"/>
      <c r="M9" s="78"/>
      <c r="N9" s="78"/>
      <c r="O9" s="78"/>
      <c r="P9" s="78"/>
      <c r="Q9" s="78"/>
      <c r="R9" s="78"/>
      <c r="S9" s="78"/>
      <c r="T9" s="78"/>
      <c r="U9" s="78"/>
      <c r="V9" s="78"/>
    </row>
    <row r="10" spans="1:22" ht="15">
      <c r="A10" s="83" t="s">
        <v>456</v>
      </c>
      <c r="B10" s="78">
        <v>1</v>
      </c>
      <c r="C10" s="78"/>
      <c r="D10" s="78"/>
      <c r="E10" s="83" t="s">
        <v>464</v>
      </c>
      <c r="F10" s="78">
        <v>1</v>
      </c>
      <c r="G10" s="78"/>
      <c r="H10" s="78"/>
      <c r="I10" s="83" t="s">
        <v>2297</v>
      </c>
      <c r="J10" s="78">
        <v>1</v>
      </c>
      <c r="K10" s="78"/>
      <c r="L10" s="78"/>
      <c r="M10" s="78"/>
      <c r="N10" s="78"/>
      <c r="O10" s="78"/>
      <c r="P10" s="78"/>
      <c r="Q10" s="78"/>
      <c r="R10" s="78"/>
      <c r="S10" s="78"/>
      <c r="T10" s="78"/>
      <c r="U10" s="78"/>
      <c r="V10" s="78"/>
    </row>
    <row r="11" spans="1:22" ht="15">
      <c r="A11" s="83" t="s">
        <v>458</v>
      </c>
      <c r="B11" s="78">
        <v>1</v>
      </c>
      <c r="C11" s="78"/>
      <c r="D11" s="78"/>
      <c r="E11" s="83" t="s">
        <v>459</v>
      </c>
      <c r="F11" s="78">
        <v>1</v>
      </c>
      <c r="G11" s="78"/>
      <c r="H11" s="78"/>
      <c r="I11" s="78"/>
      <c r="J11" s="78"/>
      <c r="K11" s="78"/>
      <c r="L11" s="78"/>
      <c r="M11" s="78"/>
      <c r="N11" s="78"/>
      <c r="O11" s="78"/>
      <c r="P11" s="78"/>
      <c r="Q11" s="78"/>
      <c r="R11" s="78"/>
      <c r="S11" s="78"/>
      <c r="T11" s="78"/>
      <c r="U11" s="78"/>
      <c r="V11" s="78"/>
    </row>
    <row r="14" spans="1:22" ht="15" customHeight="1">
      <c r="A14" s="13" t="s">
        <v>2319</v>
      </c>
      <c r="B14" s="13" t="s">
        <v>2288</v>
      </c>
      <c r="C14" s="78" t="s">
        <v>2321</v>
      </c>
      <c r="D14" s="78" t="s">
        <v>2291</v>
      </c>
      <c r="E14" s="13" t="s">
        <v>2322</v>
      </c>
      <c r="F14" s="13" t="s">
        <v>2293</v>
      </c>
      <c r="G14" s="13" t="s">
        <v>2323</v>
      </c>
      <c r="H14" s="13" t="s">
        <v>2295</v>
      </c>
      <c r="I14" s="13" t="s">
        <v>2324</v>
      </c>
      <c r="J14" s="13" t="s">
        <v>2299</v>
      </c>
      <c r="K14" s="78" t="s">
        <v>2325</v>
      </c>
      <c r="L14" s="78" t="s">
        <v>2301</v>
      </c>
      <c r="M14" s="13" t="s">
        <v>2326</v>
      </c>
      <c r="N14" s="13" t="s">
        <v>2303</v>
      </c>
      <c r="O14" s="13" t="s">
        <v>2327</v>
      </c>
      <c r="P14" s="13" t="s">
        <v>2305</v>
      </c>
      <c r="Q14" s="78" t="s">
        <v>2328</v>
      </c>
      <c r="R14" s="78" t="s">
        <v>2307</v>
      </c>
      <c r="S14" s="13" t="s">
        <v>2329</v>
      </c>
      <c r="T14" s="13" t="s">
        <v>2309</v>
      </c>
      <c r="U14" s="13" t="s">
        <v>2330</v>
      </c>
      <c r="V14" s="13" t="s">
        <v>2310</v>
      </c>
    </row>
    <row r="15" spans="1:22" ht="15">
      <c r="A15" s="78" t="s">
        <v>474</v>
      </c>
      <c r="B15" s="78">
        <v>30</v>
      </c>
      <c r="C15" s="78"/>
      <c r="D15" s="78"/>
      <c r="E15" s="78" t="s">
        <v>474</v>
      </c>
      <c r="F15" s="78">
        <v>8</v>
      </c>
      <c r="G15" s="78" t="s">
        <v>474</v>
      </c>
      <c r="H15" s="78">
        <v>8</v>
      </c>
      <c r="I15" s="78" t="s">
        <v>474</v>
      </c>
      <c r="J15" s="78">
        <v>8</v>
      </c>
      <c r="K15" s="78"/>
      <c r="L15" s="78"/>
      <c r="M15" s="78" t="s">
        <v>474</v>
      </c>
      <c r="N15" s="78">
        <v>1</v>
      </c>
      <c r="O15" s="78" t="s">
        <v>474</v>
      </c>
      <c r="P15" s="78">
        <v>3</v>
      </c>
      <c r="Q15" s="78"/>
      <c r="R15" s="78"/>
      <c r="S15" s="78" t="s">
        <v>478</v>
      </c>
      <c r="T15" s="78">
        <v>1</v>
      </c>
      <c r="U15" s="78" t="s">
        <v>477</v>
      </c>
      <c r="V15" s="78">
        <v>1</v>
      </c>
    </row>
    <row r="16" spans="1:22" ht="15">
      <c r="A16" s="78" t="s">
        <v>477</v>
      </c>
      <c r="B16" s="78">
        <v>3</v>
      </c>
      <c r="C16" s="78"/>
      <c r="D16" s="78"/>
      <c r="E16" s="78" t="s">
        <v>475</v>
      </c>
      <c r="F16" s="78">
        <v>3</v>
      </c>
      <c r="G16" s="78" t="s">
        <v>483</v>
      </c>
      <c r="H16" s="78">
        <v>3</v>
      </c>
      <c r="I16" s="78" t="s">
        <v>2320</v>
      </c>
      <c r="J16" s="78">
        <v>3</v>
      </c>
      <c r="K16" s="78"/>
      <c r="L16" s="78"/>
      <c r="M16" s="78"/>
      <c r="N16" s="78"/>
      <c r="O16" s="78"/>
      <c r="P16" s="78"/>
      <c r="Q16" s="78"/>
      <c r="R16" s="78"/>
      <c r="S16" s="78" t="s">
        <v>474</v>
      </c>
      <c r="T16" s="78">
        <v>1</v>
      </c>
      <c r="U16" s="78"/>
      <c r="V16" s="78"/>
    </row>
    <row r="17" spans="1:22" ht="15">
      <c r="A17" s="78" t="s">
        <v>483</v>
      </c>
      <c r="B17" s="78">
        <v>3</v>
      </c>
      <c r="C17" s="78"/>
      <c r="D17" s="78"/>
      <c r="E17" s="78" t="s">
        <v>484</v>
      </c>
      <c r="F17" s="78">
        <v>2</v>
      </c>
      <c r="G17" s="78" t="s">
        <v>477</v>
      </c>
      <c r="H17" s="78">
        <v>1</v>
      </c>
      <c r="I17" s="78"/>
      <c r="J17" s="78"/>
      <c r="K17" s="78"/>
      <c r="L17" s="78"/>
      <c r="M17" s="78"/>
      <c r="N17" s="78"/>
      <c r="O17" s="78"/>
      <c r="P17" s="78"/>
      <c r="Q17" s="78"/>
      <c r="R17" s="78"/>
      <c r="S17" s="78"/>
      <c r="T17" s="78"/>
      <c r="U17" s="78"/>
      <c r="V17" s="78"/>
    </row>
    <row r="18" spans="1:22" ht="15">
      <c r="A18" s="78" t="s">
        <v>475</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2320</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484</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481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482</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476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2338</v>
      </c>
      <c r="B27" s="13" t="s">
        <v>2288</v>
      </c>
      <c r="C27" s="13" t="s">
        <v>2347</v>
      </c>
      <c r="D27" s="13" t="s">
        <v>2291</v>
      </c>
      <c r="E27" s="13" t="s">
        <v>2348</v>
      </c>
      <c r="F27" s="13" t="s">
        <v>2293</v>
      </c>
      <c r="G27" s="13" t="s">
        <v>2352</v>
      </c>
      <c r="H27" s="13" t="s">
        <v>2295</v>
      </c>
      <c r="I27" s="13" t="s">
        <v>2356</v>
      </c>
      <c r="J27" s="13" t="s">
        <v>2299</v>
      </c>
      <c r="K27" s="13" t="s">
        <v>2362</v>
      </c>
      <c r="L27" s="13" t="s">
        <v>2301</v>
      </c>
      <c r="M27" s="13" t="s">
        <v>2364</v>
      </c>
      <c r="N27" s="13" t="s">
        <v>2303</v>
      </c>
      <c r="O27" s="13" t="s">
        <v>2365</v>
      </c>
      <c r="P27" s="13" t="s">
        <v>2305</v>
      </c>
      <c r="Q27" s="13" t="s">
        <v>2369</v>
      </c>
      <c r="R27" s="13" t="s">
        <v>2307</v>
      </c>
      <c r="S27" s="13" t="s">
        <v>2370</v>
      </c>
      <c r="T27" s="13" t="s">
        <v>2309</v>
      </c>
      <c r="U27" s="13" t="s">
        <v>2371</v>
      </c>
      <c r="V27" s="13" t="s">
        <v>2310</v>
      </c>
    </row>
    <row r="28" spans="1:22" ht="15">
      <c r="A28" s="78" t="s">
        <v>488</v>
      </c>
      <c r="B28" s="78">
        <v>82</v>
      </c>
      <c r="C28" s="78" t="s">
        <v>488</v>
      </c>
      <c r="D28" s="78">
        <v>1</v>
      </c>
      <c r="E28" s="78" t="s">
        <v>488</v>
      </c>
      <c r="F28" s="78">
        <v>23</v>
      </c>
      <c r="G28" s="78" t="s">
        <v>508</v>
      </c>
      <c r="H28" s="78">
        <v>18</v>
      </c>
      <c r="I28" s="78" t="s">
        <v>488</v>
      </c>
      <c r="J28" s="78">
        <v>14</v>
      </c>
      <c r="K28" s="78" t="s">
        <v>488</v>
      </c>
      <c r="L28" s="78">
        <v>8</v>
      </c>
      <c r="M28" s="78" t="s">
        <v>494</v>
      </c>
      <c r="N28" s="78">
        <v>5</v>
      </c>
      <c r="O28" s="78" t="s">
        <v>488</v>
      </c>
      <c r="P28" s="78">
        <v>4</v>
      </c>
      <c r="Q28" s="78" t="s">
        <v>488</v>
      </c>
      <c r="R28" s="78">
        <v>1</v>
      </c>
      <c r="S28" s="78" t="s">
        <v>2340</v>
      </c>
      <c r="T28" s="78">
        <v>2</v>
      </c>
      <c r="U28" s="78" t="s">
        <v>488</v>
      </c>
      <c r="V28" s="78">
        <v>1</v>
      </c>
    </row>
    <row r="29" spans="1:22" ht="15">
      <c r="A29" s="78" t="s">
        <v>508</v>
      </c>
      <c r="B29" s="78">
        <v>34</v>
      </c>
      <c r="C29" s="78" t="s">
        <v>2339</v>
      </c>
      <c r="D29" s="78">
        <v>1</v>
      </c>
      <c r="E29" s="78" t="s">
        <v>2341</v>
      </c>
      <c r="F29" s="78">
        <v>13</v>
      </c>
      <c r="G29" s="78" t="s">
        <v>488</v>
      </c>
      <c r="H29" s="78">
        <v>15</v>
      </c>
      <c r="I29" s="78" t="s">
        <v>2340</v>
      </c>
      <c r="J29" s="78">
        <v>13</v>
      </c>
      <c r="K29" s="78" t="s">
        <v>2344</v>
      </c>
      <c r="L29" s="78">
        <v>7</v>
      </c>
      <c r="M29" s="78" t="s">
        <v>488</v>
      </c>
      <c r="N29" s="78">
        <v>2</v>
      </c>
      <c r="O29" s="78" t="s">
        <v>2339</v>
      </c>
      <c r="P29" s="78">
        <v>2</v>
      </c>
      <c r="Q29" s="78"/>
      <c r="R29" s="78"/>
      <c r="S29" s="78" t="s">
        <v>488</v>
      </c>
      <c r="T29" s="78">
        <v>2</v>
      </c>
      <c r="U29" s="78" t="s">
        <v>508</v>
      </c>
      <c r="V29" s="78">
        <v>1</v>
      </c>
    </row>
    <row r="30" spans="1:22" ht="15">
      <c r="A30" s="78" t="s">
        <v>2339</v>
      </c>
      <c r="B30" s="78">
        <v>34</v>
      </c>
      <c r="C30" s="78"/>
      <c r="D30" s="78"/>
      <c r="E30" s="78" t="s">
        <v>508</v>
      </c>
      <c r="F30" s="78">
        <v>10</v>
      </c>
      <c r="G30" s="78" t="s">
        <v>2339</v>
      </c>
      <c r="H30" s="78">
        <v>4</v>
      </c>
      <c r="I30" s="78" t="s">
        <v>2339</v>
      </c>
      <c r="J30" s="78">
        <v>10</v>
      </c>
      <c r="K30" s="78" t="s">
        <v>2339</v>
      </c>
      <c r="L30" s="78">
        <v>7</v>
      </c>
      <c r="M30" s="78" t="s">
        <v>2340</v>
      </c>
      <c r="N30" s="78">
        <v>1</v>
      </c>
      <c r="O30" s="78" t="s">
        <v>2366</v>
      </c>
      <c r="P30" s="78">
        <v>2</v>
      </c>
      <c r="Q30" s="78"/>
      <c r="R30" s="78"/>
      <c r="S30" s="78"/>
      <c r="T30" s="78"/>
      <c r="U30" s="78"/>
      <c r="V30" s="78"/>
    </row>
    <row r="31" spans="1:22" ht="15">
      <c r="A31" s="78" t="s">
        <v>2340</v>
      </c>
      <c r="B31" s="78">
        <v>30</v>
      </c>
      <c r="C31" s="78"/>
      <c r="D31" s="78"/>
      <c r="E31" s="78" t="s">
        <v>2339</v>
      </c>
      <c r="F31" s="78">
        <v>10</v>
      </c>
      <c r="G31" s="78" t="s">
        <v>520</v>
      </c>
      <c r="H31" s="78">
        <v>3</v>
      </c>
      <c r="I31" s="78" t="s">
        <v>2343</v>
      </c>
      <c r="J31" s="78">
        <v>8</v>
      </c>
      <c r="K31" s="78" t="s">
        <v>2345</v>
      </c>
      <c r="L31" s="78">
        <v>7</v>
      </c>
      <c r="M31" s="78" t="s">
        <v>2341</v>
      </c>
      <c r="N31" s="78">
        <v>1</v>
      </c>
      <c r="O31" s="78" t="s">
        <v>2367</v>
      </c>
      <c r="P31" s="78">
        <v>2</v>
      </c>
      <c r="Q31" s="78"/>
      <c r="R31" s="78"/>
      <c r="S31" s="78"/>
      <c r="T31" s="78"/>
      <c r="U31" s="78"/>
      <c r="V31" s="78"/>
    </row>
    <row r="32" spans="1:22" ht="15">
      <c r="A32" s="78" t="s">
        <v>2341</v>
      </c>
      <c r="B32" s="78">
        <v>17</v>
      </c>
      <c r="C32" s="78"/>
      <c r="D32" s="78"/>
      <c r="E32" s="78" t="s">
        <v>2340</v>
      </c>
      <c r="F32" s="78">
        <v>9</v>
      </c>
      <c r="G32" s="78" t="s">
        <v>2340</v>
      </c>
      <c r="H32" s="78">
        <v>3</v>
      </c>
      <c r="I32" s="78" t="s">
        <v>2357</v>
      </c>
      <c r="J32" s="78">
        <v>4</v>
      </c>
      <c r="K32" s="78" t="s">
        <v>2346</v>
      </c>
      <c r="L32" s="78">
        <v>7</v>
      </c>
      <c r="M32" s="78"/>
      <c r="N32" s="78"/>
      <c r="O32" s="78" t="s">
        <v>2368</v>
      </c>
      <c r="P32" s="78">
        <v>1</v>
      </c>
      <c r="Q32" s="78"/>
      <c r="R32" s="78"/>
      <c r="S32" s="78"/>
      <c r="T32" s="78"/>
      <c r="U32" s="78"/>
      <c r="V32" s="78"/>
    </row>
    <row r="33" spans="1:22" ht="15">
      <c r="A33" s="78" t="s">
        <v>2342</v>
      </c>
      <c r="B33" s="78">
        <v>8</v>
      </c>
      <c r="C33" s="78"/>
      <c r="D33" s="78"/>
      <c r="E33" s="78" t="s">
        <v>2349</v>
      </c>
      <c r="F33" s="78">
        <v>3</v>
      </c>
      <c r="G33" s="78" t="s">
        <v>2353</v>
      </c>
      <c r="H33" s="78">
        <v>2</v>
      </c>
      <c r="I33" s="78" t="s">
        <v>508</v>
      </c>
      <c r="J33" s="78">
        <v>2</v>
      </c>
      <c r="K33" s="78" t="s">
        <v>2363</v>
      </c>
      <c r="L33" s="78">
        <v>1</v>
      </c>
      <c r="M33" s="78"/>
      <c r="N33" s="78"/>
      <c r="O33" s="78"/>
      <c r="P33" s="78"/>
      <c r="Q33" s="78"/>
      <c r="R33" s="78"/>
      <c r="S33" s="78"/>
      <c r="T33" s="78"/>
      <c r="U33" s="78"/>
      <c r="V33" s="78"/>
    </row>
    <row r="34" spans="1:22" ht="15">
      <c r="A34" s="78" t="s">
        <v>2343</v>
      </c>
      <c r="B34" s="78">
        <v>8</v>
      </c>
      <c r="C34" s="78"/>
      <c r="D34" s="78"/>
      <c r="E34" s="78" t="s">
        <v>507</v>
      </c>
      <c r="F34" s="78">
        <v>3</v>
      </c>
      <c r="G34" s="78" t="s">
        <v>2342</v>
      </c>
      <c r="H34" s="78">
        <v>2</v>
      </c>
      <c r="I34" s="78" t="s">
        <v>2358</v>
      </c>
      <c r="J34" s="78">
        <v>2</v>
      </c>
      <c r="K34" s="78" t="s">
        <v>508</v>
      </c>
      <c r="L34" s="78">
        <v>1</v>
      </c>
      <c r="M34" s="78"/>
      <c r="N34" s="78"/>
      <c r="O34" s="78"/>
      <c r="P34" s="78"/>
      <c r="Q34" s="78"/>
      <c r="R34" s="78"/>
      <c r="S34" s="78"/>
      <c r="T34" s="78"/>
      <c r="U34" s="78"/>
      <c r="V34" s="78"/>
    </row>
    <row r="35" spans="1:22" ht="15">
      <c r="A35" s="78" t="s">
        <v>2344</v>
      </c>
      <c r="B35" s="78">
        <v>7</v>
      </c>
      <c r="C35" s="78"/>
      <c r="D35" s="78"/>
      <c r="E35" s="78" t="s">
        <v>2350</v>
      </c>
      <c r="F35" s="78">
        <v>3</v>
      </c>
      <c r="G35" s="78" t="s">
        <v>507</v>
      </c>
      <c r="H35" s="78">
        <v>1</v>
      </c>
      <c r="I35" s="78" t="s">
        <v>2359</v>
      </c>
      <c r="J35" s="78">
        <v>2</v>
      </c>
      <c r="K35" s="78"/>
      <c r="L35" s="78"/>
      <c r="M35" s="78"/>
      <c r="N35" s="78"/>
      <c r="O35" s="78"/>
      <c r="P35" s="78"/>
      <c r="Q35" s="78"/>
      <c r="R35" s="78"/>
      <c r="S35" s="78"/>
      <c r="T35" s="78"/>
      <c r="U35" s="78"/>
      <c r="V35" s="78"/>
    </row>
    <row r="36" spans="1:22" ht="15">
      <c r="A36" s="78" t="s">
        <v>2345</v>
      </c>
      <c r="B36" s="78">
        <v>7</v>
      </c>
      <c r="C36" s="78"/>
      <c r="D36" s="78"/>
      <c r="E36" s="78" t="s">
        <v>2342</v>
      </c>
      <c r="F36" s="78">
        <v>2</v>
      </c>
      <c r="G36" s="78" t="s">
        <v>2354</v>
      </c>
      <c r="H36" s="78">
        <v>1</v>
      </c>
      <c r="I36" s="78" t="s">
        <v>2360</v>
      </c>
      <c r="J36" s="78">
        <v>2</v>
      </c>
      <c r="K36" s="78"/>
      <c r="L36" s="78"/>
      <c r="M36" s="78"/>
      <c r="N36" s="78"/>
      <c r="O36" s="78"/>
      <c r="P36" s="78"/>
      <c r="Q36" s="78"/>
      <c r="R36" s="78"/>
      <c r="S36" s="78"/>
      <c r="T36" s="78"/>
      <c r="U36" s="78"/>
      <c r="V36" s="78"/>
    </row>
    <row r="37" spans="1:22" ht="15">
      <c r="A37" s="78" t="s">
        <v>2346</v>
      </c>
      <c r="B37" s="78">
        <v>7</v>
      </c>
      <c r="C37" s="78"/>
      <c r="D37" s="78"/>
      <c r="E37" s="78" t="s">
        <v>2351</v>
      </c>
      <c r="F37" s="78">
        <v>1</v>
      </c>
      <c r="G37" s="78" t="s">
        <v>2355</v>
      </c>
      <c r="H37" s="78">
        <v>1</v>
      </c>
      <c r="I37" s="78" t="s">
        <v>2361</v>
      </c>
      <c r="J37" s="78">
        <v>2</v>
      </c>
      <c r="K37" s="78"/>
      <c r="L37" s="78"/>
      <c r="M37" s="78"/>
      <c r="N37" s="78"/>
      <c r="O37" s="78"/>
      <c r="P37" s="78"/>
      <c r="Q37" s="78"/>
      <c r="R37" s="78"/>
      <c r="S37" s="78"/>
      <c r="T37" s="78"/>
      <c r="U37" s="78"/>
      <c r="V37" s="78"/>
    </row>
    <row r="40" spans="1:22" ht="15" customHeight="1">
      <c r="A40" s="13" t="s">
        <v>2381</v>
      </c>
      <c r="B40" s="13" t="s">
        <v>2288</v>
      </c>
      <c r="C40" s="78" t="s">
        <v>2392</v>
      </c>
      <c r="D40" s="78" t="s">
        <v>2291</v>
      </c>
      <c r="E40" s="13" t="s">
        <v>2393</v>
      </c>
      <c r="F40" s="13" t="s">
        <v>2293</v>
      </c>
      <c r="G40" s="13" t="s">
        <v>2399</v>
      </c>
      <c r="H40" s="13" t="s">
        <v>2295</v>
      </c>
      <c r="I40" s="13" t="s">
        <v>2405</v>
      </c>
      <c r="J40" s="13" t="s">
        <v>2299</v>
      </c>
      <c r="K40" s="13" t="s">
        <v>2411</v>
      </c>
      <c r="L40" s="13" t="s">
        <v>2301</v>
      </c>
      <c r="M40" s="13" t="s">
        <v>2419</v>
      </c>
      <c r="N40" s="13" t="s">
        <v>2303</v>
      </c>
      <c r="O40" s="13" t="s">
        <v>2429</v>
      </c>
      <c r="P40" s="13" t="s">
        <v>2305</v>
      </c>
      <c r="Q40" s="78" t="s">
        <v>2436</v>
      </c>
      <c r="R40" s="78" t="s">
        <v>2307</v>
      </c>
      <c r="S40" s="13" t="s">
        <v>2437</v>
      </c>
      <c r="T40" s="13" t="s">
        <v>2309</v>
      </c>
      <c r="U40" s="13" t="s">
        <v>2445</v>
      </c>
      <c r="V40" s="13" t="s">
        <v>2310</v>
      </c>
    </row>
    <row r="41" spans="1:22" ht="15">
      <c r="A41" s="86" t="s">
        <v>2382</v>
      </c>
      <c r="B41" s="86">
        <v>10</v>
      </c>
      <c r="C41" s="86"/>
      <c r="D41" s="86"/>
      <c r="E41" s="86" t="s">
        <v>2387</v>
      </c>
      <c r="F41" s="86">
        <v>46</v>
      </c>
      <c r="G41" s="86" t="s">
        <v>2387</v>
      </c>
      <c r="H41" s="86">
        <v>46</v>
      </c>
      <c r="I41" s="86" t="s">
        <v>2387</v>
      </c>
      <c r="J41" s="86">
        <v>32</v>
      </c>
      <c r="K41" s="86" t="s">
        <v>2387</v>
      </c>
      <c r="L41" s="86">
        <v>9</v>
      </c>
      <c r="M41" s="86" t="s">
        <v>2420</v>
      </c>
      <c r="N41" s="86">
        <v>10</v>
      </c>
      <c r="O41" s="86" t="s">
        <v>2387</v>
      </c>
      <c r="P41" s="86">
        <v>4</v>
      </c>
      <c r="Q41" s="86"/>
      <c r="R41" s="86"/>
      <c r="S41" s="86" t="s">
        <v>2389</v>
      </c>
      <c r="T41" s="86">
        <v>4</v>
      </c>
      <c r="U41" s="86" t="s">
        <v>2446</v>
      </c>
      <c r="V41" s="86">
        <v>4</v>
      </c>
    </row>
    <row r="42" spans="1:22" ht="15">
      <c r="A42" s="86" t="s">
        <v>2383</v>
      </c>
      <c r="B42" s="86">
        <v>7</v>
      </c>
      <c r="C42" s="86"/>
      <c r="D42" s="86"/>
      <c r="E42" s="86" t="s">
        <v>2388</v>
      </c>
      <c r="F42" s="86">
        <v>25</v>
      </c>
      <c r="G42" s="86" t="s">
        <v>2390</v>
      </c>
      <c r="H42" s="86">
        <v>20</v>
      </c>
      <c r="I42" s="86" t="s">
        <v>2388</v>
      </c>
      <c r="J42" s="86">
        <v>23</v>
      </c>
      <c r="K42" s="86" t="s">
        <v>2388</v>
      </c>
      <c r="L42" s="86">
        <v>8</v>
      </c>
      <c r="M42" s="86" t="s">
        <v>2387</v>
      </c>
      <c r="N42" s="86">
        <v>8</v>
      </c>
      <c r="O42" s="86" t="s">
        <v>2430</v>
      </c>
      <c r="P42" s="86">
        <v>2</v>
      </c>
      <c r="Q42" s="86"/>
      <c r="R42" s="86"/>
      <c r="S42" s="86" t="s">
        <v>2387</v>
      </c>
      <c r="T42" s="86">
        <v>4</v>
      </c>
      <c r="U42" s="86" t="s">
        <v>2447</v>
      </c>
      <c r="V42" s="86">
        <v>4</v>
      </c>
    </row>
    <row r="43" spans="1:22" ht="15">
      <c r="A43" s="86" t="s">
        <v>2384</v>
      </c>
      <c r="B43" s="86">
        <v>0</v>
      </c>
      <c r="C43" s="86"/>
      <c r="D43" s="86"/>
      <c r="E43" s="86" t="s">
        <v>2394</v>
      </c>
      <c r="F43" s="86">
        <v>17</v>
      </c>
      <c r="G43" s="86" t="s">
        <v>2389</v>
      </c>
      <c r="H43" s="86">
        <v>19</v>
      </c>
      <c r="I43" s="86" t="s">
        <v>2389</v>
      </c>
      <c r="J43" s="86">
        <v>20</v>
      </c>
      <c r="K43" s="86" t="s">
        <v>2412</v>
      </c>
      <c r="L43" s="86">
        <v>7</v>
      </c>
      <c r="M43" s="86" t="s">
        <v>2421</v>
      </c>
      <c r="N43" s="86">
        <v>6</v>
      </c>
      <c r="O43" s="86" t="s">
        <v>2388</v>
      </c>
      <c r="P43" s="86">
        <v>2</v>
      </c>
      <c r="Q43" s="86"/>
      <c r="R43" s="86"/>
      <c r="S43" s="86" t="s">
        <v>2438</v>
      </c>
      <c r="T43" s="86">
        <v>2</v>
      </c>
      <c r="U43" s="86" t="s">
        <v>2448</v>
      </c>
      <c r="V43" s="86">
        <v>4</v>
      </c>
    </row>
    <row r="44" spans="1:22" ht="15">
      <c r="A44" s="86" t="s">
        <v>2385</v>
      </c>
      <c r="B44" s="86">
        <v>3320</v>
      </c>
      <c r="C44" s="86"/>
      <c r="D44" s="86"/>
      <c r="E44" s="86" t="s">
        <v>2395</v>
      </c>
      <c r="F44" s="86">
        <v>16</v>
      </c>
      <c r="G44" s="86" t="s">
        <v>2388</v>
      </c>
      <c r="H44" s="86">
        <v>18</v>
      </c>
      <c r="I44" s="86" t="s">
        <v>2406</v>
      </c>
      <c r="J44" s="86">
        <v>16</v>
      </c>
      <c r="K44" s="86" t="s">
        <v>2413</v>
      </c>
      <c r="L44" s="86">
        <v>7</v>
      </c>
      <c r="M44" s="86" t="s">
        <v>2422</v>
      </c>
      <c r="N44" s="86">
        <v>6</v>
      </c>
      <c r="O44" s="86" t="s">
        <v>2431</v>
      </c>
      <c r="P44" s="86">
        <v>2</v>
      </c>
      <c r="Q44" s="86"/>
      <c r="R44" s="86"/>
      <c r="S44" s="86" t="s">
        <v>2439</v>
      </c>
      <c r="T44" s="86">
        <v>2</v>
      </c>
      <c r="U44" s="86" t="s">
        <v>2449</v>
      </c>
      <c r="V44" s="86">
        <v>4</v>
      </c>
    </row>
    <row r="45" spans="1:22" ht="15">
      <c r="A45" s="86" t="s">
        <v>2386</v>
      </c>
      <c r="B45" s="86">
        <v>3337</v>
      </c>
      <c r="C45" s="86"/>
      <c r="D45" s="86"/>
      <c r="E45" s="86" t="s">
        <v>2389</v>
      </c>
      <c r="F45" s="86">
        <v>14</v>
      </c>
      <c r="G45" s="86" t="s">
        <v>2400</v>
      </c>
      <c r="H45" s="86">
        <v>16</v>
      </c>
      <c r="I45" s="86" t="s">
        <v>2391</v>
      </c>
      <c r="J45" s="86">
        <v>14</v>
      </c>
      <c r="K45" s="86" t="s">
        <v>2414</v>
      </c>
      <c r="L45" s="86">
        <v>7</v>
      </c>
      <c r="M45" s="86" t="s">
        <v>2423</v>
      </c>
      <c r="N45" s="86">
        <v>6</v>
      </c>
      <c r="O45" s="86" t="s">
        <v>322</v>
      </c>
      <c r="P45" s="86">
        <v>2</v>
      </c>
      <c r="Q45" s="86"/>
      <c r="R45" s="86"/>
      <c r="S45" s="86" t="s">
        <v>2440</v>
      </c>
      <c r="T45" s="86">
        <v>2</v>
      </c>
      <c r="U45" s="86" t="s">
        <v>2400</v>
      </c>
      <c r="V45" s="86">
        <v>4</v>
      </c>
    </row>
    <row r="46" spans="1:22" ht="15">
      <c r="A46" s="86" t="s">
        <v>2387</v>
      </c>
      <c r="B46" s="86">
        <v>166</v>
      </c>
      <c r="C46" s="86"/>
      <c r="D46" s="86"/>
      <c r="E46" s="86" t="s">
        <v>2390</v>
      </c>
      <c r="F46" s="86">
        <v>13</v>
      </c>
      <c r="G46" s="86" t="s">
        <v>2401</v>
      </c>
      <c r="H46" s="86">
        <v>15</v>
      </c>
      <c r="I46" s="86" t="s">
        <v>320</v>
      </c>
      <c r="J46" s="86">
        <v>13</v>
      </c>
      <c r="K46" s="86" t="s">
        <v>2415</v>
      </c>
      <c r="L46" s="86">
        <v>7</v>
      </c>
      <c r="M46" s="86" t="s">
        <v>2424</v>
      </c>
      <c r="N46" s="86">
        <v>5</v>
      </c>
      <c r="O46" s="86" t="s">
        <v>2432</v>
      </c>
      <c r="P46" s="86">
        <v>2</v>
      </c>
      <c r="Q46" s="86"/>
      <c r="R46" s="86"/>
      <c r="S46" s="86" t="s">
        <v>2441</v>
      </c>
      <c r="T46" s="86">
        <v>2</v>
      </c>
      <c r="U46" s="86" t="s">
        <v>2450</v>
      </c>
      <c r="V46" s="86">
        <v>4</v>
      </c>
    </row>
    <row r="47" spans="1:22" ht="15">
      <c r="A47" s="86" t="s">
        <v>2388</v>
      </c>
      <c r="B47" s="86">
        <v>78</v>
      </c>
      <c r="C47" s="86"/>
      <c r="D47" s="86"/>
      <c r="E47" s="86" t="s">
        <v>2396</v>
      </c>
      <c r="F47" s="86">
        <v>13</v>
      </c>
      <c r="G47" s="86" t="s">
        <v>2402</v>
      </c>
      <c r="H47" s="86">
        <v>14</v>
      </c>
      <c r="I47" s="86" t="s">
        <v>2407</v>
      </c>
      <c r="J47" s="86">
        <v>10</v>
      </c>
      <c r="K47" s="86" t="s">
        <v>2416</v>
      </c>
      <c r="L47" s="86">
        <v>7</v>
      </c>
      <c r="M47" s="86" t="s">
        <v>2425</v>
      </c>
      <c r="N47" s="86">
        <v>5</v>
      </c>
      <c r="O47" s="86" t="s">
        <v>321</v>
      </c>
      <c r="P47" s="86">
        <v>2</v>
      </c>
      <c r="Q47" s="86"/>
      <c r="R47" s="86"/>
      <c r="S47" s="86" t="s">
        <v>2442</v>
      </c>
      <c r="T47" s="86">
        <v>2</v>
      </c>
      <c r="U47" s="86" t="s">
        <v>2451</v>
      </c>
      <c r="V47" s="86">
        <v>4</v>
      </c>
    </row>
    <row r="48" spans="1:22" ht="15">
      <c r="A48" s="86" t="s">
        <v>2389</v>
      </c>
      <c r="B48" s="86">
        <v>62</v>
      </c>
      <c r="C48" s="86"/>
      <c r="D48" s="86"/>
      <c r="E48" s="86" t="s">
        <v>2397</v>
      </c>
      <c r="F48" s="86">
        <v>13</v>
      </c>
      <c r="G48" s="86" t="s">
        <v>2351</v>
      </c>
      <c r="H48" s="86">
        <v>13</v>
      </c>
      <c r="I48" s="86" t="s">
        <v>2408</v>
      </c>
      <c r="J48" s="86">
        <v>8</v>
      </c>
      <c r="K48" s="86" t="s">
        <v>2417</v>
      </c>
      <c r="L48" s="86">
        <v>7</v>
      </c>
      <c r="M48" s="86" t="s">
        <v>2426</v>
      </c>
      <c r="N48" s="86">
        <v>5</v>
      </c>
      <c r="O48" s="86" t="s">
        <v>2433</v>
      </c>
      <c r="P48" s="86">
        <v>2</v>
      </c>
      <c r="Q48" s="86"/>
      <c r="R48" s="86"/>
      <c r="S48" s="86" t="s">
        <v>2443</v>
      </c>
      <c r="T48" s="86">
        <v>2</v>
      </c>
      <c r="U48" s="86" t="s">
        <v>2452</v>
      </c>
      <c r="V48" s="86">
        <v>4</v>
      </c>
    </row>
    <row r="49" spans="1:22" ht="15">
      <c r="A49" s="86" t="s">
        <v>2390</v>
      </c>
      <c r="B49" s="86">
        <v>41</v>
      </c>
      <c r="C49" s="86"/>
      <c r="D49" s="86"/>
      <c r="E49" s="86" t="s">
        <v>2398</v>
      </c>
      <c r="F49" s="86">
        <v>12</v>
      </c>
      <c r="G49" s="86" t="s">
        <v>2403</v>
      </c>
      <c r="H49" s="86">
        <v>13</v>
      </c>
      <c r="I49" s="86" t="s">
        <v>2409</v>
      </c>
      <c r="J49" s="86">
        <v>8</v>
      </c>
      <c r="K49" s="86" t="s">
        <v>2418</v>
      </c>
      <c r="L49" s="86">
        <v>7</v>
      </c>
      <c r="M49" s="86" t="s">
        <v>2427</v>
      </c>
      <c r="N49" s="86">
        <v>5</v>
      </c>
      <c r="O49" s="86" t="s">
        <v>2434</v>
      </c>
      <c r="P49" s="86">
        <v>2</v>
      </c>
      <c r="Q49" s="86"/>
      <c r="R49" s="86"/>
      <c r="S49" s="86" t="s">
        <v>2444</v>
      </c>
      <c r="T49" s="86">
        <v>2</v>
      </c>
      <c r="U49" s="86" t="s">
        <v>2453</v>
      </c>
      <c r="V49" s="86">
        <v>4</v>
      </c>
    </row>
    <row r="50" spans="1:22" ht="15">
      <c r="A50" s="86" t="s">
        <v>2391</v>
      </c>
      <c r="B50" s="86">
        <v>39</v>
      </c>
      <c r="C50" s="86"/>
      <c r="D50" s="86"/>
      <c r="E50" s="86" t="s">
        <v>312</v>
      </c>
      <c r="F50" s="86">
        <v>10</v>
      </c>
      <c r="G50" s="86" t="s">
        <v>2404</v>
      </c>
      <c r="H50" s="86">
        <v>13</v>
      </c>
      <c r="I50" s="86" t="s">
        <v>2410</v>
      </c>
      <c r="J50" s="86">
        <v>8</v>
      </c>
      <c r="K50" s="86" t="s">
        <v>369</v>
      </c>
      <c r="L50" s="86">
        <v>7</v>
      </c>
      <c r="M50" s="86" t="s">
        <v>2428</v>
      </c>
      <c r="N50" s="86">
        <v>5</v>
      </c>
      <c r="O50" s="86" t="s">
        <v>2435</v>
      </c>
      <c r="P50" s="86">
        <v>2</v>
      </c>
      <c r="Q50" s="86"/>
      <c r="R50" s="86"/>
      <c r="S50" s="86" t="s">
        <v>2391</v>
      </c>
      <c r="T50" s="86">
        <v>2</v>
      </c>
      <c r="U50" s="86" t="s">
        <v>2454</v>
      </c>
      <c r="V50" s="86">
        <v>4</v>
      </c>
    </row>
    <row r="53" spans="1:22" ht="15" customHeight="1">
      <c r="A53" s="13" t="s">
        <v>2467</v>
      </c>
      <c r="B53" s="13" t="s">
        <v>2288</v>
      </c>
      <c r="C53" s="78" t="s">
        <v>2478</v>
      </c>
      <c r="D53" s="78" t="s">
        <v>2291</v>
      </c>
      <c r="E53" s="13" t="s">
        <v>2479</v>
      </c>
      <c r="F53" s="13" t="s">
        <v>2293</v>
      </c>
      <c r="G53" s="13" t="s">
        <v>2489</v>
      </c>
      <c r="H53" s="13" t="s">
        <v>2295</v>
      </c>
      <c r="I53" s="13" t="s">
        <v>2500</v>
      </c>
      <c r="J53" s="13" t="s">
        <v>2299</v>
      </c>
      <c r="K53" s="13" t="s">
        <v>2509</v>
      </c>
      <c r="L53" s="13" t="s">
        <v>2301</v>
      </c>
      <c r="M53" s="13" t="s">
        <v>2519</v>
      </c>
      <c r="N53" s="13" t="s">
        <v>2303</v>
      </c>
      <c r="O53" s="13" t="s">
        <v>2530</v>
      </c>
      <c r="P53" s="13" t="s">
        <v>2305</v>
      </c>
      <c r="Q53" s="78" t="s">
        <v>2540</v>
      </c>
      <c r="R53" s="78" t="s">
        <v>2307</v>
      </c>
      <c r="S53" s="13" t="s">
        <v>2541</v>
      </c>
      <c r="T53" s="13" t="s">
        <v>2309</v>
      </c>
      <c r="U53" s="13" t="s">
        <v>2551</v>
      </c>
      <c r="V53" s="13" t="s">
        <v>2310</v>
      </c>
    </row>
    <row r="54" spans="1:22" ht="15">
      <c r="A54" s="86" t="s">
        <v>2468</v>
      </c>
      <c r="B54" s="86">
        <v>38</v>
      </c>
      <c r="C54" s="86"/>
      <c r="D54" s="86"/>
      <c r="E54" s="86" t="s">
        <v>2469</v>
      </c>
      <c r="F54" s="86">
        <v>15</v>
      </c>
      <c r="G54" s="86" t="s">
        <v>2490</v>
      </c>
      <c r="H54" s="86">
        <v>13</v>
      </c>
      <c r="I54" s="86" t="s">
        <v>2469</v>
      </c>
      <c r="J54" s="86">
        <v>18</v>
      </c>
      <c r="K54" s="86" t="s">
        <v>2470</v>
      </c>
      <c r="L54" s="86">
        <v>8</v>
      </c>
      <c r="M54" s="86" t="s">
        <v>2520</v>
      </c>
      <c r="N54" s="86">
        <v>5</v>
      </c>
      <c r="O54" s="86" t="s">
        <v>2531</v>
      </c>
      <c r="P54" s="86">
        <v>2</v>
      </c>
      <c r="Q54" s="86"/>
      <c r="R54" s="86"/>
      <c r="S54" s="86" t="s">
        <v>2468</v>
      </c>
      <c r="T54" s="86">
        <v>4</v>
      </c>
      <c r="U54" s="86" t="s">
        <v>2552</v>
      </c>
      <c r="V54" s="86">
        <v>4</v>
      </c>
    </row>
    <row r="55" spans="1:22" ht="15">
      <c r="A55" s="86" t="s">
        <v>2469</v>
      </c>
      <c r="B55" s="86">
        <v>37</v>
      </c>
      <c r="C55" s="86"/>
      <c r="D55" s="86"/>
      <c r="E55" s="86" t="s">
        <v>2480</v>
      </c>
      <c r="F55" s="86">
        <v>8</v>
      </c>
      <c r="G55" s="86" t="s">
        <v>2491</v>
      </c>
      <c r="H55" s="86">
        <v>13</v>
      </c>
      <c r="I55" s="86" t="s">
        <v>2468</v>
      </c>
      <c r="J55" s="86">
        <v>17</v>
      </c>
      <c r="K55" s="86" t="s">
        <v>2510</v>
      </c>
      <c r="L55" s="86">
        <v>7</v>
      </c>
      <c r="M55" s="86" t="s">
        <v>2521</v>
      </c>
      <c r="N55" s="86">
        <v>5</v>
      </c>
      <c r="O55" s="86" t="s">
        <v>2469</v>
      </c>
      <c r="P55" s="86">
        <v>2</v>
      </c>
      <c r="Q55" s="86"/>
      <c r="R55" s="86"/>
      <c r="S55" s="86" t="s">
        <v>2542</v>
      </c>
      <c r="T55" s="86">
        <v>2</v>
      </c>
      <c r="U55" s="86" t="s">
        <v>2553</v>
      </c>
      <c r="V55" s="86">
        <v>4</v>
      </c>
    </row>
    <row r="56" spans="1:22" ht="15">
      <c r="A56" s="86" t="s">
        <v>2470</v>
      </c>
      <c r="B56" s="86">
        <v>24</v>
      </c>
      <c r="C56" s="86"/>
      <c r="D56" s="86"/>
      <c r="E56" s="86" t="s">
        <v>2481</v>
      </c>
      <c r="F56" s="86">
        <v>8</v>
      </c>
      <c r="G56" s="86" t="s">
        <v>2492</v>
      </c>
      <c r="H56" s="86">
        <v>13</v>
      </c>
      <c r="I56" s="86" t="s">
        <v>2501</v>
      </c>
      <c r="J56" s="86">
        <v>14</v>
      </c>
      <c r="K56" s="86" t="s">
        <v>2511</v>
      </c>
      <c r="L56" s="86">
        <v>7</v>
      </c>
      <c r="M56" s="86" t="s">
        <v>2522</v>
      </c>
      <c r="N56" s="86">
        <v>5</v>
      </c>
      <c r="O56" s="86" t="s">
        <v>2532</v>
      </c>
      <c r="P56" s="86">
        <v>2</v>
      </c>
      <c r="Q56" s="86"/>
      <c r="R56" s="86"/>
      <c r="S56" s="86" t="s">
        <v>2543</v>
      </c>
      <c r="T56" s="86">
        <v>2</v>
      </c>
      <c r="U56" s="86" t="s">
        <v>2554</v>
      </c>
      <c r="V56" s="86">
        <v>4</v>
      </c>
    </row>
    <row r="57" spans="1:22" ht="15">
      <c r="A57" s="86" t="s">
        <v>2471</v>
      </c>
      <c r="B57" s="86">
        <v>22</v>
      </c>
      <c r="C57" s="86"/>
      <c r="D57" s="86"/>
      <c r="E57" s="86" t="s">
        <v>2482</v>
      </c>
      <c r="F57" s="86">
        <v>8</v>
      </c>
      <c r="G57" s="86" t="s">
        <v>2493</v>
      </c>
      <c r="H57" s="86">
        <v>13</v>
      </c>
      <c r="I57" s="86" t="s">
        <v>2502</v>
      </c>
      <c r="J57" s="86">
        <v>7</v>
      </c>
      <c r="K57" s="86" t="s">
        <v>2512</v>
      </c>
      <c r="L57" s="86">
        <v>7</v>
      </c>
      <c r="M57" s="86" t="s">
        <v>2523</v>
      </c>
      <c r="N57" s="86">
        <v>5</v>
      </c>
      <c r="O57" s="86" t="s">
        <v>2533</v>
      </c>
      <c r="P57" s="86">
        <v>2</v>
      </c>
      <c r="Q57" s="86"/>
      <c r="R57" s="86"/>
      <c r="S57" s="86" t="s">
        <v>2544</v>
      </c>
      <c r="T57" s="86">
        <v>2</v>
      </c>
      <c r="U57" s="86" t="s">
        <v>2555</v>
      </c>
      <c r="V57" s="86">
        <v>4</v>
      </c>
    </row>
    <row r="58" spans="1:22" ht="15">
      <c r="A58" s="86" t="s">
        <v>2472</v>
      </c>
      <c r="B58" s="86">
        <v>16</v>
      </c>
      <c r="C58" s="86"/>
      <c r="D58" s="86"/>
      <c r="E58" s="86" t="s">
        <v>2483</v>
      </c>
      <c r="F58" s="86">
        <v>8</v>
      </c>
      <c r="G58" s="86" t="s">
        <v>2494</v>
      </c>
      <c r="H58" s="86">
        <v>13</v>
      </c>
      <c r="I58" s="86" t="s">
        <v>2503</v>
      </c>
      <c r="J58" s="86">
        <v>6</v>
      </c>
      <c r="K58" s="86" t="s">
        <v>2513</v>
      </c>
      <c r="L58" s="86">
        <v>7</v>
      </c>
      <c r="M58" s="86" t="s">
        <v>2524</v>
      </c>
      <c r="N58" s="86">
        <v>5</v>
      </c>
      <c r="O58" s="86" t="s">
        <v>2534</v>
      </c>
      <c r="P58" s="86">
        <v>2</v>
      </c>
      <c r="Q58" s="86"/>
      <c r="R58" s="86"/>
      <c r="S58" s="86" t="s">
        <v>2545</v>
      </c>
      <c r="T58" s="86">
        <v>2</v>
      </c>
      <c r="U58" s="86" t="s">
        <v>2556</v>
      </c>
      <c r="V58" s="86">
        <v>4</v>
      </c>
    </row>
    <row r="59" spans="1:22" ht="15">
      <c r="A59" s="86" t="s">
        <v>2473</v>
      </c>
      <c r="B59" s="86">
        <v>16</v>
      </c>
      <c r="C59" s="86"/>
      <c r="D59" s="86"/>
      <c r="E59" s="86" t="s">
        <v>2484</v>
      </c>
      <c r="F59" s="86">
        <v>8</v>
      </c>
      <c r="G59" s="86" t="s">
        <v>2495</v>
      </c>
      <c r="H59" s="86">
        <v>13</v>
      </c>
      <c r="I59" s="86" t="s">
        <v>2504</v>
      </c>
      <c r="J59" s="86">
        <v>4</v>
      </c>
      <c r="K59" s="86" t="s">
        <v>2514</v>
      </c>
      <c r="L59" s="86">
        <v>7</v>
      </c>
      <c r="M59" s="86" t="s">
        <v>2525</v>
      </c>
      <c r="N59" s="86">
        <v>5</v>
      </c>
      <c r="O59" s="86" t="s">
        <v>2535</v>
      </c>
      <c r="P59" s="86">
        <v>2</v>
      </c>
      <c r="Q59" s="86"/>
      <c r="R59" s="86"/>
      <c r="S59" s="86" t="s">
        <v>2546</v>
      </c>
      <c r="T59" s="86">
        <v>2</v>
      </c>
      <c r="U59" s="86" t="s">
        <v>2557</v>
      </c>
      <c r="V59" s="86">
        <v>4</v>
      </c>
    </row>
    <row r="60" spans="1:22" ht="15">
      <c r="A60" s="86" t="s">
        <v>2474</v>
      </c>
      <c r="B60" s="86">
        <v>16</v>
      </c>
      <c r="C60" s="86"/>
      <c r="D60" s="86"/>
      <c r="E60" s="86" t="s">
        <v>2485</v>
      </c>
      <c r="F60" s="86">
        <v>8</v>
      </c>
      <c r="G60" s="86" t="s">
        <v>2496</v>
      </c>
      <c r="H60" s="86">
        <v>13</v>
      </c>
      <c r="I60" s="86" t="s">
        <v>2505</v>
      </c>
      <c r="J60" s="86">
        <v>4</v>
      </c>
      <c r="K60" s="86" t="s">
        <v>2515</v>
      </c>
      <c r="L60" s="86">
        <v>7</v>
      </c>
      <c r="M60" s="86" t="s">
        <v>2526</v>
      </c>
      <c r="N60" s="86">
        <v>5</v>
      </c>
      <c r="O60" s="86" t="s">
        <v>2536</v>
      </c>
      <c r="P60" s="86">
        <v>2</v>
      </c>
      <c r="Q60" s="86"/>
      <c r="R60" s="86"/>
      <c r="S60" s="86" t="s">
        <v>2547</v>
      </c>
      <c r="T60" s="86">
        <v>2</v>
      </c>
      <c r="U60" s="86" t="s">
        <v>2558</v>
      </c>
      <c r="V60" s="86">
        <v>4</v>
      </c>
    </row>
    <row r="61" spans="1:22" ht="15">
      <c r="A61" s="86" t="s">
        <v>2475</v>
      </c>
      <c r="B61" s="86">
        <v>16</v>
      </c>
      <c r="C61" s="86"/>
      <c r="D61" s="86"/>
      <c r="E61" s="86" t="s">
        <v>2486</v>
      </c>
      <c r="F61" s="86">
        <v>8</v>
      </c>
      <c r="G61" s="86" t="s">
        <v>2497</v>
      </c>
      <c r="H61" s="86">
        <v>13</v>
      </c>
      <c r="I61" s="86" t="s">
        <v>2506</v>
      </c>
      <c r="J61" s="86">
        <v>4</v>
      </c>
      <c r="K61" s="86" t="s">
        <v>2516</v>
      </c>
      <c r="L61" s="86">
        <v>7</v>
      </c>
      <c r="M61" s="86" t="s">
        <v>2527</v>
      </c>
      <c r="N61" s="86">
        <v>5</v>
      </c>
      <c r="O61" s="86" t="s">
        <v>2537</v>
      </c>
      <c r="P61" s="86">
        <v>2</v>
      </c>
      <c r="Q61" s="86"/>
      <c r="R61" s="86"/>
      <c r="S61" s="86" t="s">
        <v>2548</v>
      </c>
      <c r="T61" s="86">
        <v>2</v>
      </c>
      <c r="U61" s="86" t="s">
        <v>2559</v>
      </c>
      <c r="V61" s="86">
        <v>4</v>
      </c>
    </row>
    <row r="62" spans="1:22" ht="15">
      <c r="A62" s="86" t="s">
        <v>2476</v>
      </c>
      <c r="B62" s="86">
        <v>16</v>
      </c>
      <c r="C62" s="86"/>
      <c r="D62" s="86"/>
      <c r="E62" s="86" t="s">
        <v>2487</v>
      </c>
      <c r="F62" s="86">
        <v>8</v>
      </c>
      <c r="G62" s="86" t="s">
        <v>2498</v>
      </c>
      <c r="H62" s="86">
        <v>13</v>
      </c>
      <c r="I62" s="86" t="s">
        <v>2507</v>
      </c>
      <c r="J62" s="86">
        <v>4</v>
      </c>
      <c r="K62" s="86" t="s">
        <v>2517</v>
      </c>
      <c r="L62" s="86">
        <v>7</v>
      </c>
      <c r="M62" s="86" t="s">
        <v>2528</v>
      </c>
      <c r="N62" s="86">
        <v>5</v>
      </c>
      <c r="O62" s="86" t="s">
        <v>2538</v>
      </c>
      <c r="P62" s="86">
        <v>2</v>
      </c>
      <c r="Q62" s="86"/>
      <c r="R62" s="86"/>
      <c r="S62" s="86" t="s">
        <v>2549</v>
      </c>
      <c r="T62" s="86">
        <v>2</v>
      </c>
      <c r="U62" s="86" t="s">
        <v>2560</v>
      </c>
      <c r="V62" s="86">
        <v>4</v>
      </c>
    </row>
    <row r="63" spans="1:22" ht="15">
      <c r="A63" s="86" t="s">
        <v>2477</v>
      </c>
      <c r="B63" s="86">
        <v>16</v>
      </c>
      <c r="C63" s="86"/>
      <c r="D63" s="86"/>
      <c r="E63" s="86" t="s">
        <v>2488</v>
      </c>
      <c r="F63" s="86">
        <v>8</v>
      </c>
      <c r="G63" s="86" t="s">
        <v>2499</v>
      </c>
      <c r="H63" s="86">
        <v>13</v>
      </c>
      <c r="I63" s="86" t="s">
        <v>2508</v>
      </c>
      <c r="J63" s="86">
        <v>4</v>
      </c>
      <c r="K63" s="86" t="s">
        <v>2518</v>
      </c>
      <c r="L63" s="86">
        <v>7</v>
      </c>
      <c r="M63" s="86" t="s">
        <v>2529</v>
      </c>
      <c r="N63" s="86">
        <v>5</v>
      </c>
      <c r="O63" s="86" t="s">
        <v>2539</v>
      </c>
      <c r="P63" s="86">
        <v>2</v>
      </c>
      <c r="Q63" s="86"/>
      <c r="R63" s="86"/>
      <c r="S63" s="86" t="s">
        <v>2550</v>
      </c>
      <c r="T63" s="86">
        <v>2</v>
      </c>
      <c r="U63" s="86" t="s">
        <v>2561</v>
      </c>
      <c r="V63" s="86">
        <v>4</v>
      </c>
    </row>
    <row r="66" spans="1:22" ht="15" customHeight="1">
      <c r="A66" s="13" t="s">
        <v>2574</v>
      </c>
      <c r="B66" s="13" t="s">
        <v>2288</v>
      </c>
      <c r="C66" s="13" t="s">
        <v>2576</v>
      </c>
      <c r="D66" s="13" t="s">
        <v>2291</v>
      </c>
      <c r="E66" s="13" t="s">
        <v>2577</v>
      </c>
      <c r="F66" s="13" t="s">
        <v>2293</v>
      </c>
      <c r="G66" s="78" t="s">
        <v>2580</v>
      </c>
      <c r="H66" s="78" t="s">
        <v>2295</v>
      </c>
      <c r="I66" s="13" t="s">
        <v>2582</v>
      </c>
      <c r="J66" s="13" t="s">
        <v>2299</v>
      </c>
      <c r="K66" s="13" t="s">
        <v>2584</v>
      </c>
      <c r="L66" s="13" t="s">
        <v>2301</v>
      </c>
      <c r="M66" s="78" t="s">
        <v>2586</v>
      </c>
      <c r="N66" s="78" t="s">
        <v>2303</v>
      </c>
      <c r="O66" s="78" t="s">
        <v>2588</v>
      </c>
      <c r="P66" s="78" t="s">
        <v>2305</v>
      </c>
      <c r="Q66" s="13" t="s">
        <v>2590</v>
      </c>
      <c r="R66" s="13" t="s">
        <v>2307</v>
      </c>
      <c r="S66" s="78" t="s">
        <v>2592</v>
      </c>
      <c r="T66" s="78" t="s">
        <v>2309</v>
      </c>
      <c r="U66" s="78" t="s">
        <v>2594</v>
      </c>
      <c r="V66" s="78" t="s">
        <v>2310</v>
      </c>
    </row>
    <row r="67" spans="1:22" ht="15">
      <c r="A67" s="78" t="s">
        <v>287</v>
      </c>
      <c r="B67" s="78">
        <v>8</v>
      </c>
      <c r="C67" s="78" t="s">
        <v>368</v>
      </c>
      <c r="D67" s="78">
        <v>1</v>
      </c>
      <c r="E67" s="78" t="s">
        <v>287</v>
      </c>
      <c r="F67" s="78">
        <v>7</v>
      </c>
      <c r="G67" s="78"/>
      <c r="H67" s="78"/>
      <c r="I67" s="78" t="s">
        <v>280</v>
      </c>
      <c r="J67" s="78">
        <v>4</v>
      </c>
      <c r="K67" s="78" t="s">
        <v>287</v>
      </c>
      <c r="L67" s="78">
        <v>1</v>
      </c>
      <c r="M67" s="78"/>
      <c r="N67" s="78"/>
      <c r="O67" s="78"/>
      <c r="P67" s="78"/>
      <c r="Q67" s="78" t="s">
        <v>376</v>
      </c>
      <c r="R67" s="78">
        <v>1</v>
      </c>
      <c r="S67" s="78"/>
      <c r="T67" s="78"/>
      <c r="U67" s="78"/>
      <c r="V67" s="78"/>
    </row>
    <row r="68" spans="1:22" ht="15">
      <c r="A68" s="78" t="s">
        <v>280</v>
      </c>
      <c r="B68" s="78">
        <v>4</v>
      </c>
      <c r="C68" s="78"/>
      <c r="D68" s="78"/>
      <c r="E68" s="78" t="s">
        <v>377</v>
      </c>
      <c r="F68" s="78">
        <v>1</v>
      </c>
      <c r="G68" s="78"/>
      <c r="H68" s="78"/>
      <c r="I68" s="78" t="s">
        <v>284</v>
      </c>
      <c r="J68" s="78">
        <v>2</v>
      </c>
      <c r="K68" s="78"/>
      <c r="L68" s="78"/>
      <c r="M68" s="78"/>
      <c r="N68" s="78"/>
      <c r="O68" s="78"/>
      <c r="P68" s="78"/>
      <c r="Q68" s="78"/>
      <c r="R68" s="78"/>
      <c r="S68" s="78"/>
      <c r="T68" s="78"/>
      <c r="U68" s="78"/>
      <c r="V68" s="78"/>
    </row>
    <row r="69" spans="1:22" ht="15">
      <c r="A69" s="78" t="s">
        <v>284</v>
      </c>
      <c r="B69" s="78">
        <v>2</v>
      </c>
      <c r="C69" s="78"/>
      <c r="D69" s="78"/>
      <c r="E69" s="78"/>
      <c r="F69" s="78"/>
      <c r="G69" s="78"/>
      <c r="H69" s="78"/>
      <c r="I69" s="78" t="s">
        <v>372</v>
      </c>
      <c r="J69" s="78">
        <v>1</v>
      </c>
      <c r="K69" s="78"/>
      <c r="L69" s="78"/>
      <c r="M69" s="78"/>
      <c r="N69" s="78"/>
      <c r="O69" s="78"/>
      <c r="P69" s="78"/>
      <c r="Q69" s="78"/>
      <c r="R69" s="78"/>
      <c r="S69" s="78"/>
      <c r="T69" s="78"/>
      <c r="U69" s="78"/>
      <c r="V69" s="78"/>
    </row>
    <row r="70" spans="1:22" ht="15">
      <c r="A70" s="78" t="s">
        <v>377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368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370</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2575</v>
      </c>
      <c r="B77" s="13" t="s">
        <v>2288</v>
      </c>
      <c r="C77" s="13" t="s">
        <v>2578</v>
      </c>
      <c r="D77" s="13" t="s">
        <v>2291</v>
      </c>
      <c r="E77" s="13" t="s">
        <v>2579</v>
      </c>
      <c r="F77" s="13" t="s">
        <v>2293</v>
      </c>
      <c r="G77" s="13" t="s">
        <v>2581</v>
      </c>
      <c r="H77" s="13" t="s">
        <v>2295</v>
      </c>
      <c r="I77" s="13" t="s">
        <v>2583</v>
      </c>
      <c r="J77" s="13" t="s">
        <v>2299</v>
      </c>
      <c r="K77" s="13" t="s">
        <v>2585</v>
      </c>
      <c r="L77" s="13" t="s">
        <v>2301</v>
      </c>
      <c r="M77" s="13" t="s">
        <v>2587</v>
      </c>
      <c r="N77" s="13" t="s">
        <v>2303</v>
      </c>
      <c r="O77" s="13" t="s">
        <v>2589</v>
      </c>
      <c r="P77" s="13" t="s">
        <v>2305</v>
      </c>
      <c r="Q77" s="13" t="s">
        <v>2591</v>
      </c>
      <c r="R77" s="13" t="s">
        <v>2307</v>
      </c>
      <c r="S77" s="13" t="s">
        <v>2593</v>
      </c>
      <c r="T77" s="13" t="s">
        <v>2309</v>
      </c>
      <c r="U77" s="78" t="s">
        <v>2595</v>
      </c>
      <c r="V77" s="78" t="s">
        <v>2310</v>
      </c>
    </row>
    <row r="78" spans="1:22" ht="15">
      <c r="A78" s="78" t="s">
        <v>320</v>
      </c>
      <c r="B78" s="78">
        <v>24</v>
      </c>
      <c r="C78" s="78" t="s">
        <v>367</v>
      </c>
      <c r="D78" s="78">
        <v>1</v>
      </c>
      <c r="E78" s="78" t="s">
        <v>312</v>
      </c>
      <c r="F78" s="78">
        <v>10</v>
      </c>
      <c r="G78" s="78" t="s">
        <v>315</v>
      </c>
      <c r="H78" s="78">
        <v>3</v>
      </c>
      <c r="I78" s="78" t="s">
        <v>320</v>
      </c>
      <c r="J78" s="78">
        <v>14</v>
      </c>
      <c r="K78" s="78" t="s">
        <v>369</v>
      </c>
      <c r="L78" s="78">
        <v>7</v>
      </c>
      <c r="M78" s="78" t="s">
        <v>315</v>
      </c>
      <c r="N78" s="78">
        <v>1</v>
      </c>
      <c r="O78" s="78" t="s">
        <v>322</v>
      </c>
      <c r="P78" s="78">
        <v>2</v>
      </c>
      <c r="Q78" s="78" t="s">
        <v>375</v>
      </c>
      <c r="R78" s="78">
        <v>1</v>
      </c>
      <c r="S78" s="78" t="s">
        <v>313</v>
      </c>
      <c r="T78" s="78">
        <v>2</v>
      </c>
      <c r="U78" s="78"/>
      <c r="V78" s="78"/>
    </row>
    <row r="79" spans="1:22" ht="15">
      <c r="A79" s="78" t="s">
        <v>312</v>
      </c>
      <c r="B79" s="78">
        <v>13</v>
      </c>
      <c r="C79" s="78" t="s">
        <v>366</v>
      </c>
      <c r="D79" s="78">
        <v>1</v>
      </c>
      <c r="E79" s="78" t="s">
        <v>320</v>
      </c>
      <c r="F79" s="78">
        <v>9</v>
      </c>
      <c r="G79" s="78" t="s">
        <v>320</v>
      </c>
      <c r="H79" s="78">
        <v>1</v>
      </c>
      <c r="I79" s="78" t="s">
        <v>315</v>
      </c>
      <c r="J79" s="78">
        <v>7</v>
      </c>
      <c r="K79" s="78" t="s">
        <v>327</v>
      </c>
      <c r="L79" s="78">
        <v>1</v>
      </c>
      <c r="M79" s="78"/>
      <c r="N79" s="78"/>
      <c r="O79" s="78" t="s">
        <v>321</v>
      </c>
      <c r="P79" s="78">
        <v>2</v>
      </c>
      <c r="Q79" s="78" t="s">
        <v>374</v>
      </c>
      <c r="R79" s="78">
        <v>1</v>
      </c>
      <c r="S79" s="78"/>
      <c r="T79" s="78"/>
      <c r="U79" s="78"/>
      <c r="V79" s="78"/>
    </row>
    <row r="80" spans="1:22" ht="15">
      <c r="A80" s="78" t="s">
        <v>315</v>
      </c>
      <c r="B80" s="78">
        <v>11</v>
      </c>
      <c r="C80" s="78" t="s">
        <v>365</v>
      </c>
      <c r="D80" s="78">
        <v>1</v>
      </c>
      <c r="E80" s="78" t="s">
        <v>305</v>
      </c>
      <c r="F80" s="78">
        <v>5</v>
      </c>
      <c r="G80" s="78" t="s">
        <v>312</v>
      </c>
      <c r="H80" s="78">
        <v>1</v>
      </c>
      <c r="I80" s="78" t="s">
        <v>323</v>
      </c>
      <c r="J80" s="78">
        <v>6</v>
      </c>
      <c r="K80" s="78" t="s">
        <v>301</v>
      </c>
      <c r="L80" s="78">
        <v>1</v>
      </c>
      <c r="M80" s="78"/>
      <c r="N80" s="78"/>
      <c r="O80" s="78"/>
      <c r="P80" s="78"/>
      <c r="Q80" s="78"/>
      <c r="R80" s="78"/>
      <c r="S80" s="78"/>
      <c r="T80" s="78"/>
      <c r="U80" s="78"/>
      <c r="V80" s="78"/>
    </row>
    <row r="81" spans="1:22" ht="15">
      <c r="A81" s="78" t="s">
        <v>369</v>
      </c>
      <c r="B81" s="78">
        <v>7</v>
      </c>
      <c r="C81" s="78" t="s">
        <v>364</v>
      </c>
      <c r="D81" s="78">
        <v>1</v>
      </c>
      <c r="E81" s="78" t="s">
        <v>371</v>
      </c>
      <c r="F81" s="78">
        <v>3</v>
      </c>
      <c r="G81" s="78"/>
      <c r="H81" s="78"/>
      <c r="I81" s="78" t="s">
        <v>324</v>
      </c>
      <c r="J81" s="78">
        <v>4</v>
      </c>
      <c r="K81" s="78" t="s">
        <v>277</v>
      </c>
      <c r="L81" s="78">
        <v>1</v>
      </c>
      <c r="M81" s="78"/>
      <c r="N81" s="78"/>
      <c r="O81" s="78"/>
      <c r="P81" s="78"/>
      <c r="Q81" s="78"/>
      <c r="R81" s="78"/>
      <c r="S81" s="78"/>
      <c r="T81" s="78"/>
      <c r="U81" s="78"/>
      <c r="V81" s="78"/>
    </row>
    <row r="82" spans="1:22" ht="15">
      <c r="A82" s="78" t="s">
        <v>323</v>
      </c>
      <c r="B82" s="78">
        <v>6</v>
      </c>
      <c r="C82" s="78" t="s">
        <v>363</v>
      </c>
      <c r="D82" s="78">
        <v>1</v>
      </c>
      <c r="E82" s="78" t="s">
        <v>328</v>
      </c>
      <c r="F82" s="78">
        <v>1</v>
      </c>
      <c r="G82" s="78"/>
      <c r="H82" s="78"/>
      <c r="I82" s="78" t="s">
        <v>248</v>
      </c>
      <c r="J82" s="78">
        <v>3</v>
      </c>
      <c r="K82" s="78" t="s">
        <v>310</v>
      </c>
      <c r="L82" s="78">
        <v>1</v>
      </c>
      <c r="M82" s="78"/>
      <c r="N82" s="78"/>
      <c r="O82" s="78"/>
      <c r="P82" s="78"/>
      <c r="Q82" s="78"/>
      <c r="R82" s="78"/>
      <c r="S82" s="78"/>
      <c r="T82" s="78"/>
      <c r="U82" s="78"/>
      <c r="V82" s="78"/>
    </row>
    <row r="83" spans="1:22" ht="15">
      <c r="A83" s="78" t="s">
        <v>305</v>
      </c>
      <c r="B83" s="78">
        <v>6</v>
      </c>
      <c r="C83" s="78" t="s">
        <v>305</v>
      </c>
      <c r="D83" s="78">
        <v>1</v>
      </c>
      <c r="E83" s="78"/>
      <c r="F83" s="78"/>
      <c r="G83" s="78"/>
      <c r="H83" s="78"/>
      <c r="I83" s="78" t="s">
        <v>316</v>
      </c>
      <c r="J83" s="78">
        <v>3</v>
      </c>
      <c r="K83" s="78" t="s">
        <v>246</v>
      </c>
      <c r="L83" s="78">
        <v>1</v>
      </c>
      <c r="M83" s="78"/>
      <c r="N83" s="78"/>
      <c r="O83" s="78"/>
      <c r="P83" s="78"/>
      <c r="Q83" s="78"/>
      <c r="R83" s="78"/>
      <c r="S83" s="78"/>
      <c r="T83" s="78"/>
      <c r="U83" s="78"/>
      <c r="V83" s="78"/>
    </row>
    <row r="84" spans="1:22" ht="15">
      <c r="A84" s="78" t="s">
        <v>324</v>
      </c>
      <c r="B84" s="78">
        <v>4</v>
      </c>
      <c r="C84" s="78" t="s">
        <v>362</v>
      </c>
      <c r="D84" s="78">
        <v>1</v>
      </c>
      <c r="E84" s="78"/>
      <c r="F84" s="78"/>
      <c r="G84" s="78"/>
      <c r="H84" s="78"/>
      <c r="I84" s="78" t="s">
        <v>312</v>
      </c>
      <c r="J84" s="78">
        <v>2</v>
      </c>
      <c r="K84" s="78" t="s">
        <v>326</v>
      </c>
      <c r="L84" s="78">
        <v>1</v>
      </c>
      <c r="M84" s="78"/>
      <c r="N84" s="78"/>
      <c r="O84" s="78"/>
      <c r="P84" s="78"/>
      <c r="Q84" s="78"/>
      <c r="R84" s="78"/>
      <c r="S84" s="78"/>
      <c r="T84" s="78"/>
      <c r="U84" s="78"/>
      <c r="V84" s="78"/>
    </row>
    <row r="85" spans="1:22" ht="15">
      <c r="A85" s="78" t="s">
        <v>371</v>
      </c>
      <c r="B85" s="78">
        <v>4</v>
      </c>
      <c r="C85" s="78" t="s">
        <v>361</v>
      </c>
      <c r="D85" s="78">
        <v>1</v>
      </c>
      <c r="E85" s="78"/>
      <c r="F85" s="78"/>
      <c r="G85" s="78"/>
      <c r="H85" s="78"/>
      <c r="I85" s="78" t="s">
        <v>303</v>
      </c>
      <c r="J85" s="78">
        <v>2</v>
      </c>
      <c r="K85" s="78" t="s">
        <v>325</v>
      </c>
      <c r="L85" s="78">
        <v>1</v>
      </c>
      <c r="M85" s="78"/>
      <c r="N85" s="78"/>
      <c r="O85" s="78"/>
      <c r="P85" s="78"/>
      <c r="Q85" s="78"/>
      <c r="R85" s="78"/>
      <c r="S85" s="78"/>
      <c r="T85" s="78"/>
      <c r="U85" s="78"/>
      <c r="V85" s="78"/>
    </row>
    <row r="86" spans="1:22" ht="15">
      <c r="A86" s="78" t="s">
        <v>248</v>
      </c>
      <c r="B86" s="78">
        <v>3</v>
      </c>
      <c r="C86" s="78" t="s">
        <v>360</v>
      </c>
      <c r="D86" s="78">
        <v>1</v>
      </c>
      <c r="E86" s="78"/>
      <c r="F86" s="78"/>
      <c r="G86" s="78"/>
      <c r="H86" s="78"/>
      <c r="I86" s="78" t="s">
        <v>319</v>
      </c>
      <c r="J86" s="78">
        <v>2</v>
      </c>
      <c r="K86" s="78" t="s">
        <v>270</v>
      </c>
      <c r="L86" s="78">
        <v>1</v>
      </c>
      <c r="M86" s="78"/>
      <c r="N86" s="78"/>
      <c r="O86" s="78"/>
      <c r="P86" s="78"/>
      <c r="Q86" s="78"/>
      <c r="R86" s="78"/>
      <c r="S86" s="78"/>
      <c r="T86" s="78"/>
      <c r="U86" s="78"/>
      <c r="V86" s="78"/>
    </row>
    <row r="87" spans="1:22" ht="15">
      <c r="A87" s="78" t="s">
        <v>316</v>
      </c>
      <c r="B87" s="78">
        <v>3</v>
      </c>
      <c r="C87" s="78" t="s">
        <v>359</v>
      </c>
      <c r="D87" s="78">
        <v>1</v>
      </c>
      <c r="E87" s="78"/>
      <c r="F87" s="78"/>
      <c r="G87" s="78"/>
      <c r="H87" s="78"/>
      <c r="I87" s="78" t="s">
        <v>282</v>
      </c>
      <c r="J87" s="78">
        <v>2</v>
      </c>
      <c r="K87" s="78"/>
      <c r="L87" s="78"/>
      <c r="M87" s="78"/>
      <c r="N87" s="78"/>
      <c r="O87" s="78"/>
      <c r="P87" s="78"/>
      <c r="Q87" s="78"/>
      <c r="R87" s="78"/>
      <c r="S87" s="78"/>
      <c r="T87" s="78"/>
      <c r="U87" s="78"/>
      <c r="V87" s="78"/>
    </row>
    <row r="90" spans="1:22" ht="15" customHeight="1">
      <c r="A90" s="13" t="s">
        <v>2607</v>
      </c>
      <c r="B90" s="13" t="s">
        <v>2288</v>
      </c>
      <c r="C90" s="13" t="s">
        <v>2608</v>
      </c>
      <c r="D90" s="13" t="s">
        <v>2291</v>
      </c>
      <c r="E90" s="13" t="s">
        <v>2609</v>
      </c>
      <c r="F90" s="13" t="s">
        <v>2293</v>
      </c>
      <c r="G90" s="13" t="s">
        <v>2610</v>
      </c>
      <c r="H90" s="13" t="s">
        <v>2295</v>
      </c>
      <c r="I90" s="13" t="s">
        <v>2611</v>
      </c>
      <c r="J90" s="13" t="s">
        <v>2299</v>
      </c>
      <c r="K90" s="13" t="s">
        <v>2612</v>
      </c>
      <c r="L90" s="13" t="s">
        <v>2301</v>
      </c>
      <c r="M90" s="13" t="s">
        <v>2613</v>
      </c>
      <c r="N90" s="13" t="s">
        <v>2303</v>
      </c>
      <c r="O90" s="13" t="s">
        <v>2614</v>
      </c>
      <c r="P90" s="13" t="s">
        <v>2305</v>
      </c>
      <c r="Q90" s="13" t="s">
        <v>2615</v>
      </c>
      <c r="R90" s="13" t="s">
        <v>2307</v>
      </c>
      <c r="S90" s="13" t="s">
        <v>2616</v>
      </c>
      <c r="T90" s="13" t="s">
        <v>2309</v>
      </c>
      <c r="U90" s="13" t="s">
        <v>2617</v>
      </c>
      <c r="V90" s="13" t="s">
        <v>2310</v>
      </c>
    </row>
    <row r="91" spans="1:22" ht="15">
      <c r="A91" s="117" t="s">
        <v>316</v>
      </c>
      <c r="B91" s="78">
        <v>464720</v>
      </c>
      <c r="C91" s="117" t="s">
        <v>351</v>
      </c>
      <c r="D91" s="78">
        <v>108305</v>
      </c>
      <c r="E91" s="117" t="s">
        <v>307</v>
      </c>
      <c r="F91" s="78">
        <v>85432</v>
      </c>
      <c r="G91" s="117" t="s">
        <v>298</v>
      </c>
      <c r="H91" s="78">
        <v>163823</v>
      </c>
      <c r="I91" s="117" t="s">
        <v>316</v>
      </c>
      <c r="J91" s="78">
        <v>464720</v>
      </c>
      <c r="K91" s="117" t="s">
        <v>327</v>
      </c>
      <c r="L91" s="78">
        <v>49010</v>
      </c>
      <c r="M91" s="117" t="s">
        <v>257</v>
      </c>
      <c r="N91" s="78">
        <v>16751</v>
      </c>
      <c r="O91" s="117" t="s">
        <v>322</v>
      </c>
      <c r="P91" s="78">
        <v>1772</v>
      </c>
      <c r="Q91" s="117" t="s">
        <v>375</v>
      </c>
      <c r="R91" s="78">
        <v>108743</v>
      </c>
      <c r="S91" s="117" t="s">
        <v>214</v>
      </c>
      <c r="T91" s="78">
        <v>26943</v>
      </c>
      <c r="U91" s="117" t="s">
        <v>263</v>
      </c>
      <c r="V91" s="78">
        <v>4199</v>
      </c>
    </row>
    <row r="92" spans="1:22" ht="15">
      <c r="A92" s="117" t="s">
        <v>241</v>
      </c>
      <c r="B92" s="78">
        <v>266718</v>
      </c>
      <c r="C92" s="117" t="s">
        <v>341</v>
      </c>
      <c r="D92" s="78">
        <v>82098</v>
      </c>
      <c r="E92" s="117" t="s">
        <v>260</v>
      </c>
      <c r="F92" s="78">
        <v>63766</v>
      </c>
      <c r="G92" s="117" t="s">
        <v>227</v>
      </c>
      <c r="H92" s="78">
        <v>24616</v>
      </c>
      <c r="I92" s="117" t="s">
        <v>241</v>
      </c>
      <c r="J92" s="78">
        <v>266718</v>
      </c>
      <c r="K92" s="117" t="s">
        <v>264</v>
      </c>
      <c r="L92" s="78">
        <v>19342</v>
      </c>
      <c r="M92" s="117" t="s">
        <v>255</v>
      </c>
      <c r="N92" s="78">
        <v>7249</v>
      </c>
      <c r="O92" s="117" t="s">
        <v>273</v>
      </c>
      <c r="P92" s="78">
        <v>980</v>
      </c>
      <c r="Q92" s="117" t="s">
        <v>300</v>
      </c>
      <c r="R92" s="78">
        <v>11206</v>
      </c>
      <c r="S92" s="117" t="s">
        <v>313</v>
      </c>
      <c r="T92" s="78">
        <v>14042</v>
      </c>
      <c r="U92" s="117" t="s">
        <v>258</v>
      </c>
      <c r="V92" s="78">
        <v>3633</v>
      </c>
    </row>
    <row r="93" spans="1:22" ht="15">
      <c r="A93" s="117" t="s">
        <v>318</v>
      </c>
      <c r="B93" s="78">
        <v>189926</v>
      </c>
      <c r="C93" s="117" t="s">
        <v>365</v>
      </c>
      <c r="D93" s="78">
        <v>52787</v>
      </c>
      <c r="E93" s="117" t="s">
        <v>256</v>
      </c>
      <c r="F93" s="78">
        <v>53331</v>
      </c>
      <c r="G93" s="117" t="s">
        <v>233</v>
      </c>
      <c r="H93" s="78">
        <v>22266</v>
      </c>
      <c r="I93" s="117" t="s">
        <v>318</v>
      </c>
      <c r="J93" s="78">
        <v>189926</v>
      </c>
      <c r="K93" s="117" t="s">
        <v>326</v>
      </c>
      <c r="L93" s="78">
        <v>12811</v>
      </c>
      <c r="M93" s="117" t="s">
        <v>295</v>
      </c>
      <c r="N93" s="78">
        <v>3340</v>
      </c>
      <c r="O93" s="117" t="s">
        <v>269</v>
      </c>
      <c r="P93" s="78">
        <v>598</v>
      </c>
      <c r="Q93" s="117" t="s">
        <v>374</v>
      </c>
      <c r="R93" s="78">
        <v>5052</v>
      </c>
      <c r="S93" s="117" t="s">
        <v>296</v>
      </c>
      <c r="T93" s="78">
        <v>5193</v>
      </c>
      <c r="U93" s="117" t="s">
        <v>262</v>
      </c>
      <c r="V93" s="78">
        <v>667</v>
      </c>
    </row>
    <row r="94" spans="1:22" ht="15">
      <c r="A94" s="117" t="s">
        <v>298</v>
      </c>
      <c r="B94" s="78">
        <v>163823</v>
      </c>
      <c r="C94" s="117" t="s">
        <v>344</v>
      </c>
      <c r="D94" s="78">
        <v>29303</v>
      </c>
      <c r="E94" s="117" t="s">
        <v>274</v>
      </c>
      <c r="F94" s="78">
        <v>51298</v>
      </c>
      <c r="G94" s="117" t="s">
        <v>309</v>
      </c>
      <c r="H94" s="78">
        <v>20262</v>
      </c>
      <c r="I94" s="117" t="s">
        <v>294</v>
      </c>
      <c r="J94" s="78">
        <v>110763</v>
      </c>
      <c r="K94" s="117" t="s">
        <v>245</v>
      </c>
      <c r="L94" s="78">
        <v>11072</v>
      </c>
      <c r="M94" s="117" t="s">
        <v>265</v>
      </c>
      <c r="N94" s="78">
        <v>1066</v>
      </c>
      <c r="O94" s="117" t="s">
        <v>221</v>
      </c>
      <c r="P94" s="78">
        <v>569</v>
      </c>
      <c r="Q94" s="117" t="s">
        <v>376</v>
      </c>
      <c r="R94" s="78">
        <v>1033</v>
      </c>
      <c r="S94" s="117" t="s">
        <v>283</v>
      </c>
      <c r="T94" s="78">
        <v>2188</v>
      </c>
      <c r="U94" s="117" t="s">
        <v>261</v>
      </c>
      <c r="V94" s="78">
        <v>313</v>
      </c>
    </row>
    <row r="95" spans="1:22" ht="15">
      <c r="A95" s="117" t="s">
        <v>294</v>
      </c>
      <c r="B95" s="78">
        <v>110763</v>
      </c>
      <c r="C95" s="117" t="s">
        <v>364</v>
      </c>
      <c r="D95" s="78">
        <v>26344</v>
      </c>
      <c r="E95" s="117" t="s">
        <v>240</v>
      </c>
      <c r="F95" s="78">
        <v>49497</v>
      </c>
      <c r="G95" s="117" t="s">
        <v>286</v>
      </c>
      <c r="H95" s="78">
        <v>18682</v>
      </c>
      <c r="I95" s="117" t="s">
        <v>319</v>
      </c>
      <c r="J95" s="78">
        <v>95751</v>
      </c>
      <c r="K95" s="117" t="s">
        <v>270</v>
      </c>
      <c r="L95" s="78">
        <v>8285</v>
      </c>
      <c r="M95" s="117" t="s">
        <v>253</v>
      </c>
      <c r="N95" s="78">
        <v>1021</v>
      </c>
      <c r="O95" s="117" t="s">
        <v>321</v>
      </c>
      <c r="P95" s="78">
        <v>36</v>
      </c>
      <c r="Q95" s="117"/>
      <c r="R95" s="78"/>
      <c r="S95" s="117"/>
      <c r="T95" s="78"/>
      <c r="U95" s="117"/>
      <c r="V95" s="78"/>
    </row>
    <row r="96" spans="1:22" ht="15">
      <c r="A96" s="117" t="s">
        <v>375</v>
      </c>
      <c r="B96" s="78">
        <v>108743</v>
      </c>
      <c r="C96" s="117" t="s">
        <v>353</v>
      </c>
      <c r="D96" s="78">
        <v>24913</v>
      </c>
      <c r="E96" s="117" t="s">
        <v>216</v>
      </c>
      <c r="F96" s="78">
        <v>25642</v>
      </c>
      <c r="G96" s="117" t="s">
        <v>228</v>
      </c>
      <c r="H96" s="78">
        <v>15718</v>
      </c>
      <c r="I96" s="117" t="s">
        <v>219</v>
      </c>
      <c r="J96" s="78">
        <v>42975</v>
      </c>
      <c r="K96" s="117" t="s">
        <v>369</v>
      </c>
      <c r="L96" s="78">
        <v>6021</v>
      </c>
      <c r="M96" s="117"/>
      <c r="N96" s="78"/>
      <c r="O96" s="117"/>
      <c r="P96" s="78"/>
      <c r="Q96" s="117"/>
      <c r="R96" s="78"/>
      <c r="S96" s="117"/>
      <c r="T96" s="78"/>
      <c r="U96" s="117"/>
      <c r="V96" s="78"/>
    </row>
    <row r="97" spans="1:22" ht="15">
      <c r="A97" s="117" t="s">
        <v>351</v>
      </c>
      <c r="B97" s="78">
        <v>108305</v>
      </c>
      <c r="C97" s="117" t="s">
        <v>346</v>
      </c>
      <c r="D97" s="78">
        <v>23043</v>
      </c>
      <c r="E97" s="117" t="s">
        <v>242</v>
      </c>
      <c r="F97" s="78">
        <v>20367</v>
      </c>
      <c r="G97" s="117" t="s">
        <v>232</v>
      </c>
      <c r="H97" s="78">
        <v>15256</v>
      </c>
      <c r="I97" s="117" t="s">
        <v>290</v>
      </c>
      <c r="J97" s="78">
        <v>28539</v>
      </c>
      <c r="K97" s="117" t="s">
        <v>278</v>
      </c>
      <c r="L97" s="78">
        <v>5893</v>
      </c>
      <c r="M97" s="117"/>
      <c r="N97" s="78"/>
      <c r="O97" s="117"/>
      <c r="P97" s="78"/>
      <c r="Q97" s="117"/>
      <c r="R97" s="78"/>
      <c r="S97" s="117"/>
      <c r="T97" s="78"/>
      <c r="U97" s="117"/>
      <c r="V97" s="78"/>
    </row>
    <row r="98" spans="1:22" ht="15">
      <c r="A98" s="117" t="s">
        <v>319</v>
      </c>
      <c r="B98" s="78">
        <v>95751</v>
      </c>
      <c r="C98" s="117" t="s">
        <v>356</v>
      </c>
      <c r="D98" s="78">
        <v>20205</v>
      </c>
      <c r="E98" s="117" t="s">
        <v>237</v>
      </c>
      <c r="F98" s="78">
        <v>15419</v>
      </c>
      <c r="G98" s="117" t="s">
        <v>281</v>
      </c>
      <c r="H98" s="78">
        <v>12498</v>
      </c>
      <c r="I98" s="117" t="s">
        <v>275</v>
      </c>
      <c r="J98" s="78">
        <v>12834</v>
      </c>
      <c r="K98" s="117" t="s">
        <v>266</v>
      </c>
      <c r="L98" s="78">
        <v>2879</v>
      </c>
      <c r="M98" s="117"/>
      <c r="N98" s="78"/>
      <c r="O98" s="117"/>
      <c r="P98" s="78"/>
      <c r="Q98" s="117"/>
      <c r="R98" s="78"/>
      <c r="S98" s="117"/>
      <c r="T98" s="78"/>
      <c r="U98" s="117"/>
      <c r="V98" s="78"/>
    </row>
    <row r="99" spans="1:22" ht="15">
      <c r="A99" s="117" t="s">
        <v>307</v>
      </c>
      <c r="B99" s="78">
        <v>85432</v>
      </c>
      <c r="C99" s="117" t="s">
        <v>347</v>
      </c>
      <c r="D99" s="78">
        <v>18352</v>
      </c>
      <c r="E99" s="117" t="s">
        <v>312</v>
      </c>
      <c r="F99" s="78">
        <v>14612</v>
      </c>
      <c r="G99" s="117" t="s">
        <v>285</v>
      </c>
      <c r="H99" s="78">
        <v>11093</v>
      </c>
      <c r="I99" s="117" t="s">
        <v>372</v>
      </c>
      <c r="J99" s="78">
        <v>10989</v>
      </c>
      <c r="K99" s="117" t="s">
        <v>276</v>
      </c>
      <c r="L99" s="78">
        <v>2573</v>
      </c>
      <c r="M99" s="117"/>
      <c r="N99" s="78"/>
      <c r="O99" s="117"/>
      <c r="P99" s="78"/>
      <c r="Q99" s="117"/>
      <c r="R99" s="78"/>
      <c r="S99" s="117"/>
      <c r="T99" s="78"/>
      <c r="U99" s="117"/>
      <c r="V99" s="78"/>
    </row>
    <row r="100" spans="1:22" ht="15">
      <c r="A100" s="117" t="s">
        <v>341</v>
      </c>
      <c r="B100" s="78">
        <v>82098</v>
      </c>
      <c r="C100" s="117" t="s">
        <v>330</v>
      </c>
      <c r="D100" s="78">
        <v>17620</v>
      </c>
      <c r="E100" s="117" t="s">
        <v>305</v>
      </c>
      <c r="F100" s="78">
        <v>13964</v>
      </c>
      <c r="G100" s="117" t="s">
        <v>297</v>
      </c>
      <c r="H100" s="78">
        <v>10711</v>
      </c>
      <c r="I100" s="117" t="s">
        <v>320</v>
      </c>
      <c r="J100" s="78">
        <v>10708</v>
      </c>
      <c r="K100" s="117" t="s">
        <v>325</v>
      </c>
      <c r="L100" s="78">
        <v>1982</v>
      </c>
      <c r="M100" s="117"/>
      <c r="N100" s="78"/>
      <c r="O100" s="117"/>
      <c r="P100" s="78"/>
      <c r="Q100" s="117"/>
      <c r="R100" s="78"/>
      <c r="S100" s="117"/>
      <c r="T100" s="78"/>
      <c r="U100" s="117"/>
      <c r="V100" s="78"/>
    </row>
  </sheetData>
  <hyperlinks>
    <hyperlink ref="A2" r:id="rId1" display="https://twitter.com/ooseuri/status/1189160464254750720"/>
    <hyperlink ref="A3" r:id="rId2" display="https://www.kansalaisaloite.fi/fi/aloite/4252?fbclid=IwAR2MqutK1dcHgE6BuxeCeE0MGzR_V_H90KP-aAKc4ZNCRWfc86-8XZEnkZc"/>
    <hyperlink ref="A4" r:id="rId3" display="https://www.hs.fi/ulkomaat/art-2000006289718.html?share=cd14b13d3b8dc4d413c10fcd3bbe7c43"/>
    <hyperlink ref="A5" r:id="rId4" display="https://twitter.com/joonasl/status/1190350702960349185"/>
    <hyperlink ref="A6" r:id="rId5" display="https://tietopalvelu.ahtp.fi/Lupa/Lisatiedot.aspx?Asia_ID=1642635"/>
    <hyperlink ref="A7" r:id="rId6" display="https://twitter.com/kaisakosonen/status/1188767962490134529"/>
    <hyperlink ref="A8" r:id="rId7" display="https://twitter.com/HarriHoltta/status/1191047261809205248"/>
    <hyperlink ref="A9" r:id="rId8" display="https://yle.fi/uutiset/3-11045496"/>
    <hyperlink ref="A10" r:id="rId9" display="https://idp.scientificamerican.com/authorize/?response_type=cookie&amp;client_id=sciam&amp;redirect_uri=https%3A%2F%2Fwww.scientificamerican.com%2Farticle%2Fglobal-warming-is-not-part-of-natural-climate-variability%2F"/>
    <hyperlink ref="A11" r:id="rId10" display="https://www.iiasa.ac.at/web/home/about/news/190925-drought-and-wheat-production.html#.XcCJj2TcSP8.twitter"/>
    <hyperlink ref="E2" r:id="rId11" display="https://www.hs.fi/ulkomaat/art-2000006289718.html?share=cd14b13d3b8dc4d413c10fcd3bbe7c43"/>
    <hyperlink ref="E3" r:id="rId12" display="https://twitter.com/O_Tiainen/status/1189255081285292035"/>
    <hyperlink ref="E4" r:id="rId13" display="https://twitter.com/jvarala/status/1189462945706717184"/>
    <hyperlink ref="E5" r:id="rId14" display="https://twitter.com/lentoveroaloite/status/1189614481476870145"/>
    <hyperlink ref="E6" r:id="rId15" display="https://twitter.com/fingrid_oyj/status/1191292123557113859"/>
    <hyperlink ref="E7" r:id="rId16" display="https://www.greenpeace.org/finland/tiedotteet/2550/tarkea-ilmastopoliittinen-paatos-vilahtamassa-ohi-valtion-omistajaohjaus-vaikuttaa-valtavaan-maaraan-paastoja/"/>
    <hyperlink ref="E8" r:id="rId17" display="https://www.greenpeace.org/finland/blogit/2579/yhdysvallat-lahtee-ilmastosopimuksesta-enta-sitten/"/>
    <hyperlink ref="E9" r:id="rId18" display="https://twitter.com/KaarinaKolle/status/1189461709163028480"/>
    <hyperlink ref="E10" r:id="rId19" display="https://twitter.com/HiilivapaaFI/status/1190222366724501510"/>
    <hyperlink ref="E11" r:id="rId20" display="https://twitter.com/A_Ahokas/status/1190332696897163264"/>
    <hyperlink ref="G2" r:id="rId21" display="https://twitter.com/ooseuri/status/1189160464254750720"/>
    <hyperlink ref="G3" r:id="rId22" display="https://www.kansalaisaloite.fi/fi/aloite/4252?fbclid=IwAR2MqutK1dcHgE6BuxeCeE0MGzR_V_H90KP-aAKc4ZNCRWfc86-8XZEnkZc"/>
    <hyperlink ref="G4" r:id="rId23" display="https://twitter.com/kaisakosonen/status/1188767962490134529"/>
    <hyperlink ref="G5" r:id="rId24" display="https://yle.fi/uutiset/3-11045496"/>
    <hyperlink ref="G6" r:id="rId25" display="https://twitter.com/LauraMaKolehma/status/1190160251485671424"/>
    <hyperlink ref="G7" r:id="rId26" display="https://twitter.com/Ellen_Ojala/status/1188744923635425280"/>
    <hyperlink ref="I2" r:id="rId27" display="https://twitter.com/HarriHoltta/status/1191047261809205248"/>
    <hyperlink ref="I3" r:id="rId28" display="https://tietopalvelu.ahtp.fi/Lupa/Lisatiedot.aspx?Asia_ID=1642635"/>
    <hyperlink ref="I4" r:id="rId29" display="https://twitter.com/JIHukkinen/status/1189086814977626112"/>
    <hyperlink ref="I5" r:id="rId30" display="https://twitter.com/PanuKunttu/status/1188814359591620609"/>
    <hyperlink ref="I6" r:id="rId31" display="https://twitter.com/Meri_ja_ilmasto/status/1188854662142840834"/>
    <hyperlink ref="I7" r:id="rId32" display="https://twitter.com/mikko_neuvo/status/1190379480667316224"/>
    <hyperlink ref="I8" r:id="rId33" display="https://tietopalvelu.ahtp.fi/Lupa/AvaaLiite.aspx?Liite_ID=6569593"/>
    <hyperlink ref="I9" r:id="rId34" display="https://twitter.com/satuhassi/status/1189636862647898112"/>
    <hyperlink ref="I10" r:id="rId35" display="https://twitter.com/HiilivapaaFI/status/1188745675774877696"/>
    <hyperlink ref="M2" r:id="rId36" display="https://twitter.com/A_Ahokas/status/1190011747324837895"/>
    <hyperlink ref="O2" r:id="rId37" display="https://twitter.com/joonasl/status/1190350702960349185"/>
    <hyperlink ref="O3" r:id="rId38" display="https://twitter.com/MarkkuKulmala1/status/1188407116111011840"/>
    <hyperlink ref="S2" r:id="rId39" display="https://www.kauppalehti.fi/uutiset/nykykapitalismi-on-valuvikainen-mutta-saantelylla-saadaan-tarvittavat-muskelit-ilmastonmuutoksen-pysayttamiseksi/30186269-db9d-47b6-b842-0b7e5cabe453?ref=twitter:b877"/>
    <hyperlink ref="S3" r:id="rId40" display="https://twitter.com/jmkorhonen/status/1189515803684671490"/>
    <hyperlink ref="U2" r:id="rId41" display="https://yle.fi/uutiset/3-11045877"/>
  </hyperlinks>
  <printOptions/>
  <pageMargins left="0.7" right="0.7" top="0.75" bottom="0.75" header="0.3" footer="0.3"/>
  <pageSetup orientation="portrait" paperSize="9"/>
  <tableParts>
    <tablePart r:id="rId44"/>
    <tablePart r:id="rId45"/>
    <tablePart r:id="rId46"/>
    <tablePart r:id="rId42"/>
    <tablePart r:id="rId47"/>
    <tablePart r:id="rId43"/>
    <tablePart r:id="rId49"/>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2794</v>
      </c>
      <c r="B1" s="13" t="s">
        <v>3155</v>
      </c>
      <c r="C1" s="13" t="s">
        <v>3156</v>
      </c>
      <c r="D1" s="13" t="s">
        <v>144</v>
      </c>
      <c r="E1" s="13" t="s">
        <v>3158</v>
      </c>
      <c r="F1" s="13" t="s">
        <v>3159</v>
      </c>
      <c r="G1" s="13" t="s">
        <v>3160</v>
      </c>
    </row>
    <row r="2" spans="1:7" ht="15">
      <c r="A2" s="78" t="s">
        <v>2382</v>
      </c>
      <c r="B2" s="78">
        <v>10</v>
      </c>
      <c r="C2" s="120">
        <v>0.0029967036260113876</v>
      </c>
      <c r="D2" s="78" t="s">
        <v>3157</v>
      </c>
      <c r="E2" s="78"/>
      <c r="F2" s="78"/>
      <c r="G2" s="78"/>
    </row>
    <row r="3" spans="1:7" ht="15">
      <c r="A3" s="78" t="s">
        <v>2383</v>
      </c>
      <c r="B3" s="78">
        <v>7</v>
      </c>
      <c r="C3" s="120">
        <v>0.002097692538207971</v>
      </c>
      <c r="D3" s="78" t="s">
        <v>3157</v>
      </c>
      <c r="E3" s="78"/>
      <c r="F3" s="78"/>
      <c r="G3" s="78"/>
    </row>
    <row r="4" spans="1:7" ht="15">
      <c r="A4" s="78" t="s">
        <v>2384</v>
      </c>
      <c r="B4" s="78">
        <v>0</v>
      </c>
      <c r="C4" s="120">
        <v>0</v>
      </c>
      <c r="D4" s="78" t="s">
        <v>3157</v>
      </c>
      <c r="E4" s="78"/>
      <c r="F4" s="78"/>
      <c r="G4" s="78"/>
    </row>
    <row r="5" spans="1:7" ht="15">
      <c r="A5" s="78" t="s">
        <v>2385</v>
      </c>
      <c r="B5" s="78">
        <v>3320</v>
      </c>
      <c r="C5" s="120">
        <v>0.9949056038357807</v>
      </c>
      <c r="D5" s="78" t="s">
        <v>3157</v>
      </c>
      <c r="E5" s="78"/>
      <c r="F5" s="78"/>
      <c r="G5" s="78"/>
    </row>
    <row r="6" spans="1:7" ht="15">
      <c r="A6" s="78" t="s">
        <v>2386</v>
      </c>
      <c r="B6" s="78">
        <v>3337</v>
      </c>
      <c r="C6" s="120">
        <v>1</v>
      </c>
      <c r="D6" s="78" t="s">
        <v>3157</v>
      </c>
      <c r="E6" s="78"/>
      <c r="F6" s="78"/>
      <c r="G6" s="78"/>
    </row>
    <row r="7" spans="1:7" ht="15">
      <c r="A7" s="86" t="s">
        <v>2387</v>
      </c>
      <c r="B7" s="86">
        <v>166</v>
      </c>
      <c r="C7" s="121">
        <v>0</v>
      </c>
      <c r="D7" s="86" t="s">
        <v>3157</v>
      </c>
      <c r="E7" s="86" t="b">
        <v>0</v>
      </c>
      <c r="F7" s="86" t="b">
        <v>0</v>
      </c>
      <c r="G7" s="86" t="b">
        <v>0</v>
      </c>
    </row>
    <row r="8" spans="1:7" ht="15">
      <c r="A8" s="86" t="s">
        <v>2388</v>
      </c>
      <c r="B8" s="86">
        <v>78</v>
      </c>
      <c r="C8" s="121">
        <v>0.008081191363634499</v>
      </c>
      <c r="D8" s="86" t="s">
        <v>3157</v>
      </c>
      <c r="E8" s="86" t="b">
        <v>0</v>
      </c>
      <c r="F8" s="86" t="b">
        <v>0</v>
      </c>
      <c r="G8" s="86" t="b">
        <v>0</v>
      </c>
    </row>
    <row r="9" spans="1:7" ht="15">
      <c r="A9" s="86" t="s">
        <v>2389</v>
      </c>
      <c r="B9" s="86">
        <v>62</v>
      </c>
      <c r="C9" s="121">
        <v>0.008376000224128767</v>
      </c>
      <c r="D9" s="86" t="s">
        <v>3157</v>
      </c>
      <c r="E9" s="86" t="b">
        <v>0</v>
      </c>
      <c r="F9" s="86" t="b">
        <v>0</v>
      </c>
      <c r="G9" s="86" t="b">
        <v>0</v>
      </c>
    </row>
    <row r="10" spans="1:7" ht="15">
      <c r="A10" s="86" t="s">
        <v>2390</v>
      </c>
      <c r="B10" s="86">
        <v>41</v>
      </c>
      <c r="C10" s="121">
        <v>0.007864906343693337</v>
      </c>
      <c r="D10" s="86" t="s">
        <v>3157</v>
      </c>
      <c r="E10" s="86" t="b">
        <v>0</v>
      </c>
      <c r="F10" s="86" t="b">
        <v>0</v>
      </c>
      <c r="G10" s="86" t="b">
        <v>0</v>
      </c>
    </row>
    <row r="11" spans="1:7" ht="15">
      <c r="A11" s="86" t="s">
        <v>2391</v>
      </c>
      <c r="B11" s="86">
        <v>39</v>
      </c>
      <c r="C11" s="121">
        <v>0.007748798407937043</v>
      </c>
      <c r="D11" s="86" t="s">
        <v>3157</v>
      </c>
      <c r="E11" s="86" t="b">
        <v>0</v>
      </c>
      <c r="F11" s="86" t="b">
        <v>0</v>
      </c>
      <c r="G11" s="86" t="b">
        <v>0</v>
      </c>
    </row>
    <row r="12" spans="1:7" ht="15">
      <c r="A12" s="86" t="s">
        <v>2394</v>
      </c>
      <c r="B12" s="86">
        <v>32</v>
      </c>
      <c r="C12" s="121">
        <v>0.008137811649467967</v>
      </c>
      <c r="D12" s="86" t="s">
        <v>3157</v>
      </c>
      <c r="E12" s="86" t="b">
        <v>0</v>
      </c>
      <c r="F12" s="86" t="b">
        <v>0</v>
      </c>
      <c r="G12" s="86" t="b">
        <v>0</v>
      </c>
    </row>
    <row r="13" spans="1:7" ht="15">
      <c r="A13" s="86" t="s">
        <v>2400</v>
      </c>
      <c r="B13" s="86">
        <v>31</v>
      </c>
      <c r="C13" s="121">
        <v>0.007135545868723706</v>
      </c>
      <c r="D13" s="86" t="s">
        <v>3157</v>
      </c>
      <c r="E13" s="86" t="b">
        <v>0</v>
      </c>
      <c r="F13" s="86" t="b">
        <v>0</v>
      </c>
      <c r="G13" s="86" t="b">
        <v>0</v>
      </c>
    </row>
    <row r="14" spans="1:7" ht="15">
      <c r="A14" s="86" t="s">
        <v>2795</v>
      </c>
      <c r="B14" s="86">
        <v>26</v>
      </c>
      <c r="C14" s="121">
        <v>0.006611971965192725</v>
      </c>
      <c r="D14" s="86" t="s">
        <v>3157</v>
      </c>
      <c r="E14" s="86" t="b">
        <v>0</v>
      </c>
      <c r="F14" s="86" t="b">
        <v>0</v>
      </c>
      <c r="G14" s="86" t="b">
        <v>0</v>
      </c>
    </row>
    <row r="15" spans="1:7" ht="15">
      <c r="A15" s="86" t="s">
        <v>2796</v>
      </c>
      <c r="B15" s="86">
        <v>25</v>
      </c>
      <c r="C15" s="121">
        <v>0.006492167398673542</v>
      </c>
      <c r="D15" s="86" t="s">
        <v>3157</v>
      </c>
      <c r="E15" s="86" t="b">
        <v>0</v>
      </c>
      <c r="F15" s="86" t="b">
        <v>0</v>
      </c>
      <c r="G15" s="86" t="b">
        <v>0</v>
      </c>
    </row>
    <row r="16" spans="1:7" ht="15">
      <c r="A16" s="86" t="s">
        <v>2797</v>
      </c>
      <c r="B16" s="86">
        <v>22</v>
      </c>
      <c r="C16" s="121">
        <v>0.006098887858115185</v>
      </c>
      <c r="D16" s="86" t="s">
        <v>3157</v>
      </c>
      <c r="E16" s="86" t="b">
        <v>0</v>
      </c>
      <c r="F16" s="86" t="b">
        <v>0</v>
      </c>
      <c r="G16" s="86" t="b">
        <v>0</v>
      </c>
    </row>
    <row r="17" spans="1:7" ht="15">
      <c r="A17" s="86" t="s">
        <v>2395</v>
      </c>
      <c r="B17" s="86">
        <v>21</v>
      </c>
      <c r="C17" s="121">
        <v>0.005955674244923832</v>
      </c>
      <c r="D17" s="86" t="s">
        <v>3157</v>
      </c>
      <c r="E17" s="86" t="b">
        <v>0</v>
      </c>
      <c r="F17" s="86" t="b">
        <v>0</v>
      </c>
      <c r="G17" s="86" t="b">
        <v>0</v>
      </c>
    </row>
    <row r="18" spans="1:7" ht="15">
      <c r="A18" s="86" t="s">
        <v>2396</v>
      </c>
      <c r="B18" s="86">
        <v>21</v>
      </c>
      <c r="C18" s="121">
        <v>0.005955674244923832</v>
      </c>
      <c r="D18" s="86" t="s">
        <v>3157</v>
      </c>
      <c r="E18" s="86" t="b">
        <v>0</v>
      </c>
      <c r="F18" s="86" t="b">
        <v>0</v>
      </c>
      <c r="G18" s="86" t="b">
        <v>0</v>
      </c>
    </row>
    <row r="19" spans="1:7" ht="15">
      <c r="A19" s="86" t="s">
        <v>320</v>
      </c>
      <c r="B19" s="86">
        <v>21</v>
      </c>
      <c r="C19" s="121">
        <v>0.005955674244923832</v>
      </c>
      <c r="D19" s="86" t="s">
        <v>3157</v>
      </c>
      <c r="E19" s="86" t="b">
        <v>0</v>
      </c>
      <c r="F19" s="86" t="b">
        <v>0</v>
      </c>
      <c r="G19" s="86" t="b">
        <v>0</v>
      </c>
    </row>
    <row r="20" spans="1:7" ht="15">
      <c r="A20" s="86" t="s">
        <v>2398</v>
      </c>
      <c r="B20" s="86">
        <v>20</v>
      </c>
      <c r="C20" s="121">
        <v>0.005805926041541845</v>
      </c>
      <c r="D20" s="86" t="s">
        <v>3157</v>
      </c>
      <c r="E20" s="86" t="b">
        <v>0</v>
      </c>
      <c r="F20" s="86" t="b">
        <v>0</v>
      </c>
      <c r="G20" s="86" t="b">
        <v>0</v>
      </c>
    </row>
    <row r="21" spans="1:7" ht="15">
      <c r="A21" s="86" t="s">
        <v>2401</v>
      </c>
      <c r="B21" s="86">
        <v>19</v>
      </c>
      <c r="C21" s="121">
        <v>0.005649316252260675</v>
      </c>
      <c r="D21" s="86" t="s">
        <v>3157</v>
      </c>
      <c r="E21" s="86" t="b">
        <v>0</v>
      </c>
      <c r="F21" s="86" t="b">
        <v>0</v>
      </c>
      <c r="G21" s="86" t="b">
        <v>0</v>
      </c>
    </row>
    <row r="22" spans="1:7" ht="15">
      <c r="A22" s="86" t="s">
        <v>2452</v>
      </c>
      <c r="B22" s="86">
        <v>17</v>
      </c>
      <c r="C22" s="121">
        <v>0.005314025847520619</v>
      </c>
      <c r="D22" s="86" t="s">
        <v>3157</v>
      </c>
      <c r="E22" s="86" t="b">
        <v>0</v>
      </c>
      <c r="F22" s="86" t="b">
        <v>0</v>
      </c>
      <c r="G22" s="86" t="b">
        <v>0</v>
      </c>
    </row>
    <row r="23" spans="1:7" ht="15">
      <c r="A23" s="86" t="s">
        <v>2402</v>
      </c>
      <c r="B23" s="86">
        <v>17</v>
      </c>
      <c r="C23" s="121">
        <v>0.005314025847520619</v>
      </c>
      <c r="D23" s="86" t="s">
        <v>3157</v>
      </c>
      <c r="E23" s="86" t="b">
        <v>0</v>
      </c>
      <c r="F23" s="86" t="b">
        <v>0</v>
      </c>
      <c r="G23" s="86" t="b">
        <v>0</v>
      </c>
    </row>
    <row r="24" spans="1:7" ht="15">
      <c r="A24" s="86" t="s">
        <v>508</v>
      </c>
      <c r="B24" s="86">
        <v>17</v>
      </c>
      <c r="C24" s="121">
        <v>0.005314025847520619</v>
      </c>
      <c r="D24" s="86" t="s">
        <v>3157</v>
      </c>
      <c r="E24" s="86" t="b">
        <v>0</v>
      </c>
      <c r="F24" s="86" t="b">
        <v>0</v>
      </c>
      <c r="G24" s="86" t="b">
        <v>0</v>
      </c>
    </row>
    <row r="25" spans="1:7" ht="15">
      <c r="A25" s="86" t="s">
        <v>2798</v>
      </c>
      <c r="B25" s="86">
        <v>16</v>
      </c>
      <c r="C25" s="121">
        <v>0.005134494531315883</v>
      </c>
      <c r="D25" s="86" t="s">
        <v>3157</v>
      </c>
      <c r="E25" s="86" t="b">
        <v>0</v>
      </c>
      <c r="F25" s="86" t="b">
        <v>0</v>
      </c>
      <c r="G25" s="86" t="b">
        <v>0</v>
      </c>
    </row>
    <row r="26" spans="1:7" ht="15">
      <c r="A26" s="86" t="s">
        <v>2799</v>
      </c>
      <c r="B26" s="86">
        <v>16</v>
      </c>
      <c r="C26" s="121">
        <v>0.005134494531315883</v>
      </c>
      <c r="D26" s="86" t="s">
        <v>3157</v>
      </c>
      <c r="E26" s="86" t="b">
        <v>0</v>
      </c>
      <c r="F26" s="86" t="b">
        <v>0</v>
      </c>
      <c r="G26" s="86" t="b">
        <v>0</v>
      </c>
    </row>
    <row r="27" spans="1:7" ht="15">
      <c r="A27" s="86" t="s">
        <v>2800</v>
      </c>
      <c r="B27" s="86">
        <v>16</v>
      </c>
      <c r="C27" s="121">
        <v>0.005134494531315883</v>
      </c>
      <c r="D27" s="86" t="s">
        <v>3157</v>
      </c>
      <c r="E27" s="86" t="b">
        <v>0</v>
      </c>
      <c r="F27" s="86" t="b">
        <v>0</v>
      </c>
      <c r="G27" s="86" t="b">
        <v>0</v>
      </c>
    </row>
    <row r="28" spans="1:7" ht="15">
      <c r="A28" s="86" t="s">
        <v>2801</v>
      </c>
      <c r="B28" s="86">
        <v>16</v>
      </c>
      <c r="C28" s="121">
        <v>0.005134494531315883</v>
      </c>
      <c r="D28" s="86" t="s">
        <v>3157</v>
      </c>
      <c r="E28" s="86" t="b">
        <v>0</v>
      </c>
      <c r="F28" s="86" t="b">
        <v>0</v>
      </c>
      <c r="G28" s="86" t="b">
        <v>0</v>
      </c>
    </row>
    <row r="29" spans="1:7" ht="15">
      <c r="A29" s="86" t="s">
        <v>2802</v>
      </c>
      <c r="B29" s="86">
        <v>16</v>
      </c>
      <c r="C29" s="121">
        <v>0.005134494531315883</v>
      </c>
      <c r="D29" s="86" t="s">
        <v>3157</v>
      </c>
      <c r="E29" s="86" t="b">
        <v>0</v>
      </c>
      <c r="F29" s="86" t="b">
        <v>0</v>
      </c>
      <c r="G29" s="86" t="b">
        <v>0</v>
      </c>
    </row>
    <row r="30" spans="1:7" ht="15">
      <c r="A30" s="86" t="s">
        <v>2803</v>
      </c>
      <c r="B30" s="86">
        <v>16</v>
      </c>
      <c r="C30" s="121">
        <v>0.005134494531315883</v>
      </c>
      <c r="D30" s="86" t="s">
        <v>3157</v>
      </c>
      <c r="E30" s="86" t="b">
        <v>0</v>
      </c>
      <c r="F30" s="86" t="b">
        <v>0</v>
      </c>
      <c r="G30" s="86" t="b">
        <v>0</v>
      </c>
    </row>
    <row r="31" spans="1:7" ht="15">
      <c r="A31" s="86" t="s">
        <v>2804</v>
      </c>
      <c r="B31" s="86">
        <v>16</v>
      </c>
      <c r="C31" s="121">
        <v>0.005134494531315883</v>
      </c>
      <c r="D31" s="86" t="s">
        <v>3157</v>
      </c>
      <c r="E31" s="86" t="b">
        <v>0</v>
      </c>
      <c r="F31" s="86" t="b">
        <v>0</v>
      </c>
      <c r="G31" s="86" t="b">
        <v>0</v>
      </c>
    </row>
    <row r="32" spans="1:7" ht="15">
      <c r="A32" s="86" t="s">
        <v>2805</v>
      </c>
      <c r="B32" s="86">
        <v>16</v>
      </c>
      <c r="C32" s="121">
        <v>0.005134494531315883</v>
      </c>
      <c r="D32" s="86" t="s">
        <v>3157</v>
      </c>
      <c r="E32" s="86" t="b">
        <v>0</v>
      </c>
      <c r="F32" s="86" t="b">
        <v>0</v>
      </c>
      <c r="G32" s="86" t="b">
        <v>0</v>
      </c>
    </row>
    <row r="33" spans="1:7" ht="15">
      <c r="A33" s="86" t="s">
        <v>2806</v>
      </c>
      <c r="B33" s="86">
        <v>16</v>
      </c>
      <c r="C33" s="121">
        <v>0.005134494531315883</v>
      </c>
      <c r="D33" s="86" t="s">
        <v>3157</v>
      </c>
      <c r="E33" s="86" t="b">
        <v>0</v>
      </c>
      <c r="F33" s="86" t="b">
        <v>0</v>
      </c>
      <c r="G33" s="86" t="b">
        <v>0</v>
      </c>
    </row>
    <row r="34" spans="1:7" ht="15">
      <c r="A34" s="86" t="s">
        <v>2807</v>
      </c>
      <c r="B34" s="86">
        <v>16</v>
      </c>
      <c r="C34" s="121">
        <v>0.005134494531315883</v>
      </c>
      <c r="D34" s="86" t="s">
        <v>3157</v>
      </c>
      <c r="E34" s="86" t="b">
        <v>0</v>
      </c>
      <c r="F34" s="86" t="b">
        <v>0</v>
      </c>
      <c r="G34" s="86" t="b">
        <v>0</v>
      </c>
    </row>
    <row r="35" spans="1:7" ht="15">
      <c r="A35" s="86" t="s">
        <v>2808</v>
      </c>
      <c r="B35" s="86">
        <v>16</v>
      </c>
      <c r="C35" s="121">
        <v>0.005134494531315883</v>
      </c>
      <c r="D35" s="86" t="s">
        <v>3157</v>
      </c>
      <c r="E35" s="86" t="b">
        <v>0</v>
      </c>
      <c r="F35" s="86" t="b">
        <v>0</v>
      </c>
      <c r="G35" s="86" t="b">
        <v>0</v>
      </c>
    </row>
    <row r="36" spans="1:7" ht="15">
      <c r="A36" s="86" t="s">
        <v>2809</v>
      </c>
      <c r="B36" s="86">
        <v>16</v>
      </c>
      <c r="C36" s="121">
        <v>0.005134494531315883</v>
      </c>
      <c r="D36" s="86" t="s">
        <v>3157</v>
      </c>
      <c r="E36" s="86" t="b">
        <v>0</v>
      </c>
      <c r="F36" s="86" t="b">
        <v>0</v>
      </c>
      <c r="G36" s="86" t="b">
        <v>0</v>
      </c>
    </row>
    <row r="37" spans="1:7" ht="15">
      <c r="A37" s="86" t="s">
        <v>2810</v>
      </c>
      <c r="B37" s="86">
        <v>16</v>
      </c>
      <c r="C37" s="121">
        <v>0.005134494531315883</v>
      </c>
      <c r="D37" s="86" t="s">
        <v>3157</v>
      </c>
      <c r="E37" s="86" t="b">
        <v>0</v>
      </c>
      <c r="F37" s="86" t="b">
        <v>0</v>
      </c>
      <c r="G37" s="86" t="b">
        <v>0</v>
      </c>
    </row>
    <row r="38" spans="1:7" ht="15">
      <c r="A38" s="86" t="s">
        <v>2811</v>
      </c>
      <c r="B38" s="86">
        <v>16</v>
      </c>
      <c r="C38" s="121">
        <v>0.005134494531315883</v>
      </c>
      <c r="D38" s="86" t="s">
        <v>3157</v>
      </c>
      <c r="E38" s="86" t="b">
        <v>0</v>
      </c>
      <c r="F38" s="86" t="b">
        <v>0</v>
      </c>
      <c r="G38" s="86" t="b">
        <v>0</v>
      </c>
    </row>
    <row r="39" spans="1:7" ht="15">
      <c r="A39" s="86" t="s">
        <v>2812</v>
      </c>
      <c r="B39" s="86">
        <v>16</v>
      </c>
      <c r="C39" s="121">
        <v>0.005134494531315883</v>
      </c>
      <c r="D39" s="86" t="s">
        <v>3157</v>
      </c>
      <c r="E39" s="86" t="b">
        <v>0</v>
      </c>
      <c r="F39" s="86" t="b">
        <v>0</v>
      </c>
      <c r="G39" s="86" t="b">
        <v>0</v>
      </c>
    </row>
    <row r="40" spans="1:7" ht="15">
      <c r="A40" s="86" t="s">
        <v>2426</v>
      </c>
      <c r="B40" s="86">
        <v>16</v>
      </c>
      <c r="C40" s="121">
        <v>0.005134494531315883</v>
      </c>
      <c r="D40" s="86" t="s">
        <v>3157</v>
      </c>
      <c r="E40" s="86" t="b">
        <v>0</v>
      </c>
      <c r="F40" s="86" t="b">
        <v>0</v>
      </c>
      <c r="G40" s="86" t="b">
        <v>0</v>
      </c>
    </row>
    <row r="41" spans="1:7" ht="15">
      <c r="A41" s="86" t="s">
        <v>2406</v>
      </c>
      <c r="B41" s="86">
        <v>16</v>
      </c>
      <c r="C41" s="121">
        <v>0.005134494531315883</v>
      </c>
      <c r="D41" s="86" t="s">
        <v>3157</v>
      </c>
      <c r="E41" s="86" t="b">
        <v>0</v>
      </c>
      <c r="F41" s="86" t="b">
        <v>0</v>
      </c>
      <c r="G41" s="86" t="b">
        <v>0</v>
      </c>
    </row>
    <row r="42" spans="1:7" ht="15">
      <c r="A42" s="86" t="s">
        <v>2351</v>
      </c>
      <c r="B42" s="86">
        <v>15</v>
      </c>
      <c r="C42" s="121">
        <v>0.004946384218182442</v>
      </c>
      <c r="D42" s="86" t="s">
        <v>3157</v>
      </c>
      <c r="E42" s="86" t="b">
        <v>0</v>
      </c>
      <c r="F42" s="86" t="b">
        <v>0</v>
      </c>
      <c r="G42" s="86" t="b">
        <v>0</v>
      </c>
    </row>
    <row r="43" spans="1:7" ht="15">
      <c r="A43" s="86" t="s">
        <v>2403</v>
      </c>
      <c r="B43" s="86">
        <v>15</v>
      </c>
      <c r="C43" s="121">
        <v>0.004946384218182442</v>
      </c>
      <c r="D43" s="86" t="s">
        <v>3157</v>
      </c>
      <c r="E43" s="86" t="b">
        <v>0</v>
      </c>
      <c r="F43" s="86" t="b">
        <v>0</v>
      </c>
      <c r="G43" s="86" t="b">
        <v>0</v>
      </c>
    </row>
    <row r="44" spans="1:7" ht="15">
      <c r="A44" s="86" t="s">
        <v>2404</v>
      </c>
      <c r="B44" s="86">
        <v>15</v>
      </c>
      <c r="C44" s="121">
        <v>0.004946384218182442</v>
      </c>
      <c r="D44" s="86" t="s">
        <v>3157</v>
      </c>
      <c r="E44" s="86" t="b">
        <v>0</v>
      </c>
      <c r="F44" s="86" t="b">
        <v>0</v>
      </c>
      <c r="G44" s="86" t="b">
        <v>0</v>
      </c>
    </row>
    <row r="45" spans="1:7" ht="15">
      <c r="A45" s="86" t="s">
        <v>2813</v>
      </c>
      <c r="B45" s="86">
        <v>15</v>
      </c>
      <c r="C45" s="121">
        <v>0.004946384218182442</v>
      </c>
      <c r="D45" s="86" t="s">
        <v>3157</v>
      </c>
      <c r="E45" s="86" t="b">
        <v>0</v>
      </c>
      <c r="F45" s="86" t="b">
        <v>0</v>
      </c>
      <c r="G45" s="86" t="b">
        <v>0</v>
      </c>
    </row>
    <row r="46" spans="1:7" ht="15">
      <c r="A46" s="86" t="s">
        <v>2814</v>
      </c>
      <c r="B46" s="86">
        <v>15</v>
      </c>
      <c r="C46" s="121">
        <v>0.004946384218182442</v>
      </c>
      <c r="D46" s="86" t="s">
        <v>3157</v>
      </c>
      <c r="E46" s="86" t="b">
        <v>0</v>
      </c>
      <c r="F46" s="86" t="b">
        <v>0</v>
      </c>
      <c r="G46" s="86" t="b">
        <v>0</v>
      </c>
    </row>
    <row r="47" spans="1:7" ht="15">
      <c r="A47" s="86" t="s">
        <v>2815</v>
      </c>
      <c r="B47" s="86">
        <v>15</v>
      </c>
      <c r="C47" s="121">
        <v>0.004946384218182442</v>
      </c>
      <c r="D47" s="86" t="s">
        <v>3157</v>
      </c>
      <c r="E47" s="86" t="b">
        <v>0</v>
      </c>
      <c r="F47" s="86" t="b">
        <v>0</v>
      </c>
      <c r="G47" s="86" t="b">
        <v>0</v>
      </c>
    </row>
    <row r="48" spans="1:7" ht="15">
      <c r="A48" s="86" t="s">
        <v>2816</v>
      </c>
      <c r="B48" s="86">
        <v>15</v>
      </c>
      <c r="C48" s="121">
        <v>0.004946384218182442</v>
      </c>
      <c r="D48" s="86" t="s">
        <v>3157</v>
      </c>
      <c r="E48" s="86" t="b">
        <v>0</v>
      </c>
      <c r="F48" s="86" t="b">
        <v>0</v>
      </c>
      <c r="G48" s="86" t="b">
        <v>0</v>
      </c>
    </row>
    <row r="49" spans="1:7" ht="15">
      <c r="A49" s="86" t="s">
        <v>2817</v>
      </c>
      <c r="B49" s="86">
        <v>15</v>
      </c>
      <c r="C49" s="121">
        <v>0.004946384218182442</v>
      </c>
      <c r="D49" s="86" t="s">
        <v>3157</v>
      </c>
      <c r="E49" s="86" t="b">
        <v>0</v>
      </c>
      <c r="F49" s="86" t="b">
        <v>0</v>
      </c>
      <c r="G49" s="86" t="b">
        <v>0</v>
      </c>
    </row>
    <row r="50" spans="1:7" ht="15">
      <c r="A50" s="86" t="s">
        <v>2818</v>
      </c>
      <c r="B50" s="86">
        <v>15</v>
      </c>
      <c r="C50" s="121">
        <v>0.004946384218182442</v>
      </c>
      <c r="D50" s="86" t="s">
        <v>3157</v>
      </c>
      <c r="E50" s="86" t="b">
        <v>0</v>
      </c>
      <c r="F50" s="86" t="b">
        <v>0</v>
      </c>
      <c r="G50" s="86" t="b">
        <v>0</v>
      </c>
    </row>
    <row r="51" spans="1:7" ht="15">
      <c r="A51" s="86" t="s">
        <v>2819</v>
      </c>
      <c r="B51" s="86">
        <v>15</v>
      </c>
      <c r="C51" s="121">
        <v>0.004946384218182442</v>
      </c>
      <c r="D51" s="86" t="s">
        <v>3157</v>
      </c>
      <c r="E51" s="86" t="b">
        <v>0</v>
      </c>
      <c r="F51" s="86" t="b">
        <v>0</v>
      </c>
      <c r="G51" s="86" t="b">
        <v>0</v>
      </c>
    </row>
    <row r="52" spans="1:7" ht="15">
      <c r="A52" s="86" t="s">
        <v>2820</v>
      </c>
      <c r="B52" s="86">
        <v>15</v>
      </c>
      <c r="C52" s="121">
        <v>0.004946384218182442</v>
      </c>
      <c r="D52" s="86" t="s">
        <v>3157</v>
      </c>
      <c r="E52" s="86" t="b">
        <v>0</v>
      </c>
      <c r="F52" s="86" t="b">
        <v>0</v>
      </c>
      <c r="G52" s="86" t="b">
        <v>0</v>
      </c>
    </row>
    <row r="53" spans="1:7" ht="15">
      <c r="A53" s="86" t="s">
        <v>2397</v>
      </c>
      <c r="B53" s="86">
        <v>15</v>
      </c>
      <c r="C53" s="121">
        <v>0.004946384218182442</v>
      </c>
      <c r="D53" s="86" t="s">
        <v>3157</v>
      </c>
      <c r="E53" s="86" t="b">
        <v>0</v>
      </c>
      <c r="F53" s="86" t="b">
        <v>0</v>
      </c>
      <c r="G53" s="86" t="b">
        <v>0</v>
      </c>
    </row>
    <row r="54" spans="1:7" ht="15">
      <c r="A54" s="86" t="s">
        <v>2421</v>
      </c>
      <c r="B54" s="86">
        <v>15</v>
      </c>
      <c r="C54" s="121">
        <v>0.004946384218182442</v>
      </c>
      <c r="D54" s="86" t="s">
        <v>3157</v>
      </c>
      <c r="E54" s="86" t="b">
        <v>0</v>
      </c>
      <c r="F54" s="86" t="b">
        <v>0</v>
      </c>
      <c r="G54" s="86" t="b">
        <v>0</v>
      </c>
    </row>
    <row r="55" spans="1:7" ht="15">
      <c r="A55" s="86" t="s">
        <v>2821</v>
      </c>
      <c r="B55" s="86">
        <v>14</v>
      </c>
      <c r="C55" s="121">
        <v>0.004749122151947391</v>
      </c>
      <c r="D55" s="86" t="s">
        <v>3157</v>
      </c>
      <c r="E55" s="86" t="b">
        <v>0</v>
      </c>
      <c r="F55" s="86" t="b">
        <v>0</v>
      </c>
      <c r="G55" s="86" t="b">
        <v>0</v>
      </c>
    </row>
    <row r="56" spans="1:7" ht="15">
      <c r="A56" s="86" t="s">
        <v>312</v>
      </c>
      <c r="B56" s="86">
        <v>13</v>
      </c>
      <c r="C56" s="121">
        <v>0.004542053557969627</v>
      </c>
      <c r="D56" s="86" t="s">
        <v>3157</v>
      </c>
      <c r="E56" s="86" t="b">
        <v>0</v>
      </c>
      <c r="F56" s="86" t="b">
        <v>0</v>
      </c>
      <c r="G56" s="86" t="b">
        <v>0</v>
      </c>
    </row>
    <row r="57" spans="1:7" ht="15">
      <c r="A57" s="86" t="s">
        <v>2822</v>
      </c>
      <c r="B57" s="86">
        <v>12</v>
      </c>
      <c r="C57" s="121">
        <v>0.004324422648107759</v>
      </c>
      <c r="D57" s="86" t="s">
        <v>3157</v>
      </c>
      <c r="E57" s="86" t="b">
        <v>0</v>
      </c>
      <c r="F57" s="86" t="b">
        <v>0</v>
      </c>
      <c r="G57" s="86" t="b">
        <v>0</v>
      </c>
    </row>
    <row r="58" spans="1:7" ht="15">
      <c r="A58" s="86" t="s">
        <v>2447</v>
      </c>
      <c r="B58" s="86">
        <v>12</v>
      </c>
      <c r="C58" s="121">
        <v>0.004324422648107759</v>
      </c>
      <c r="D58" s="86" t="s">
        <v>3157</v>
      </c>
      <c r="E58" s="86" t="b">
        <v>0</v>
      </c>
      <c r="F58" s="86" t="b">
        <v>0</v>
      </c>
      <c r="G58" s="86" t="b">
        <v>0</v>
      </c>
    </row>
    <row r="59" spans="1:7" ht="15">
      <c r="A59" s="86" t="s">
        <v>2823</v>
      </c>
      <c r="B59" s="86">
        <v>12</v>
      </c>
      <c r="C59" s="121">
        <v>0.004324422648107759</v>
      </c>
      <c r="D59" s="86" t="s">
        <v>3157</v>
      </c>
      <c r="E59" s="86" t="b">
        <v>0</v>
      </c>
      <c r="F59" s="86" t="b">
        <v>0</v>
      </c>
      <c r="G59" s="86" t="b">
        <v>0</v>
      </c>
    </row>
    <row r="60" spans="1:7" ht="15">
      <c r="A60" s="86" t="s">
        <v>2824</v>
      </c>
      <c r="B60" s="86">
        <v>12</v>
      </c>
      <c r="C60" s="121">
        <v>0.004324422648107759</v>
      </c>
      <c r="D60" s="86" t="s">
        <v>3157</v>
      </c>
      <c r="E60" s="86" t="b">
        <v>0</v>
      </c>
      <c r="F60" s="86" t="b">
        <v>0</v>
      </c>
      <c r="G60" s="86" t="b">
        <v>0</v>
      </c>
    </row>
    <row r="61" spans="1:7" ht="15">
      <c r="A61" s="86" t="s">
        <v>2420</v>
      </c>
      <c r="B61" s="86">
        <v>12</v>
      </c>
      <c r="C61" s="121">
        <v>0.0054654081022984646</v>
      </c>
      <c r="D61" s="86" t="s">
        <v>3157</v>
      </c>
      <c r="E61" s="86" t="b">
        <v>0</v>
      </c>
      <c r="F61" s="86" t="b">
        <v>0</v>
      </c>
      <c r="G61" s="86" t="b">
        <v>0</v>
      </c>
    </row>
    <row r="62" spans="1:7" ht="15">
      <c r="A62" s="86" t="s">
        <v>2825</v>
      </c>
      <c r="B62" s="86">
        <v>11</v>
      </c>
      <c r="C62" s="121">
        <v>0.004095347262065739</v>
      </c>
      <c r="D62" s="86" t="s">
        <v>3157</v>
      </c>
      <c r="E62" s="86" t="b">
        <v>0</v>
      </c>
      <c r="F62" s="86" t="b">
        <v>0</v>
      </c>
      <c r="G62" s="86" t="b">
        <v>0</v>
      </c>
    </row>
    <row r="63" spans="1:7" ht="15">
      <c r="A63" s="86" t="s">
        <v>2422</v>
      </c>
      <c r="B63" s="86">
        <v>11</v>
      </c>
      <c r="C63" s="121">
        <v>0.004095347262065739</v>
      </c>
      <c r="D63" s="86" t="s">
        <v>3157</v>
      </c>
      <c r="E63" s="86" t="b">
        <v>0</v>
      </c>
      <c r="F63" s="86" t="b">
        <v>0</v>
      </c>
      <c r="G63" s="86" t="b">
        <v>0</v>
      </c>
    </row>
    <row r="64" spans="1:7" ht="15">
      <c r="A64" s="86" t="s">
        <v>2826</v>
      </c>
      <c r="B64" s="86">
        <v>11</v>
      </c>
      <c r="C64" s="121">
        <v>0.004095347262065739</v>
      </c>
      <c r="D64" s="86" t="s">
        <v>3157</v>
      </c>
      <c r="E64" s="86" t="b">
        <v>0</v>
      </c>
      <c r="F64" s="86" t="b">
        <v>0</v>
      </c>
      <c r="G64" s="86" t="b">
        <v>0</v>
      </c>
    </row>
    <row r="65" spans="1:7" ht="15">
      <c r="A65" s="86" t="s">
        <v>315</v>
      </c>
      <c r="B65" s="86">
        <v>11</v>
      </c>
      <c r="C65" s="121">
        <v>0.004095347262065739</v>
      </c>
      <c r="D65" s="86" t="s">
        <v>3157</v>
      </c>
      <c r="E65" s="86" t="b">
        <v>0</v>
      </c>
      <c r="F65" s="86" t="b">
        <v>0</v>
      </c>
      <c r="G65" s="86" t="b">
        <v>0</v>
      </c>
    </row>
    <row r="66" spans="1:7" ht="15">
      <c r="A66" s="86" t="s">
        <v>2827</v>
      </c>
      <c r="B66" s="86">
        <v>10</v>
      </c>
      <c r="C66" s="121">
        <v>0.004159880293898015</v>
      </c>
      <c r="D66" s="86" t="s">
        <v>3157</v>
      </c>
      <c r="E66" s="86" t="b">
        <v>0</v>
      </c>
      <c r="F66" s="86" t="b">
        <v>0</v>
      </c>
      <c r="G66" s="86" t="b">
        <v>0</v>
      </c>
    </row>
    <row r="67" spans="1:7" ht="15">
      <c r="A67" s="86" t="s">
        <v>2423</v>
      </c>
      <c r="B67" s="86">
        <v>10</v>
      </c>
      <c r="C67" s="121">
        <v>0.0038537842325965105</v>
      </c>
      <c r="D67" s="86" t="s">
        <v>3157</v>
      </c>
      <c r="E67" s="86" t="b">
        <v>0</v>
      </c>
      <c r="F67" s="86" t="b">
        <v>0</v>
      </c>
      <c r="G67" s="86" t="b">
        <v>0</v>
      </c>
    </row>
    <row r="68" spans="1:7" ht="15">
      <c r="A68" s="86" t="s">
        <v>2828</v>
      </c>
      <c r="B68" s="86">
        <v>10</v>
      </c>
      <c r="C68" s="121">
        <v>0.0038537842325965105</v>
      </c>
      <c r="D68" s="86" t="s">
        <v>3157</v>
      </c>
      <c r="E68" s="86" t="b">
        <v>0</v>
      </c>
      <c r="F68" s="86" t="b">
        <v>0</v>
      </c>
      <c r="G68" s="86" t="b">
        <v>0</v>
      </c>
    </row>
    <row r="69" spans="1:7" ht="15">
      <c r="A69" s="86" t="s">
        <v>2829</v>
      </c>
      <c r="B69" s="86">
        <v>10</v>
      </c>
      <c r="C69" s="121">
        <v>0.0038537842325965105</v>
      </c>
      <c r="D69" s="86" t="s">
        <v>3157</v>
      </c>
      <c r="E69" s="86" t="b">
        <v>0</v>
      </c>
      <c r="F69" s="86" t="b">
        <v>0</v>
      </c>
      <c r="G69" s="86" t="b">
        <v>0</v>
      </c>
    </row>
    <row r="70" spans="1:7" ht="15">
      <c r="A70" s="86" t="s">
        <v>2830</v>
      </c>
      <c r="B70" s="86">
        <v>10</v>
      </c>
      <c r="C70" s="121">
        <v>0.0038537842325965105</v>
      </c>
      <c r="D70" s="86" t="s">
        <v>3157</v>
      </c>
      <c r="E70" s="86" t="b">
        <v>0</v>
      </c>
      <c r="F70" s="86" t="b">
        <v>0</v>
      </c>
      <c r="G70" s="86" t="b">
        <v>0</v>
      </c>
    </row>
    <row r="71" spans="1:7" ht="15">
      <c r="A71" s="86" t="s">
        <v>2831</v>
      </c>
      <c r="B71" s="86">
        <v>10</v>
      </c>
      <c r="C71" s="121">
        <v>0.0038537842325965105</v>
      </c>
      <c r="D71" s="86" t="s">
        <v>3157</v>
      </c>
      <c r="E71" s="86" t="b">
        <v>0</v>
      </c>
      <c r="F71" s="86" t="b">
        <v>0</v>
      </c>
      <c r="G71" s="86" t="b">
        <v>0</v>
      </c>
    </row>
    <row r="72" spans="1:7" ht="15">
      <c r="A72" s="86" t="s">
        <v>2832</v>
      </c>
      <c r="B72" s="86">
        <v>10</v>
      </c>
      <c r="C72" s="121">
        <v>0.0038537842325965105</v>
      </c>
      <c r="D72" s="86" t="s">
        <v>3157</v>
      </c>
      <c r="E72" s="86" t="b">
        <v>0</v>
      </c>
      <c r="F72" s="86" t="b">
        <v>0</v>
      </c>
      <c r="G72" s="86" t="b">
        <v>0</v>
      </c>
    </row>
    <row r="73" spans="1:7" ht="15">
      <c r="A73" s="86" t="s">
        <v>2833</v>
      </c>
      <c r="B73" s="86">
        <v>10</v>
      </c>
      <c r="C73" s="121">
        <v>0.0038537842325965105</v>
      </c>
      <c r="D73" s="86" t="s">
        <v>3157</v>
      </c>
      <c r="E73" s="86" t="b">
        <v>0</v>
      </c>
      <c r="F73" s="86" t="b">
        <v>0</v>
      </c>
      <c r="G73" s="86" t="b">
        <v>0</v>
      </c>
    </row>
    <row r="74" spans="1:7" ht="15">
      <c r="A74" s="86" t="s">
        <v>2834</v>
      </c>
      <c r="B74" s="86">
        <v>10</v>
      </c>
      <c r="C74" s="121">
        <v>0.0038537842325965105</v>
      </c>
      <c r="D74" s="86" t="s">
        <v>3157</v>
      </c>
      <c r="E74" s="86" t="b">
        <v>0</v>
      </c>
      <c r="F74" s="86" t="b">
        <v>0</v>
      </c>
      <c r="G74" s="86" t="b">
        <v>0</v>
      </c>
    </row>
    <row r="75" spans="1:7" ht="15">
      <c r="A75" s="86" t="s">
        <v>2835</v>
      </c>
      <c r="B75" s="86">
        <v>10</v>
      </c>
      <c r="C75" s="121">
        <v>0.0038537842325965105</v>
      </c>
      <c r="D75" s="86" t="s">
        <v>3157</v>
      </c>
      <c r="E75" s="86" t="b">
        <v>0</v>
      </c>
      <c r="F75" s="86" t="b">
        <v>0</v>
      </c>
      <c r="G75" s="86" t="b">
        <v>0</v>
      </c>
    </row>
    <row r="76" spans="1:7" ht="15">
      <c r="A76" s="86" t="s">
        <v>2836</v>
      </c>
      <c r="B76" s="86">
        <v>10</v>
      </c>
      <c r="C76" s="121">
        <v>0.0038537842325965105</v>
      </c>
      <c r="D76" s="86" t="s">
        <v>3157</v>
      </c>
      <c r="E76" s="86" t="b">
        <v>0</v>
      </c>
      <c r="F76" s="86" t="b">
        <v>0</v>
      </c>
      <c r="G76" s="86" t="b">
        <v>0</v>
      </c>
    </row>
    <row r="77" spans="1:7" ht="15">
      <c r="A77" s="86" t="s">
        <v>2837</v>
      </c>
      <c r="B77" s="86">
        <v>10</v>
      </c>
      <c r="C77" s="121">
        <v>0.0038537842325965105</v>
      </c>
      <c r="D77" s="86" t="s">
        <v>3157</v>
      </c>
      <c r="E77" s="86" t="b">
        <v>0</v>
      </c>
      <c r="F77" s="86" t="b">
        <v>0</v>
      </c>
      <c r="G77" s="86" t="b">
        <v>0</v>
      </c>
    </row>
    <row r="78" spans="1:7" ht="15">
      <c r="A78" s="86" t="s">
        <v>2838</v>
      </c>
      <c r="B78" s="86">
        <v>10</v>
      </c>
      <c r="C78" s="121">
        <v>0.0038537842325965105</v>
      </c>
      <c r="D78" s="86" t="s">
        <v>3157</v>
      </c>
      <c r="E78" s="86" t="b">
        <v>0</v>
      </c>
      <c r="F78" s="86" t="b">
        <v>0</v>
      </c>
      <c r="G78" s="86" t="b">
        <v>0</v>
      </c>
    </row>
    <row r="79" spans="1:7" ht="15">
      <c r="A79" s="86" t="s">
        <v>2839</v>
      </c>
      <c r="B79" s="86">
        <v>10</v>
      </c>
      <c r="C79" s="121">
        <v>0.0038537842325965105</v>
      </c>
      <c r="D79" s="86" t="s">
        <v>3157</v>
      </c>
      <c r="E79" s="86" t="b">
        <v>0</v>
      </c>
      <c r="F79" s="86" t="b">
        <v>0</v>
      </c>
      <c r="G79" s="86" t="b">
        <v>0</v>
      </c>
    </row>
    <row r="80" spans="1:7" ht="15">
      <c r="A80" s="86" t="s">
        <v>2840</v>
      </c>
      <c r="B80" s="86">
        <v>10</v>
      </c>
      <c r="C80" s="121">
        <v>0.0038537842325965105</v>
      </c>
      <c r="D80" s="86" t="s">
        <v>3157</v>
      </c>
      <c r="E80" s="86" t="b">
        <v>0</v>
      </c>
      <c r="F80" s="86" t="b">
        <v>0</v>
      </c>
      <c r="G80" s="86" t="b">
        <v>0</v>
      </c>
    </row>
    <row r="81" spans="1:7" ht="15">
      <c r="A81" s="86" t="s">
        <v>2841</v>
      </c>
      <c r="B81" s="86">
        <v>10</v>
      </c>
      <c r="C81" s="121">
        <v>0.0038537842325965105</v>
      </c>
      <c r="D81" s="86" t="s">
        <v>3157</v>
      </c>
      <c r="E81" s="86" t="b">
        <v>0</v>
      </c>
      <c r="F81" s="86" t="b">
        <v>0</v>
      </c>
      <c r="G81" s="86" t="b">
        <v>0</v>
      </c>
    </row>
    <row r="82" spans="1:7" ht="15">
      <c r="A82" s="86" t="s">
        <v>2842</v>
      </c>
      <c r="B82" s="86">
        <v>10</v>
      </c>
      <c r="C82" s="121">
        <v>0.0038537842325965105</v>
      </c>
      <c r="D82" s="86" t="s">
        <v>3157</v>
      </c>
      <c r="E82" s="86" t="b">
        <v>0</v>
      </c>
      <c r="F82" s="86" t="b">
        <v>0</v>
      </c>
      <c r="G82" s="86" t="b">
        <v>0</v>
      </c>
    </row>
    <row r="83" spans="1:7" ht="15">
      <c r="A83" s="86" t="s">
        <v>2843</v>
      </c>
      <c r="B83" s="86">
        <v>10</v>
      </c>
      <c r="C83" s="121">
        <v>0.0038537842325965105</v>
      </c>
      <c r="D83" s="86" t="s">
        <v>3157</v>
      </c>
      <c r="E83" s="86" t="b">
        <v>0</v>
      </c>
      <c r="F83" s="86" t="b">
        <v>0</v>
      </c>
      <c r="G83" s="86" t="b">
        <v>0</v>
      </c>
    </row>
    <row r="84" spans="1:7" ht="15">
      <c r="A84" s="86" t="s">
        <v>2844</v>
      </c>
      <c r="B84" s="86">
        <v>10</v>
      </c>
      <c r="C84" s="121">
        <v>0.0038537842325965105</v>
      </c>
      <c r="D84" s="86" t="s">
        <v>3157</v>
      </c>
      <c r="E84" s="86" t="b">
        <v>0</v>
      </c>
      <c r="F84" s="86" t="b">
        <v>0</v>
      </c>
      <c r="G84" s="86" t="b">
        <v>0</v>
      </c>
    </row>
    <row r="85" spans="1:7" ht="15">
      <c r="A85" s="86" t="s">
        <v>2845</v>
      </c>
      <c r="B85" s="86">
        <v>10</v>
      </c>
      <c r="C85" s="121">
        <v>0.0038537842325965105</v>
      </c>
      <c r="D85" s="86" t="s">
        <v>3157</v>
      </c>
      <c r="E85" s="86" t="b">
        <v>0</v>
      </c>
      <c r="F85" s="86" t="b">
        <v>0</v>
      </c>
      <c r="G85" s="86" t="b">
        <v>0</v>
      </c>
    </row>
    <row r="86" spans="1:7" ht="15">
      <c r="A86" s="86" t="s">
        <v>2846</v>
      </c>
      <c r="B86" s="86">
        <v>10</v>
      </c>
      <c r="C86" s="121">
        <v>0.0038537842325965105</v>
      </c>
      <c r="D86" s="86" t="s">
        <v>3157</v>
      </c>
      <c r="E86" s="86" t="b">
        <v>0</v>
      </c>
      <c r="F86" s="86" t="b">
        <v>0</v>
      </c>
      <c r="G86" s="86" t="b">
        <v>0</v>
      </c>
    </row>
    <row r="87" spans="1:7" ht="15">
      <c r="A87" s="86" t="s">
        <v>2407</v>
      </c>
      <c r="B87" s="86">
        <v>10</v>
      </c>
      <c r="C87" s="121">
        <v>0.0038537842325965105</v>
      </c>
      <c r="D87" s="86" t="s">
        <v>3157</v>
      </c>
      <c r="E87" s="86" t="b">
        <v>0</v>
      </c>
      <c r="F87" s="86" t="b">
        <v>0</v>
      </c>
      <c r="G87" s="86" t="b">
        <v>0</v>
      </c>
    </row>
    <row r="88" spans="1:7" ht="15">
      <c r="A88" s="86" t="s">
        <v>2847</v>
      </c>
      <c r="B88" s="86">
        <v>10</v>
      </c>
      <c r="C88" s="121">
        <v>0.004804605444422098</v>
      </c>
      <c r="D88" s="86" t="s">
        <v>3157</v>
      </c>
      <c r="E88" s="86" t="b">
        <v>0</v>
      </c>
      <c r="F88" s="86" t="b">
        <v>0</v>
      </c>
      <c r="G88" s="86" t="b">
        <v>0</v>
      </c>
    </row>
    <row r="89" spans="1:7" ht="15">
      <c r="A89" s="86" t="s">
        <v>2848</v>
      </c>
      <c r="B89" s="86">
        <v>10</v>
      </c>
      <c r="C89" s="121">
        <v>0.004804605444422098</v>
      </c>
      <c r="D89" s="86" t="s">
        <v>3157</v>
      </c>
      <c r="E89" s="86" t="b">
        <v>0</v>
      </c>
      <c r="F89" s="86" t="b">
        <v>0</v>
      </c>
      <c r="G89" s="86" t="b">
        <v>0</v>
      </c>
    </row>
    <row r="90" spans="1:7" ht="15">
      <c r="A90" s="86" t="s">
        <v>2849</v>
      </c>
      <c r="B90" s="86">
        <v>9</v>
      </c>
      <c r="C90" s="121">
        <v>0.0035984807982964535</v>
      </c>
      <c r="D90" s="86" t="s">
        <v>3157</v>
      </c>
      <c r="E90" s="86" t="b">
        <v>0</v>
      </c>
      <c r="F90" s="86" t="b">
        <v>0</v>
      </c>
      <c r="G90" s="86" t="b">
        <v>0</v>
      </c>
    </row>
    <row r="91" spans="1:7" ht="15">
      <c r="A91" s="86" t="s">
        <v>2850</v>
      </c>
      <c r="B91" s="86">
        <v>9</v>
      </c>
      <c r="C91" s="121">
        <v>0.0035984807982964535</v>
      </c>
      <c r="D91" s="86" t="s">
        <v>3157</v>
      </c>
      <c r="E91" s="86" t="b">
        <v>0</v>
      </c>
      <c r="F91" s="86" t="b">
        <v>0</v>
      </c>
      <c r="G91" s="86" t="b">
        <v>0</v>
      </c>
    </row>
    <row r="92" spans="1:7" ht="15">
      <c r="A92" s="86" t="s">
        <v>2851</v>
      </c>
      <c r="B92" s="86">
        <v>9</v>
      </c>
      <c r="C92" s="121">
        <v>0.0035984807982964535</v>
      </c>
      <c r="D92" s="86" t="s">
        <v>3157</v>
      </c>
      <c r="E92" s="86" t="b">
        <v>0</v>
      </c>
      <c r="F92" s="86" t="b">
        <v>0</v>
      </c>
      <c r="G92" s="86" t="b">
        <v>0</v>
      </c>
    </row>
    <row r="93" spans="1:7" ht="15">
      <c r="A93" s="86" t="s">
        <v>2852</v>
      </c>
      <c r="B93" s="86">
        <v>9</v>
      </c>
      <c r="C93" s="121">
        <v>0.0035984807982964535</v>
      </c>
      <c r="D93" s="86" t="s">
        <v>3157</v>
      </c>
      <c r="E93" s="86" t="b">
        <v>0</v>
      </c>
      <c r="F93" s="86" t="b">
        <v>0</v>
      </c>
      <c r="G93" s="86" t="b">
        <v>0</v>
      </c>
    </row>
    <row r="94" spans="1:7" ht="15">
      <c r="A94" s="86" t="s">
        <v>2853</v>
      </c>
      <c r="B94" s="86">
        <v>9</v>
      </c>
      <c r="C94" s="121">
        <v>0.0035984807982964535</v>
      </c>
      <c r="D94" s="86" t="s">
        <v>3157</v>
      </c>
      <c r="E94" s="86" t="b">
        <v>0</v>
      </c>
      <c r="F94" s="86" t="b">
        <v>0</v>
      </c>
      <c r="G94" s="86" t="b">
        <v>0</v>
      </c>
    </row>
    <row r="95" spans="1:7" ht="15">
      <c r="A95" s="86" t="s">
        <v>2854</v>
      </c>
      <c r="B95" s="86">
        <v>9</v>
      </c>
      <c r="C95" s="121">
        <v>0.0035984807982964535</v>
      </c>
      <c r="D95" s="86" t="s">
        <v>3157</v>
      </c>
      <c r="E95" s="86" t="b">
        <v>0</v>
      </c>
      <c r="F95" s="86" t="b">
        <v>0</v>
      </c>
      <c r="G95" s="86" t="b">
        <v>0</v>
      </c>
    </row>
    <row r="96" spans="1:7" ht="15">
      <c r="A96" s="86" t="s">
        <v>507</v>
      </c>
      <c r="B96" s="86">
        <v>9</v>
      </c>
      <c r="C96" s="121">
        <v>0.0035984807982964535</v>
      </c>
      <c r="D96" s="86" t="s">
        <v>3157</v>
      </c>
      <c r="E96" s="86" t="b">
        <v>0</v>
      </c>
      <c r="F96" s="86" t="b">
        <v>0</v>
      </c>
      <c r="G96" s="86" t="b">
        <v>0</v>
      </c>
    </row>
    <row r="97" spans="1:7" ht="15">
      <c r="A97" s="86" t="s">
        <v>2855</v>
      </c>
      <c r="B97" s="86">
        <v>9</v>
      </c>
      <c r="C97" s="121">
        <v>0.0035984807982964535</v>
      </c>
      <c r="D97" s="86" t="s">
        <v>3157</v>
      </c>
      <c r="E97" s="86" t="b">
        <v>0</v>
      </c>
      <c r="F97" s="86" t="b">
        <v>0</v>
      </c>
      <c r="G97" s="86" t="b">
        <v>0</v>
      </c>
    </row>
    <row r="98" spans="1:7" ht="15">
      <c r="A98" s="86" t="s">
        <v>2856</v>
      </c>
      <c r="B98" s="86">
        <v>9</v>
      </c>
      <c r="C98" s="121">
        <v>0.0035984807982964535</v>
      </c>
      <c r="D98" s="86" t="s">
        <v>3157</v>
      </c>
      <c r="E98" s="86" t="b">
        <v>0</v>
      </c>
      <c r="F98" s="86" t="b">
        <v>0</v>
      </c>
      <c r="G98" s="86" t="b">
        <v>0</v>
      </c>
    </row>
    <row r="99" spans="1:7" ht="15">
      <c r="A99" s="86" t="s">
        <v>2857</v>
      </c>
      <c r="B99" s="86">
        <v>9</v>
      </c>
      <c r="C99" s="121">
        <v>0.0035984807982964535</v>
      </c>
      <c r="D99" s="86" t="s">
        <v>3157</v>
      </c>
      <c r="E99" s="86" t="b">
        <v>0</v>
      </c>
      <c r="F99" s="86" t="b">
        <v>0</v>
      </c>
      <c r="G99" s="86" t="b">
        <v>0</v>
      </c>
    </row>
    <row r="100" spans="1:7" ht="15">
      <c r="A100" s="86" t="s">
        <v>2858</v>
      </c>
      <c r="B100" s="86">
        <v>9</v>
      </c>
      <c r="C100" s="121">
        <v>0.0035984807982964535</v>
      </c>
      <c r="D100" s="86" t="s">
        <v>3157</v>
      </c>
      <c r="E100" s="86" t="b">
        <v>0</v>
      </c>
      <c r="F100" s="86" t="b">
        <v>0</v>
      </c>
      <c r="G100" s="86" t="b">
        <v>0</v>
      </c>
    </row>
    <row r="101" spans="1:7" ht="15">
      <c r="A101" s="86" t="s">
        <v>2859</v>
      </c>
      <c r="B101" s="86">
        <v>9</v>
      </c>
      <c r="C101" s="121">
        <v>0.0035984807982964535</v>
      </c>
      <c r="D101" s="86" t="s">
        <v>3157</v>
      </c>
      <c r="E101" s="86" t="b">
        <v>0</v>
      </c>
      <c r="F101" s="86" t="b">
        <v>0</v>
      </c>
      <c r="G101" s="86" t="b">
        <v>0</v>
      </c>
    </row>
    <row r="102" spans="1:7" ht="15">
      <c r="A102" s="86" t="s">
        <v>2860</v>
      </c>
      <c r="B102" s="86">
        <v>9</v>
      </c>
      <c r="C102" s="121">
        <v>0.0035984807982964535</v>
      </c>
      <c r="D102" s="86" t="s">
        <v>3157</v>
      </c>
      <c r="E102" s="86" t="b">
        <v>0</v>
      </c>
      <c r="F102" s="86" t="b">
        <v>0</v>
      </c>
      <c r="G102" s="86" t="b">
        <v>0</v>
      </c>
    </row>
    <row r="103" spans="1:7" ht="15">
      <c r="A103" s="86" t="s">
        <v>2861</v>
      </c>
      <c r="B103" s="86">
        <v>9</v>
      </c>
      <c r="C103" s="121">
        <v>0.0035984807982964535</v>
      </c>
      <c r="D103" s="86" t="s">
        <v>3157</v>
      </c>
      <c r="E103" s="86" t="b">
        <v>0</v>
      </c>
      <c r="F103" s="86" t="b">
        <v>0</v>
      </c>
      <c r="G103" s="86" t="b">
        <v>0</v>
      </c>
    </row>
    <row r="104" spans="1:7" ht="15">
      <c r="A104" s="86" t="s">
        <v>2862</v>
      </c>
      <c r="B104" s="86">
        <v>9</v>
      </c>
      <c r="C104" s="121">
        <v>0.0035984807982964535</v>
      </c>
      <c r="D104" s="86" t="s">
        <v>3157</v>
      </c>
      <c r="E104" s="86" t="b">
        <v>0</v>
      </c>
      <c r="F104" s="86" t="b">
        <v>0</v>
      </c>
      <c r="G104" s="86" t="b">
        <v>0</v>
      </c>
    </row>
    <row r="105" spans="1:7" ht="15">
      <c r="A105" s="86" t="s">
        <v>2408</v>
      </c>
      <c r="B105" s="86">
        <v>9</v>
      </c>
      <c r="C105" s="121">
        <v>0.004324144899979889</v>
      </c>
      <c r="D105" s="86" t="s">
        <v>3157</v>
      </c>
      <c r="E105" s="86" t="b">
        <v>0</v>
      </c>
      <c r="F105" s="86" t="b">
        <v>0</v>
      </c>
      <c r="G105" s="86" t="b">
        <v>0</v>
      </c>
    </row>
    <row r="106" spans="1:7" ht="15">
      <c r="A106" s="86" t="s">
        <v>287</v>
      </c>
      <c r="B106" s="86">
        <v>9</v>
      </c>
      <c r="C106" s="121">
        <v>0.0035984807982964535</v>
      </c>
      <c r="D106" s="86" t="s">
        <v>3157</v>
      </c>
      <c r="E106" s="86" t="b">
        <v>0</v>
      </c>
      <c r="F106" s="86" t="b">
        <v>0</v>
      </c>
      <c r="G106" s="86" t="b">
        <v>0</v>
      </c>
    </row>
    <row r="107" spans="1:7" ht="15">
      <c r="A107" s="86" t="s">
        <v>2863</v>
      </c>
      <c r="B107" s="86">
        <v>8</v>
      </c>
      <c r="C107" s="121">
        <v>0.0033279042351184117</v>
      </c>
      <c r="D107" s="86" t="s">
        <v>3157</v>
      </c>
      <c r="E107" s="86" t="b">
        <v>0</v>
      </c>
      <c r="F107" s="86" t="b">
        <v>0</v>
      </c>
      <c r="G107" s="86" t="b">
        <v>0</v>
      </c>
    </row>
    <row r="108" spans="1:7" ht="15">
      <c r="A108" s="86" t="s">
        <v>2864</v>
      </c>
      <c r="B108" s="86">
        <v>8</v>
      </c>
      <c r="C108" s="121">
        <v>0.0033279042351184117</v>
      </c>
      <c r="D108" s="86" t="s">
        <v>3157</v>
      </c>
      <c r="E108" s="86" t="b">
        <v>0</v>
      </c>
      <c r="F108" s="86" t="b">
        <v>0</v>
      </c>
      <c r="G108" s="86" t="b">
        <v>0</v>
      </c>
    </row>
    <row r="109" spans="1:7" ht="15">
      <c r="A109" s="86" t="s">
        <v>2865</v>
      </c>
      <c r="B109" s="86">
        <v>8</v>
      </c>
      <c r="C109" s="121">
        <v>0.0033279042351184117</v>
      </c>
      <c r="D109" s="86" t="s">
        <v>3157</v>
      </c>
      <c r="E109" s="86" t="b">
        <v>0</v>
      </c>
      <c r="F109" s="86" t="b">
        <v>0</v>
      </c>
      <c r="G109" s="86" t="b">
        <v>0</v>
      </c>
    </row>
    <row r="110" spans="1:7" ht="15">
      <c r="A110" s="86" t="s">
        <v>2866</v>
      </c>
      <c r="B110" s="86">
        <v>8</v>
      </c>
      <c r="C110" s="121">
        <v>0.0033279042351184117</v>
      </c>
      <c r="D110" s="86" t="s">
        <v>3157</v>
      </c>
      <c r="E110" s="86" t="b">
        <v>0</v>
      </c>
      <c r="F110" s="86" t="b">
        <v>0</v>
      </c>
      <c r="G110" s="86" t="b">
        <v>0</v>
      </c>
    </row>
    <row r="111" spans="1:7" ht="15">
      <c r="A111" s="86" t="s">
        <v>2409</v>
      </c>
      <c r="B111" s="86">
        <v>8</v>
      </c>
      <c r="C111" s="121">
        <v>0.0033279042351184117</v>
      </c>
      <c r="D111" s="86" t="s">
        <v>3157</v>
      </c>
      <c r="E111" s="86" t="b">
        <v>0</v>
      </c>
      <c r="F111" s="86" t="b">
        <v>0</v>
      </c>
      <c r="G111" s="86" t="b">
        <v>0</v>
      </c>
    </row>
    <row r="112" spans="1:7" ht="15">
      <c r="A112" s="86" t="s">
        <v>2867</v>
      </c>
      <c r="B112" s="86">
        <v>8</v>
      </c>
      <c r="C112" s="121">
        <v>0.0033279042351184117</v>
      </c>
      <c r="D112" s="86" t="s">
        <v>3157</v>
      </c>
      <c r="E112" s="86" t="b">
        <v>0</v>
      </c>
      <c r="F112" s="86" t="b">
        <v>0</v>
      </c>
      <c r="G112" s="86" t="b">
        <v>0</v>
      </c>
    </row>
    <row r="113" spans="1:7" ht="15">
      <c r="A113" s="86" t="s">
        <v>2868</v>
      </c>
      <c r="B113" s="86">
        <v>8</v>
      </c>
      <c r="C113" s="121">
        <v>0.0033279042351184117</v>
      </c>
      <c r="D113" s="86" t="s">
        <v>3157</v>
      </c>
      <c r="E113" s="86" t="b">
        <v>0</v>
      </c>
      <c r="F113" s="86" t="b">
        <v>0</v>
      </c>
      <c r="G113" s="86" t="b">
        <v>0</v>
      </c>
    </row>
    <row r="114" spans="1:7" ht="15">
      <c r="A114" s="86" t="s">
        <v>2410</v>
      </c>
      <c r="B114" s="86">
        <v>8</v>
      </c>
      <c r="C114" s="121">
        <v>0.0033279042351184117</v>
      </c>
      <c r="D114" s="86" t="s">
        <v>3157</v>
      </c>
      <c r="E114" s="86" t="b">
        <v>0</v>
      </c>
      <c r="F114" s="86" t="b">
        <v>0</v>
      </c>
      <c r="G114" s="86" t="b">
        <v>0</v>
      </c>
    </row>
    <row r="115" spans="1:7" ht="15">
      <c r="A115" s="86" t="s">
        <v>2869</v>
      </c>
      <c r="B115" s="86">
        <v>8</v>
      </c>
      <c r="C115" s="121">
        <v>0.0033279042351184117</v>
      </c>
      <c r="D115" s="86" t="s">
        <v>3157</v>
      </c>
      <c r="E115" s="86" t="b">
        <v>0</v>
      </c>
      <c r="F115" s="86" t="b">
        <v>0</v>
      </c>
      <c r="G115" s="86" t="b">
        <v>0</v>
      </c>
    </row>
    <row r="116" spans="1:7" ht="15">
      <c r="A116" s="86" t="s">
        <v>2870</v>
      </c>
      <c r="B116" s="86">
        <v>7</v>
      </c>
      <c r="C116" s="121">
        <v>0.0030401359242516073</v>
      </c>
      <c r="D116" s="86" t="s">
        <v>3157</v>
      </c>
      <c r="E116" s="86" t="b">
        <v>0</v>
      </c>
      <c r="F116" s="86" t="b">
        <v>0</v>
      </c>
      <c r="G116" s="86" t="b">
        <v>0</v>
      </c>
    </row>
    <row r="117" spans="1:7" ht="15">
      <c r="A117" s="86" t="s">
        <v>2871</v>
      </c>
      <c r="B117" s="86">
        <v>7</v>
      </c>
      <c r="C117" s="121">
        <v>0.0030401359242516073</v>
      </c>
      <c r="D117" s="86" t="s">
        <v>3157</v>
      </c>
      <c r="E117" s="86" t="b">
        <v>0</v>
      </c>
      <c r="F117" s="86" t="b">
        <v>0</v>
      </c>
      <c r="G117" s="86" t="b">
        <v>0</v>
      </c>
    </row>
    <row r="118" spans="1:7" ht="15">
      <c r="A118" s="86" t="s">
        <v>2872</v>
      </c>
      <c r="B118" s="86">
        <v>7</v>
      </c>
      <c r="C118" s="121">
        <v>0.0030401359242516073</v>
      </c>
      <c r="D118" s="86" t="s">
        <v>3157</v>
      </c>
      <c r="E118" s="86" t="b">
        <v>0</v>
      </c>
      <c r="F118" s="86" t="b">
        <v>0</v>
      </c>
      <c r="G118" s="86" t="b">
        <v>0</v>
      </c>
    </row>
    <row r="119" spans="1:7" ht="15">
      <c r="A119" s="86" t="s">
        <v>2873</v>
      </c>
      <c r="B119" s="86">
        <v>7</v>
      </c>
      <c r="C119" s="121">
        <v>0.0030401359242516073</v>
      </c>
      <c r="D119" s="86" t="s">
        <v>3157</v>
      </c>
      <c r="E119" s="86" t="b">
        <v>0</v>
      </c>
      <c r="F119" s="86" t="b">
        <v>0</v>
      </c>
      <c r="G119" s="86" t="b">
        <v>0</v>
      </c>
    </row>
    <row r="120" spans="1:7" ht="15">
      <c r="A120" s="86" t="s">
        <v>2874</v>
      </c>
      <c r="B120" s="86">
        <v>7</v>
      </c>
      <c r="C120" s="121">
        <v>0.0030401359242516073</v>
      </c>
      <c r="D120" s="86" t="s">
        <v>3157</v>
      </c>
      <c r="E120" s="86" t="b">
        <v>0</v>
      </c>
      <c r="F120" s="86" t="b">
        <v>0</v>
      </c>
      <c r="G120" s="86" t="b">
        <v>0</v>
      </c>
    </row>
    <row r="121" spans="1:7" ht="15">
      <c r="A121" s="86" t="s">
        <v>2412</v>
      </c>
      <c r="B121" s="86">
        <v>7</v>
      </c>
      <c r="C121" s="121">
        <v>0.0030401359242516073</v>
      </c>
      <c r="D121" s="86" t="s">
        <v>3157</v>
      </c>
      <c r="E121" s="86" t="b">
        <v>0</v>
      </c>
      <c r="F121" s="86" t="b">
        <v>0</v>
      </c>
      <c r="G121" s="86" t="b">
        <v>0</v>
      </c>
    </row>
    <row r="122" spans="1:7" ht="15">
      <c r="A122" s="86" t="s">
        <v>2413</v>
      </c>
      <c r="B122" s="86">
        <v>7</v>
      </c>
      <c r="C122" s="121">
        <v>0.0030401359242516073</v>
      </c>
      <c r="D122" s="86" t="s">
        <v>3157</v>
      </c>
      <c r="E122" s="86" t="b">
        <v>0</v>
      </c>
      <c r="F122" s="86" t="b">
        <v>1</v>
      </c>
      <c r="G122" s="86" t="b">
        <v>0</v>
      </c>
    </row>
    <row r="123" spans="1:7" ht="15">
      <c r="A123" s="86" t="s">
        <v>2414</v>
      </c>
      <c r="B123" s="86">
        <v>7</v>
      </c>
      <c r="C123" s="121">
        <v>0.0030401359242516073</v>
      </c>
      <c r="D123" s="86" t="s">
        <v>3157</v>
      </c>
      <c r="E123" s="86" t="b">
        <v>0</v>
      </c>
      <c r="F123" s="86" t="b">
        <v>0</v>
      </c>
      <c r="G123" s="86" t="b">
        <v>0</v>
      </c>
    </row>
    <row r="124" spans="1:7" ht="15">
      <c r="A124" s="86" t="s">
        <v>2415</v>
      </c>
      <c r="B124" s="86">
        <v>7</v>
      </c>
      <c r="C124" s="121">
        <v>0.0030401359242516073</v>
      </c>
      <c r="D124" s="86" t="s">
        <v>3157</v>
      </c>
      <c r="E124" s="86" t="b">
        <v>0</v>
      </c>
      <c r="F124" s="86" t="b">
        <v>0</v>
      </c>
      <c r="G124" s="86" t="b">
        <v>0</v>
      </c>
    </row>
    <row r="125" spans="1:7" ht="15">
      <c r="A125" s="86" t="s">
        <v>2416</v>
      </c>
      <c r="B125" s="86">
        <v>7</v>
      </c>
      <c r="C125" s="121">
        <v>0.0030401359242516073</v>
      </c>
      <c r="D125" s="86" t="s">
        <v>3157</v>
      </c>
      <c r="E125" s="86" t="b">
        <v>0</v>
      </c>
      <c r="F125" s="86" t="b">
        <v>0</v>
      </c>
      <c r="G125" s="86" t="b">
        <v>0</v>
      </c>
    </row>
    <row r="126" spans="1:7" ht="15">
      <c r="A126" s="86" t="s">
        <v>2417</v>
      </c>
      <c r="B126" s="86">
        <v>7</v>
      </c>
      <c r="C126" s="121">
        <v>0.0030401359242516073</v>
      </c>
      <c r="D126" s="86" t="s">
        <v>3157</v>
      </c>
      <c r="E126" s="86" t="b">
        <v>0</v>
      </c>
      <c r="F126" s="86" t="b">
        <v>0</v>
      </c>
      <c r="G126" s="86" t="b">
        <v>0</v>
      </c>
    </row>
    <row r="127" spans="1:7" ht="15">
      <c r="A127" s="86" t="s">
        <v>2418</v>
      </c>
      <c r="B127" s="86">
        <v>7</v>
      </c>
      <c r="C127" s="121">
        <v>0.0030401359242516073</v>
      </c>
      <c r="D127" s="86" t="s">
        <v>3157</v>
      </c>
      <c r="E127" s="86" t="b">
        <v>0</v>
      </c>
      <c r="F127" s="86" t="b">
        <v>0</v>
      </c>
      <c r="G127" s="86" t="b">
        <v>0</v>
      </c>
    </row>
    <row r="128" spans="1:7" ht="15">
      <c r="A128" s="86" t="s">
        <v>369</v>
      </c>
      <c r="B128" s="86">
        <v>7</v>
      </c>
      <c r="C128" s="121">
        <v>0.0030401359242516073</v>
      </c>
      <c r="D128" s="86" t="s">
        <v>3157</v>
      </c>
      <c r="E128" s="86" t="b">
        <v>0</v>
      </c>
      <c r="F128" s="86" t="b">
        <v>0</v>
      </c>
      <c r="G128" s="86" t="b">
        <v>0</v>
      </c>
    </row>
    <row r="129" spans="1:7" ht="15">
      <c r="A129" s="86" t="s">
        <v>2875</v>
      </c>
      <c r="B129" s="86">
        <v>7</v>
      </c>
      <c r="C129" s="121">
        <v>0.0030401359242516073</v>
      </c>
      <c r="D129" s="86" t="s">
        <v>3157</v>
      </c>
      <c r="E129" s="86" t="b">
        <v>0</v>
      </c>
      <c r="F129" s="86" t="b">
        <v>0</v>
      </c>
      <c r="G129" s="86" t="b">
        <v>0</v>
      </c>
    </row>
    <row r="130" spans="1:7" ht="15">
      <c r="A130" s="86" t="s">
        <v>2876</v>
      </c>
      <c r="B130" s="86">
        <v>7</v>
      </c>
      <c r="C130" s="121">
        <v>0.0030401359242516073</v>
      </c>
      <c r="D130" s="86" t="s">
        <v>3157</v>
      </c>
      <c r="E130" s="86" t="b">
        <v>0</v>
      </c>
      <c r="F130" s="86" t="b">
        <v>0</v>
      </c>
      <c r="G130" s="86" t="b">
        <v>0</v>
      </c>
    </row>
    <row r="131" spans="1:7" ht="15">
      <c r="A131" s="86" t="s">
        <v>2877</v>
      </c>
      <c r="B131" s="86">
        <v>6</v>
      </c>
      <c r="C131" s="121">
        <v>0.0027327040511492323</v>
      </c>
      <c r="D131" s="86" t="s">
        <v>3157</v>
      </c>
      <c r="E131" s="86" t="b">
        <v>0</v>
      </c>
      <c r="F131" s="86" t="b">
        <v>0</v>
      </c>
      <c r="G131" s="86" t="b">
        <v>0</v>
      </c>
    </row>
    <row r="132" spans="1:7" ht="15">
      <c r="A132" s="86" t="s">
        <v>2878</v>
      </c>
      <c r="B132" s="86">
        <v>6</v>
      </c>
      <c r="C132" s="121">
        <v>0.0027327040511492323</v>
      </c>
      <c r="D132" s="86" t="s">
        <v>3157</v>
      </c>
      <c r="E132" s="86" t="b">
        <v>0</v>
      </c>
      <c r="F132" s="86" t="b">
        <v>0</v>
      </c>
      <c r="G132" s="86" t="b">
        <v>0</v>
      </c>
    </row>
    <row r="133" spans="1:7" ht="15">
      <c r="A133" s="86" t="s">
        <v>323</v>
      </c>
      <c r="B133" s="86">
        <v>6</v>
      </c>
      <c r="C133" s="121">
        <v>0.0027327040511492323</v>
      </c>
      <c r="D133" s="86" t="s">
        <v>3157</v>
      </c>
      <c r="E133" s="86" t="b">
        <v>0</v>
      </c>
      <c r="F133" s="86" t="b">
        <v>0</v>
      </c>
      <c r="G133" s="86" t="b">
        <v>0</v>
      </c>
    </row>
    <row r="134" spans="1:7" ht="15">
      <c r="A134" s="86" t="s">
        <v>2879</v>
      </c>
      <c r="B134" s="86">
        <v>6</v>
      </c>
      <c r="C134" s="121">
        <v>0.0027327040511492323</v>
      </c>
      <c r="D134" s="86" t="s">
        <v>3157</v>
      </c>
      <c r="E134" s="86" t="b">
        <v>0</v>
      </c>
      <c r="F134" s="86" t="b">
        <v>0</v>
      </c>
      <c r="G134" s="86" t="b">
        <v>0</v>
      </c>
    </row>
    <row r="135" spans="1:7" ht="15">
      <c r="A135" s="86" t="s">
        <v>305</v>
      </c>
      <c r="B135" s="86">
        <v>6</v>
      </c>
      <c r="C135" s="121">
        <v>0.0027327040511492323</v>
      </c>
      <c r="D135" s="86" t="s">
        <v>3157</v>
      </c>
      <c r="E135" s="86" t="b">
        <v>0</v>
      </c>
      <c r="F135" s="86" t="b">
        <v>0</v>
      </c>
      <c r="G135" s="86" t="b">
        <v>0</v>
      </c>
    </row>
    <row r="136" spans="1:7" ht="15">
      <c r="A136" s="86" t="s">
        <v>2424</v>
      </c>
      <c r="B136" s="86">
        <v>6</v>
      </c>
      <c r="C136" s="121">
        <v>0.0027327040511492323</v>
      </c>
      <c r="D136" s="86" t="s">
        <v>3157</v>
      </c>
      <c r="E136" s="86" t="b">
        <v>0</v>
      </c>
      <c r="F136" s="86" t="b">
        <v>0</v>
      </c>
      <c r="G136" s="86" t="b">
        <v>0</v>
      </c>
    </row>
    <row r="137" spans="1:7" ht="15">
      <c r="A137" s="86" t="s">
        <v>2425</v>
      </c>
      <c r="B137" s="86">
        <v>6</v>
      </c>
      <c r="C137" s="121">
        <v>0.0027327040511492323</v>
      </c>
      <c r="D137" s="86" t="s">
        <v>3157</v>
      </c>
      <c r="E137" s="86" t="b">
        <v>0</v>
      </c>
      <c r="F137" s="86" t="b">
        <v>0</v>
      </c>
      <c r="G137" s="86" t="b">
        <v>0</v>
      </c>
    </row>
    <row r="138" spans="1:7" ht="15">
      <c r="A138" s="86" t="s">
        <v>2427</v>
      </c>
      <c r="B138" s="86">
        <v>6</v>
      </c>
      <c r="C138" s="121">
        <v>0.0027327040511492323</v>
      </c>
      <c r="D138" s="86" t="s">
        <v>3157</v>
      </c>
      <c r="E138" s="86" t="b">
        <v>0</v>
      </c>
      <c r="F138" s="86" t="b">
        <v>0</v>
      </c>
      <c r="G138" s="86" t="b">
        <v>0</v>
      </c>
    </row>
    <row r="139" spans="1:7" ht="15">
      <c r="A139" s="86" t="s">
        <v>2428</v>
      </c>
      <c r="B139" s="86">
        <v>6</v>
      </c>
      <c r="C139" s="121">
        <v>0.0027327040511492323</v>
      </c>
      <c r="D139" s="86" t="s">
        <v>3157</v>
      </c>
      <c r="E139" s="86" t="b">
        <v>0</v>
      </c>
      <c r="F139" s="86" t="b">
        <v>0</v>
      </c>
      <c r="G139" s="86" t="b">
        <v>0</v>
      </c>
    </row>
    <row r="140" spans="1:7" ht="15">
      <c r="A140" s="86" t="s">
        <v>2880</v>
      </c>
      <c r="B140" s="86">
        <v>6</v>
      </c>
      <c r="C140" s="121">
        <v>0.0027327040511492323</v>
      </c>
      <c r="D140" s="86" t="s">
        <v>3157</v>
      </c>
      <c r="E140" s="86" t="b">
        <v>0</v>
      </c>
      <c r="F140" s="86" t="b">
        <v>0</v>
      </c>
      <c r="G140" s="86" t="b">
        <v>0</v>
      </c>
    </row>
    <row r="141" spans="1:7" ht="15">
      <c r="A141" s="86" t="s">
        <v>2881</v>
      </c>
      <c r="B141" s="86">
        <v>6</v>
      </c>
      <c r="C141" s="121">
        <v>0.0027327040511492323</v>
      </c>
      <c r="D141" s="86" t="s">
        <v>3157</v>
      </c>
      <c r="E141" s="86" t="b">
        <v>0</v>
      </c>
      <c r="F141" s="86" t="b">
        <v>0</v>
      </c>
      <c r="G141" s="86" t="b">
        <v>0</v>
      </c>
    </row>
    <row r="142" spans="1:7" ht="15">
      <c r="A142" s="86" t="s">
        <v>2882</v>
      </c>
      <c r="B142" s="86">
        <v>6</v>
      </c>
      <c r="C142" s="121">
        <v>0.0027327040511492323</v>
      </c>
      <c r="D142" s="86" t="s">
        <v>3157</v>
      </c>
      <c r="E142" s="86" t="b">
        <v>0</v>
      </c>
      <c r="F142" s="86" t="b">
        <v>0</v>
      </c>
      <c r="G142" s="86" t="b">
        <v>0</v>
      </c>
    </row>
    <row r="143" spans="1:7" ht="15">
      <c r="A143" s="86" t="s">
        <v>2883</v>
      </c>
      <c r="B143" s="86">
        <v>6</v>
      </c>
      <c r="C143" s="121">
        <v>0.0027327040511492323</v>
      </c>
      <c r="D143" s="86" t="s">
        <v>3157</v>
      </c>
      <c r="E143" s="86" t="b">
        <v>0</v>
      </c>
      <c r="F143" s="86" t="b">
        <v>0</v>
      </c>
      <c r="G143" s="86" t="b">
        <v>0</v>
      </c>
    </row>
    <row r="144" spans="1:7" ht="15">
      <c r="A144" s="86" t="s">
        <v>2884</v>
      </c>
      <c r="B144" s="86">
        <v>6</v>
      </c>
      <c r="C144" s="121">
        <v>0.0027327040511492323</v>
      </c>
      <c r="D144" s="86" t="s">
        <v>3157</v>
      </c>
      <c r="E144" s="86" t="b">
        <v>0</v>
      </c>
      <c r="F144" s="86" t="b">
        <v>0</v>
      </c>
      <c r="G144" s="86" t="b">
        <v>0</v>
      </c>
    </row>
    <row r="145" spans="1:7" ht="15">
      <c r="A145" s="86" t="s">
        <v>2885</v>
      </c>
      <c r="B145" s="86">
        <v>6</v>
      </c>
      <c r="C145" s="121">
        <v>0.0027327040511492323</v>
      </c>
      <c r="D145" s="86" t="s">
        <v>3157</v>
      </c>
      <c r="E145" s="86" t="b">
        <v>0</v>
      </c>
      <c r="F145" s="86" t="b">
        <v>0</v>
      </c>
      <c r="G145" s="86" t="b">
        <v>0</v>
      </c>
    </row>
    <row r="146" spans="1:7" ht="15">
      <c r="A146" s="86" t="s">
        <v>2886</v>
      </c>
      <c r="B146" s="86">
        <v>6</v>
      </c>
      <c r="C146" s="121">
        <v>0.0027327040511492323</v>
      </c>
      <c r="D146" s="86" t="s">
        <v>3157</v>
      </c>
      <c r="E146" s="86" t="b">
        <v>0</v>
      </c>
      <c r="F146" s="86" t="b">
        <v>0</v>
      </c>
      <c r="G146" s="86" t="b">
        <v>0</v>
      </c>
    </row>
    <row r="147" spans="1:7" ht="15">
      <c r="A147" s="86" t="s">
        <v>2887</v>
      </c>
      <c r="B147" s="86">
        <v>6</v>
      </c>
      <c r="C147" s="121">
        <v>0.0027327040511492323</v>
      </c>
      <c r="D147" s="86" t="s">
        <v>3157</v>
      </c>
      <c r="E147" s="86" t="b">
        <v>0</v>
      </c>
      <c r="F147" s="86" t="b">
        <v>0</v>
      </c>
      <c r="G147" s="86" t="b">
        <v>0</v>
      </c>
    </row>
    <row r="148" spans="1:7" ht="15">
      <c r="A148" s="86" t="s">
        <v>2888</v>
      </c>
      <c r="B148" s="86">
        <v>6</v>
      </c>
      <c r="C148" s="121">
        <v>0.0027327040511492323</v>
      </c>
      <c r="D148" s="86" t="s">
        <v>3157</v>
      </c>
      <c r="E148" s="86" t="b">
        <v>0</v>
      </c>
      <c r="F148" s="86" t="b">
        <v>0</v>
      </c>
      <c r="G148" s="86" t="b">
        <v>0</v>
      </c>
    </row>
    <row r="149" spans="1:7" ht="15">
      <c r="A149" s="86" t="s">
        <v>2889</v>
      </c>
      <c r="B149" s="86">
        <v>6</v>
      </c>
      <c r="C149" s="121">
        <v>0.0027327040511492323</v>
      </c>
      <c r="D149" s="86" t="s">
        <v>3157</v>
      </c>
      <c r="E149" s="86" t="b">
        <v>0</v>
      </c>
      <c r="F149" s="86" t="b">
        <v>0</v>
      </c>
      <c r="G149" s="86" t="b">
        <v>0</v>
      </c>
    </row>
    <row r="150" spans="1:7" ht="15">
      <c r="A150" s="86" t="s">
        <v>2890</v>
      </c>
      <c r="B150" s="86">
        <v>6</v>
      </c>
      <c r="C150" s="121">
        <v>0.0027327040511492323</v>
      </c>
      <c r="D150" s="86" t="s">
        <v>3157</v>
      </c>
      <c r="E150" s="86" t="b">
        <v>0</v>
      </c>
      <c r="F150" s="86" t="b">
        <v>0</v>
      </c>
      <c r="G150" s="86" t="b">
        <v>0</v>
      </c>
    </row>
    <row r="151" spans="1:7" ht="15">
      <c r="A151" s="86" t="s">
        <v>2891</v>
      </c>
      <c r="B151" s="86">
        <v>5</v>
      </c>
      <c r="C151" s="121">
        <v>0.002402302722211049</v>
      </c>
      <c r="D151" s="86" t="s">
        <v>3157</v>
      </c>
      <c r="E151" s="86" t="b">
        <v>0</v>
      </c>
      <c r="F151" s="86" t="b">
        <v>0</v>
      </c>
      <c r="G151" s="86" t="b">
        <v>0</v>
      </c>
    </row>
    <row r="152" spans="1:7" ht="15">
      <c r="A152" s="86" t="s">
        <v>2892</v>
      </c>
      <c r="B152" s="86">
        <v>5</v>
      </c>
      <c r="C152" s="121">
        <v>0.002402302722211049</v>
      </c>
      <c r="D152" s="86" t="s">
        <v>3157</v>
      </c>
      <c r="E152" s="86" t="b">
        <v>0</v>
      </c>
      <c r="F152" s="86" t="b">
        <v>0</v>
      </c>
      <c r="G152" s="86" t="b">
        <v>0</v>
      </c>
    </row>
    <row r="153" spans="1:7" ht="15">
      <c r="A153" s="86" t="s">
        <v>2893</v>
      </c>
      <c r="B153" s="86">
        <v>5</v>
      </c>
      <c r="C153" s="121">
        <v>0.002402302722211049</v>
      </c>
      <c r="D153" s="86" t="s">
        <v>3157</v>
      </c>
      <c r="E153" s="86" t="b">
        <v>0</v>
      </c>
      <c r="F153" s="86" t="b">
        <v>0</v>
      </c>
      <c r="G153" s="86" t="b">
        <v>0</v>
      </c>
    </row>
    <row r="154" spans="1:7" ht="15">
      <c r="A154" s="86" t="s">
        <v>2894</v>
      </c>
      <c r="B154" s="86">
        <v>5</v>
      </c>
      <c r="C154" s="121">
        <v>0.002402302722211049</v>
      </c>
      <c r="D154" s="86" t="s">
        <v>3157</v>
      </c>
      <c r="E154" s="86" t="b">
        <v>0</v>
      </c>
      <c r="F154" s="86" t="b">
        <v>0</v>
      </c>
      <c r="G154" s="86" t="b">
        <v>0</v>
      </c>
    </row>
    <row r="155" spans="1:7" ht="15">
      <c r="A155" s="86" t="s">
        <v>2895</v>
      </c>
      <c r="B155" s="86">
        <v>5</v>
      </c>
      <c r="C155" s="121">
        <v>0.002402302722211049</v>
      </c>
      <c r="D155" s="86" t="s">
        <v>3157</v>
      </c>
      <c r="E155" s="86" t="b">
        <v>0</v>
      </c>
      <c r="F155" s="86" t="b">
        <v>0</v>
      </c>
      <c r="G155" s="86" t="b">
        <v>0</v>
      </c>
    </row>
    <row r="156" spans="1:7" ht="15">
      <c r="A156" s="86" t="s">
        <v>2896</v>
      </c>
      <c r="B156" s="86">
        <v>5</v>
      </c>
      <c r="C156" s="121">
        <v>0.002402302722211049</v>
      </c>
      <c r="D156" s="86" t="s">
        <v>3157</v>
      </c>
      <c r="E156" s="86" t="b">
        <v>0</v>
      </c>
      <c r="F156" s="86" t="b">
        <v>0</v>
      </c>
      <c r="G156" s="86" t="b">
        <v>0</v>
      </c>
    </row>
    <row r="157" spans="1:7" ht="15">
      <c r="A157" s="86" t="s">
        <v>2897</v>
      </c>
      <c r="B157" s="86">
        <v>5</v>
      </c>
      <c r="C157" s="121">
        <v>0.002402302722211049</v>
      </c>
      <c r="D157" s="86" t="s">
        <v>3157</v>
      </c>
      <c r="E157" s="86" t="b">
        <v>0</v>
      </c>
      <c r="F157" s="86" t="b">
        <v>0</v>
      </c>
      <c r="G157" s="86" t="b">
        <v>0</v>
      </c>
    </row>
    <row r="158" spans="1:7" ht="15">
      <c r="A158" s="86" t="s">
        <v>2898</v>
      </c>
      <c r="B158" s="86">
        <v>5</v>
      </c>
      <c r="C158" s="121">
        <v>0.002402302722211049</v>
      </c>
      <c r="D158" s="86" t="s">
        <v>3157</v>
      </c>
      <c r="E158" s="86" t="b">
        <v>0</v>
      </c>
      <c r="F158" s="86" t="b">
        <v>0</v>
      </c>
      <c r="G158" s="86" t="b">
        <v>0</v>
      </c>
    </row>
    <row r="159" spans="1:7" ht="15">
      <c r="A159" s="86" t="s">
        <v>2899</v>
      </c>
      <c r="B159" s="86">
        <v>5</v>
      </c>
      <c r="C159" s="121">
        <v>0.002402302722211049</v>
      </c>
      <c r="D159" s="86" t="s">
        <v>3157</v>
      </c>
      <c r="E159" s="86" t="b">
        <v>0</v>
      </c>
      <c r="F159" s="86" t="b">
        <v>0</v>
      </c>
      <c r="G159" s="86" t="b">
        <v>0</v>
      </c>
    </row>
    <row r="160" spans="1:7" ht="15">
      <c r="A160" s="86" t="s">
        <v>2900</v>
      </c>
      <c r="B160" s="86">
        <v>5</v>
      </c>
      <c r="C160" s="121">
        <v>0.002402302722211049</v>
      </c>
      <c r="D160" s="86" t="s">
        <v>3157</v>
      </c>
      <c r="E160" s="86" t="b">
        <v>0</v>
      </c>
      <c r="F160" s="86" t="b">
        <v>0</v>
      </c>
      <c r="G160" s="86" t="b">
        <v>0</v>
      </c>
    </row>
    <row r="161" spans="1:7" ht="15">
      <c r="A161" s="86" t="s">
        <v>2901</v>
      </c>
      <c r="B161" s="86">
        <v>5</v>
      </c>
      <c r="C161" s="121">
        <v>0.002402302722211049</v>
      </c>
      <c r="D161" s="86" t="s">
        <v>3157</v>
      </c>
      <c r="E161" s="86" t="b">
        <v>0</v>
      </c>
      <c r="F161" s="86" t="b">
        <v>0</v>
      </c>
      <c r="G161" s="86" t="b">
        <v>0</v>
      </c>
    </row>
    <row r="162" spans="1:7" ht="15">
      <c r="A162" s="86" t="s">
        <v>2902</v>
      </c>
      <c r="B162" s="86">
        <v>5</v>
      </c>
      <c r="C162" s="121">
        <v>0.002402302722211049</v>
      </c>
      <c r="D162" s="86" t="s">
        <v>3157</v>
      </c>
      <c r="E162" s="86" t="b">
        <v>0</v>
      </c>
      <c r="F162" s="86" t="b">
        <v>0</v>
      </c>
      <c r="G162" s="86" t="b">
        <v>0</v>
      </c>
    </row>
    <row r="163" spans="1:7" ht="15">
      <c r="A163" s="86" t="s">
        <v>2453</v>
      </c>
      <c r="B163" s="86">
        <v>5</v>
      </c>
      <c r="C163" s="121">
        <v>0.002402302722211049</v>
      </c>
      <c r="D163" s="86" t="s">
        <v>3157</v>
      </c>
      <c r="E163" s="86" t="b">
        <v>0</v>
      </c>
      <c r="F163" s="86" t="b">
        <v>0</v>
      </c>
      <c r="G163" s="86" t="b">
        <v>0</v>
      </c>
    </row>
    <row r="164" spans="1:7" ht="15">
      <c r="A164" s="86" t="s">
        <v>2903</v>
      </c>
      <c r="B164" s="86">
        <v>5</v>
      </c>
      <c r="C164" s="121">
        <v>0.002402302722211049</v>
      </c>
      <c r="D164" s="86" t="s">
        <v>3157</v>
      </c>
      <c r="E164" s="86" t="b">
        <v>0</v>
      </c>
      <c r="F164" s="86" t="b">
        <v>0</v>
      </c>
      <c r="G164" s="86" t="b">
        <v>0</v>
      </c>
    </row>
    <row r="165" spans="1:7" ht="15">
      <c r="A165" s="86" t="s">
        <v>2904</v>
      </c>
      <c r="B165" s="86">
        <v>5</v>
      </c>
      <c r="C165" s="121">
        <v>0.002402302722211049</v>
      </c>
      <c r="D165" s="86" t="s">
        <v>3157</v>
      </c>
      <c r="E165" s="86" t="b">
        <v>0</v>
      </c>
      <c r="F165" s="86" t="b">
        <v>0</v>
      </c>
      <c r="G165" s="86" t="b">
        <v>0</v>
      </c>
    </row>
    <row r="166" spans="1:7" ht="15">
      <c r="A166" s="86" t="s">
        <v>2905</v>
      </c>
      <c r="B166" s="86">
        <v>5</v>
      </c>
      <c r="C166" s="121">
        <v>0.002402302722211049</v>
      </c>
      <c r="D166" s="86" t="s">
        <v>3157</v>
      </c>
      <c r="E166" s="86" t="b">
        <v>0</v>
      </c>
      <c r="F166" s="86" t="b">
        <v>0</v>
      </c>
      <c r="G166" s="86" t="b">
        <v>0</v>
      </c>
    </row>
    <row r="167" spans="1:7" ht="15">
      <c r="A167" s="86" t="s">
        <v>2906</v>
      </c>
      <c r="B167" s="86">
        <v>5</v>
      </c>
      <c r="C167" s="121">
        <v>0.002402302722211049</v>
      </c>
      <c r="D167" s="86" t="s">
        <v>3157</v>
      </c>
      <c r="E167" s="86" t="b">
        <v>0</v>
      </c>
      <c r="F167" s="86" t="b">
        <v>0</v>
      </c>
      <c r="G167" s="86" t="b">
        <v>0</v>
      </c>
    </row>
    <row r="168" spans="1:7" ht="15">
      <c r="A168" s="86" t="s">
        <v>2907</v>
      </c>
      <c r="B168" s="86">
        <v>5</v>
      </c>
      <c r="C168" s="121">
        <v>0.002402302722211049</v>
      </c>
      <c r="D168" s="86" t="s">
        <v>3157</v>
      </c>
      <c r="E168" s="86" t="b">
        <v>0</v>
      </c>
      <c r="F168" s="86" t="b">
        <v>0</v>
      </c>
      <c r="G168" s="86" t="b">
        <v>0</v>
      </c>
    </row>
    <row r="169" spans="1:7" ht="15">
      <c r="A169" s="86" t="s">
        <v>2908</v>
      </c>
      <c r="B169" s="86">
        <v>5</v>
      </c>
      <c r="C169" s="121">
        <v>0.002402302722211049</v>
      </c>
      <c r="D169" s="86" t="s">
        <v>3157</v>
      </c>
      <c r="E169" s="86" t="b">
        <v>0</v>
      </c>
      <c r="F169" s="86" t="b">
        <v>0</v>
      </c>
      <c r="G169" s="86" t="b">
        <v>0</v>
      </c>
    </row>
    <row r="170" spans="1:7" ht="15">
      <c r="A170" s="86" t="s">
        <v>2909</v>
      </c>
      <c r="B170" s="86">
        <v>5</v>
      </c>
      <c r="C170" s="121">
        <v>0.002402302722211049</v>
      </c>
      <c r="D170" s="86" t="s">
        <v>3157</v>
      </c>
      <c r="E170" s="86" t="b">
        <v>0</v>
      </c>
      <c r="F170" s="86" t="b">
        <v>0</v>
      </c>
      <c r="G170" s="86" t="b">
        <v>0</v>
      </c>
    </row>
    <row r="171" spans="1:7" ht="15">
      <c r="A171" s="86" t="s">
        <v>2910</v>
      </c>
      <c r="B171" s="86">
        <v>5</v>
      </c>
      <c r="C171" s="121">
        <v>0.002402302722211049</v>
      </c>
      <c r="D171" s="86" t="s">
        <v>3157</v>
      </c>
      <c r="E171" s="86" t="b">
        <v>0</v>
      </c>
      <c r="F171" s="86" t="b">
        <v>0</v>
      </c>
      <c r="G171" s="86" t="b">
        <v>0</v>
      </c>
    </row>
    <row r="172" spans="1:7" ht="15">
      <c r="A172" s="86" t="s">
        <v>2911</v>
      </c>
      <c r="B172" s="86">
        <v>5</v>
      </c>
      <c r="C172" s="121">
        <v>0.002402302722211049</v>
      </c>
      <c r="D172" s="86" t="s">
        <v>3157</v>
      </c>
      <c r="E172" s="86" t="b">
        <v>0</v>
      </c>
      <c r="F172" s="86" t="b">
        <v>0</v>
      </c>
      <c r="G172" s="86" t="b">
        <v>0</v>
      </c>
    </row>
    <row r="173" spans="1:7" ht="15">
      <c r="A173" s="86" t="s">
        <v>2912</v>
      </c>
      <c r="B173" s="86">
        <v>5</v>
      </c>
      <c r="C173" s="121">
        <v>0.002402302722211049</v>
      </c>
      <c r="D173" s="86" t="s">
        <v>3157</v>
      </c>
      <c r="E173" s="86" t="b">
        <v>0</v>
      </c>
      <c r="F173" s="86" t="b">
        <v>0</v>
      </c>
      <c r="G173" s="86" t="b">
        <v>0</v>
      </c>
    </row>
    <row r="174" spans="1:7" ht="15">
      <c r="A174" s="86" t="s">
        <v>2913</v>
      </c>
      <c r="B174" s="86">
        <v>5</v>
      </c>
      <c r="C174" s="121">
        <v>0.002402302722211049</v>
      </c>
      <c r="D174" s="86" t="s">
        <v>3157</v>
      </c>
      <c r="E174" s="86" t="b">
        <v>0</v>
      </c>
      <c r="F174" s="86" t="b">
        <v>0</v>
      </c>
      <c r="G174" s="86" t="b">
        <v>0</v>
      </c>
    </row>
    <row r="175" spans="1:7" ht="15">
      <c r="A175" s="86" t="s">
        <v>2914</v>
      </c>
      <c r="B175" s="86">
        <v>5</v>
      </c>
      <c r="C175" s="121">
        <v>0.002402302722211049</v>
      </c>
      <c r="D175" s="86" t="s">
        <v>3157</v>
      </c>
      <c r="E175" s="86" t="b">
        <v>0</v>
      </c>
      <c r="F175" s="86" t="b">
        <v>0</v>
      </c>
      <c r="G175" s="86" t="b">
        <v>0</v>
      </c>
    </row>
    <row r="176" spans="1:7" ht="15">
      <c r="A176" s="86" t="s">
        <v>2915</v>
      </c>
      <c r="B176" s="86">
        <v>5</v>
      </c>
      <c r="C176" s="121">
        <v>0.002402302722211049</v>
      </c>
      <c r="D176" s="86" t="s">
        <v>3157</v>
      </c>
      <c r="E176" s="86" t="b">
        <v>0</v>
      </c>
      <c r="F176" s="86" t="b">
        <v>0</v>
      </c>
      <c r="G176" s="86" t="b">
        <v>0</v>
      </c>
    </row>
    <row r="177" spans="1:7" ht="15">
      <c r="A177" s="86" t="s">
        <v>2916</v>
      </c>
      <c r="B177" s="86">
        <v>5</v>
      </c>
      <c r="C177" s="121">
        <v>0.002402302722211049</v>
      </c>
      <c r="D177" s="86" t="s">
        <v>3157</v>
      </c>
      <c r="E177" s="86" t="b">
        <v>0</v>
      </c>
      <c r="F177" s="86" t="b">
        <v>0</v>
      </c>
      <c r="G177" s="86" t="b">
        <v>0</v>
      </c>
    </row>
    <row r="178" spans="1:7" ht="15">
      <c r="A178" s="86" t="s">
        <v>2917</v>
      </c>
      <c r="B178" s="86">
        <v>5</v>
      </c>
      <c r="C178" s="121">
        <v>0.002402302722211049</v>
      </c>
      <c r="D178" s="86" t="s">
        <v>3157</v>
      </c>
      <c r="E178" s="86" t="b">
        <v>0</v>
      </c>
      <c r="F178" s="86" t="b">
        <v>0</v>
      </c>
      <c r="G178" s="86" t="b">
        <v>0</v>
      </c>
    </row>
    <row r="179" spans="1:7" ht="15">
      <c r="A179" s="86" t="s">
        <v>2918</v>
      </c>
      <c r="B179" s="86">
        <v>5</v>
      </c>
      <c r="C179" s="121">
        <v>0.002402302722211049</v>
      </c>
      <c r="D179" s="86" t="s">
        <v>3157</v>
      </c>
      <c r="E179" s="86" t="b">
        <v>0</v>
      </c>
      <c r="F179" s="86" t="b">
        <v>0</v>
      </c>
      <c r="G179" s="86" t="b">
        <v>0</v>
      </c>
    </row>
    <row r="180" spans="1:7" ht="15">
      <c r="A180" s="86" t="s">
        <v>2919</v>
      </c>
      <c r="B180" s="86">
        <v>5</v>
      </c>
      <c r="C180" s="121">
        <v>0.002402302722211049</v>
      </c>
      <c r="D180" s="86" t="s">
        <v>3157</v>
      </c>
      <c r="E180" s="86" t="b">
        <v>0</v>
      </c>
      <c r="F180" s="86" t="b">
        <v>0</v>
      </c>
      <c r="G180" s="86" t="b">
        <v>0</v>
      </c>
    </row>
    <row r="181" spans="1:7" ht="15">
      <c r="A181" s="86" t="s">
        <v>2920</v>
      </c>
      <c r="B181" s="86">
        <v>5</v>
      </c>
      <c r="C181" s="121">
        <v>0.002402302722211049</v>
      </c>
      <c r="D181" s="86" t="s">
        <v>3157</v>
      </c>
      <c r="E181" s="86" t="b">
        <v>0</v>
      </c>
      <c r="F181" s="86" t="b">
        <v>0</v>
      </c>
      <c r="G181" s="86" t="b">
        <v>0</v>
      </c>
    </row>
    <row r="182" spans="1:7" ht="15">
      <c r="A182" s="86" t="s">
        <v>2921</v>
      </c>
      <c r="B182" s="86">
        <v>5</v>
      </c>
      <c r="C182" s="121">
        <v>0.002402302722211049</v>
      </c>
      <c r="D182" s="86" t="s">
        <v>3157</v>
      </c>
      <c r="E182" s="86" t="b">
        <v>0</v>
      </c>
      <c r="F182" s="86" t="b">
        <v>0</v>
      </c>
      <c r="G182" s="86" t="b">
        <v>0</v>
      </c>
    </row>
    <row r="183" spans="1:7" ht="15">
      <c r="A183" s="86" t="s">
        <v>2922</v>
      </c>
      <c r="B183" s="86">
        <v>5</v>
      </c>
      <c r="C183" s="121">
        <v>0.002402302722211049</v>
      </c>
      <c r="D183" s="86" t="s">
        <v>3157</v>
      </c>
      <c r="E183" s="86" t="b">
        <v>0</v>
      </c>
      <c r="F183" s="86" t="b">
        <v>0</v>
      </c>
      <c r="G183" s="86" t="b">
        <v>0</v>
      </c>
    </row>
    <row r="184" spans="1:7" ht="15">
      <c r="A184" s="86" t="s">
        <v>2923</v>
      </c>
      <c r="B184" s="86">
        <v>5</v>
      </c>
      <c r="C184" s="121">
        <v>0.002402302722211049</v>
      </c>
      <c r="D184" s="86" t="s">
        <v>3157</v>
      </c>
      <c r="E184" s="86" t="b">
        <v>0</v>
      </c>
      <c r="F184" s="86" t="b">
        <v>0</v>
      </c>
      <c r="G184" s="86" t="b">
        <v>0</v>
      </c>
    </row>
    <row r="185" spans="1:7" ht="15">
      <c r="A185" s="86" t="s">
        <v>2924</v>
      </c>
      <c r="B185" s="86">
        <v>5</v>
      </c>
      <c r="C185" s="121">
        <v>0.002402302722211049</v>
      </c>
      <c r="D185" s="86" t="s">
        <v>3157</v>
      </c>
      <c r="E185" s="86" t="b">
        <v>0</v>
      </c>
      <c r="F185" s="86" t="b">
        <v>0</v>
      </c>
      <c r="G185" s="86" t="b">
        <v>0</v>
      </c>
    </row>
    <row r="186" spans="1:7" ht="15">
      <c r="A186" s="86" t="s">
        <v>2925</v>
      </c>
      <c r="B186" s="86">
        <v>4</v>
      </c>
      <c r="C186" s="121">
        <v>0.002044280602289441</v>
      </c>
      <c r="D186" s="86" t="s">
        <v>3157</v>
      </c>
      <c r="E186" s="86" t="b">
        <v>0</v>
      </c>
      <c r="F186" s="86" t="b">
        <v>0</v>
      </c>
      <c r="G186" s="86" t="b">
        <v>0</v>
      </c>
    </row>
    <row r="187" spans="1:7" ht="15">
      <c r="A187" s="86" t="s">
        <v>2926</v>
      </c>
      <c r="B187" s="86">
        <v>4</v>
      </c>
      <c r="C187" s="121">
        <v>0.002044280602289441</v>
      </c>
      <c r="D187" s="86" t="s">
        <v>3157</v>
      </c>
      <c r="E187" s="86" t="b">
        <v>0</v>
      </c>
      <c r="F187" s="86" t="b">
        <v>0</v>
      </c>
      <c r="G187" s="86" t="b">
        <v>0</v>
      </c>
    </row>
    <row r="188" spans="1:7" ht="15">
      <c r="A188" s="86" t="s">
        <v>2927</v>
      </c>
      <c r="B188" s="86">
        <v>4</v>
      </c>
      <c r="C188" s="121">
        <v>0.0024246090870196765</v>
      </c>
      <c r="D188" s="86" t="s">
        <v>3157</v>
      </c>
      <c r="E188" s="86" t="b">
        <v>0</v>
      </c>
      <c r="F188" s="86" t="b">
        <v>0</v>
      </c>
      <c r="G188" s="86" t="b">
        <v>0</v>
      </c>
    </row>
    <row r="189" spans="1:7" ht="15">
      <c r="A189" s="86" t="s">
        <v>2928</v>
      </c>
      <c r="B189" s="86">
        <v>4</v>
      </c>
      <c r="C189" s="121">
        <v>0.002044280602289441</v>
      </c>
      <c r="D189" s="86" t="s">
        <v>3157</v>
      </c>
      <c r="E189" s="86" t="b">
        <v>0</v>
      </c>
      <c r="F189" s="86" t="b">
        <v>0</v>
      </c>
      <c r="G189" s="86" t="b">
        <v>0</v>
      </c>
    </row>
    <row r="190" spans="1:7" ht="15">
      <c r="A190" s="86" t="s">
        <v>2929</v>
      </c>
      <c r="B190" s="86">
        <v>4</v>
      </c>
      <c r="C190" s="121">
        <v>0.002044280602289441</v>
      </c>
      <c r="D190" s="86" t="s">
        <v>3157</v>
      </c>
      <c r="E190" s="86" t="b">
        <v>0</v>
      </c>
      <c r="F190" s="86" t="b">
        <v>0</v>
      </c>
      <c r="G190" s="86" t="b">
        <v>0</v>
      </c>
    </row>
    <row r="191" spans="1:7" ht="15">
      <c r="A191" s="86" t="s">
        <v>2930</v>
      </c>
      <c r="B191" s="86">
        <v>4</v>
      </c>
      <c r="C191" s="121">
        <v>0.002044280602289441</v>
      </c>
      <c r="D191" s="86" t="s">
        <v>3157</v>
      </c>
      <c r="E191" s="86" t="b">
        <v>0</v>
      </c>
      <c r="F191" s="86" t="b">
        <v>0</v>
      </c>
      <c r="G191" s="86" t="b">
        <v>0</v>
      </c>
    </row>
    <row r="192" spans="1:7" ht="15">
      <c r="A192" s="86" t="s">
        <v>2931</v>
      </c>
      <c r="B192" s="86">
        <v>4</v>
      </c>
      <c r="C192" s="121">
        <v>0.002044280602289441</v>
      </c>
      <c r="D192" s="86" t="s">
        <v>3157</v>
      </c>
      <c r="E192" s="86" t="b">
        <v>0</v>
      </c>
      <c r="F192" s="86" t="b">
        <v>0</v>
      </c>
      <c r="G192" s="86" t="b">
        <v>0</v>
      </c>
    </row>
    <row r="193" spans="1:7" ht="15">
      <c r="A193" s="86" t="s">
        <v>2932</v>
      </c>
      <c r="B193" s="86">
        <v>4</v>
      </c>
      <c r="C193" s="121">
        <v>0.002044280602289441</v>
      </c>
      <c r="D193" s="86" t="s">
        <v>3157</v>
      </c>
      <c r="E193" s="86" t="b">
        <v>0</v>
      </c>
      <c r="F193" s="86" t="b">
        <v>0</v>
      </c>
      <c r="G193" s="86" t="b">
        <v>0</v>
      </c>
    </row>
    <row r="194" spans="1:7" ht="15">
      <c r="A194" s="86" t="s">
        <v>2933</v>
      </c>
      <c r="B194" s="86">
        <v>4</v>
      </c>
      <c r="C194" s="121">
        <v>0.002044280602289441</v>
      </c>
      <c r="D194" s="86" t="s">
        <v>3157</v>
      </c>
      <c r="E194" s="86" t="b">
        <v>0</v>
      </c>
      <c r="F194" s="86" t="b">
        <v>0</v>
      </c>
      <c r="G194" s="86" t="b">
        <v>0</v>
      </c>
    </row>
    <row r="195" spans="1:7" ht="15">
      <c r="A195" s="86" t="s">
        <v>2934</v>
      </c>
      <c r="B195" s="86">
        <v>4</v>
      </c>
      <c r="C195" s="121">
        <v>0.002044280602289441</v>
      </c>
      <c r="D195" s="86" t="s">
        <v>3157</v>
      </c>
      <c r="E195" s="86" t="b">
        <v>0</v>
      </c>
      <c r="F195" s="86" t="b">
        <v>0</v>
      </c>
      <c r="G195" s="86" t="b">
        <v>0</v>
      </c>
    </row>
    <row r="196" spans="1:7" ht="15">
      <c r="A196" s="86" t="s">
        <v>2935</v>
      </c>
      <c r="B196" s="86">
        <v>4</v>
      </c>
      <c r="C196" s="121">
        <v>0.002044280602289441</v>
      </c>
      <c r="D196" s="86" t="s">
        <v>3157</v>
      </c>
      <c r="E196" s="86" t="b">
        <v>0</v>
      </c>
      <c r="F196" s="86" t="b">
        <v>0</v>
      </c>
      <c r="G196" s="86" t="b">
        <v>0</v>
      </c>
    </row>
    <row r="197" spans="1:7" ht="15">
      <c r="A197" s="86" t="s">
        <v>2936</v>
      </c>
      <c r="B197" s="86">
        <v>4</v>
      </c>
      <c r="C197" s="121">
        <v>0.002044280602289441</v>
      </c>
      <c r="D197" s="86" t="s">
        <v>3157</v>
      </c>
      <c r="E197" s="86" t="b">
        <v>0</v>
      </c>
      <c r="F197" s="86" t="b">
        <v>0</v>
      </c>
      <c r="G197" s="86" t="b">
        <v>0</v>
      </c>
    </row>
    <row r="198" spans="1:7" ht="15">
      <c r="A198" s="86" t="s">
        <v>2937</v>
      </c>
      <c r="B198" s="86">
        <v>4</v>
      </c>
      <c r="C198" s="121">
        <v>0.002044280602289441</v>
      </c>
      <c r="D198" s="86" t="s">
        <v>3157</v>
      </c>
      <c r="E198" s="86" t="b">
        <v>0</v>
      </c>
      <c r="F198" s="86" t="b">
        <v>0</v>
      </c>
      <c r="G198" s="86" t="b">
        <v>0</v>
      </c>
    </row>
    <row r="199" spans="1:7" ht="15">
      <c r="A199" s="86" t="s">
        <v>2938</v>
      </c>
      <c r="B199" s="86">
        <v>4</v>
      </c>
      <c r="C199" s="121">
        <v>0.002044280602289441</v>
      </c>
      <c r="D199" s="86" t="s">
        <v>3157</v>
      </c>
      <c r="E199" s="86" t="b">
        <v>0</v>
      </c>
      <c r="F199" s="86" t="b">
        <v>0</v>
      </c>
      <c r="G199" s="86" t="b">
        <v>0</v>
      </c>
    </row>
    <row r="200" spans="1:7" ht="15">
      <c r="A200" s="86" t="s">
        <v>2939</v>
      </c>
      <c r="B200" s="86">
        <v>4</v>
      </c>
      <c r="C200" s="121">
        <v>0.002044280602289441</v>
      </c>
      <c r="D200" s="86" t="s">
        <v>3157</v>
      </c>
      <c r="E200" s="86" t="b">
        <v>0</v>
      </c>
      <c r="F200" s="86" t="b">
        <v>0</v>
      </c>
      <c r="G200" s="86" t="b">
        <v>0</v>
      </c>
    </row>
    <row r="201" spans="1:7" ht="15">
      <c r="A201" s="86" t="s">
        <v>2940</v>
      </c>
      <c r="B201" s="86">
        <v>4</v>
      </c>
      <c r="C201" s="121">
        <v>0.002044280602289441</v>
      </c>
      <c r="D201" s="86" t="s">
        <v>3157</v>
      </c>
      <c r="E201" s="86" t="b">
        <v>0</v>
      </c>
      <c r="F201" s="86" t="b">
        <v>0</v>
      </c>
      <c r="G201" s="86" t="b">
        <v>0</v>
      </c>
    </row>
    <row r="202" spans="1:7" ht="15">
      <c r="A202" s="86" t="s">
        <v>2941</v>
      </c>
      <c r="B202" s="86">
        <v>4</v>
      </c>
      <c r="C202" s="121">
        <v>0.002044280602289441</v>
      </c>
      <c r="D202" s="86" t="s">
        <v>3157</v>
      </c>
      <c r="E202" s="86" t="b">
        <v>0</v>
      </c>
      <c r="F202" s="86" t="b">
        <v>0</v>
      </c>
      <c r="G202" s="86" t="b">
        <v>0</v>
      </c>
    </row>
    <row r="203" spans="1:7" ht="15">
      <c r="A203" s="86" t="s">
        <v>2942</v>
      </c>
      <c r="B203" s="86">
        <v>4</v>
      </c>
      <c r="C203" s="121">
        <v>0.002044280602289441</v>
      </c>
      <c r="D203" s="86" t="s">
        <v>3157</v>
      </c>
      <c r="E203" s="86" t="b">
        <v>0</v>
      </c>
      <c r="F203" s="86" t="b">
        <v>0</v>
      </c>
      <c r="G203" s="86" t="b">
        <v>0</v>
      </c>
    </row>
    <row r="204" spans="1:7" ht="15">
      <c r="A204" s="86" t="s">
        <v>2943</v>
      </c>
      <c r="B204" s="86">
        <v>4</v>
      </c>
      <c r="C204" s="121">
        <v>0.002044280602289441</v>
      </c>
      <c r="D204" s="86" t="s">
        <v>3157</v>
      </c>
      <c r="E204" s="86" t="b">
        <v>0</v>
      </c>
      <c r="F204" s="86" t="b">
        <v>0</v>
      </c>
      <c r="G204" s="86" t="b">
        <v>0</v>
      </c>
    </row>
    <row r="205" spans="1:7" ht="15">
      <c r="A205" s="86" t="s">
        <v>2944</v>
      </c>
      <c r="B205" s="86">
        <v>4</v>
      </c>
      <c r="C205" s="121">
        <v>0.002044280602289441</v>
      </c>
      <c r="D205" s="86" t="s">
        <v>3157</v>
      </c>
      <c r="E205" s="86" t="b">
        <v>0</v>
      </c>
      <c r="F205" s="86" t="b">
        <v>0</v>
      </c>
      <c r="G205" s="86" t="b">
        <v>0</v>
      </c>
    </row>
    <row r="206" spans="1:7" ht="15">
      <c r="A206" s="86" t="s">
        <v>2945</v>
      </c>
      <c r="B206" s="86">
        <v>4</v>
      </c>
      <c r="C206" s="121">
        <v>0.002044280602289441</v>
      </c>
      <c r="D206" s="86" t="s">
        <v>3157</v>
      </c>
      <c r="E206" s="86" t="b">
        <v>0</v>
      </c>
      <c r="F206" s="86" t="b">
        <v>0</v>
      </c>
      <c r="G206" s="86" t="b">
        <v>0</v>
      </c>
    </row>
    <row r="207" spans="1:7" ht="15">
      <c r="A207" s="86" t="s">
        <v>2946</v>
      </c>
      <c r="B207" s="86">
        <v>4</v>
      </c>
      <c r="C207" s="121">
        <v>0.002044280602289441</v>
      </c>
      <c r="D207" s="86" t="s">
        <v>3157</v>
      </c>
      <c r="E207" s="86" t="b">
        <v>0</v>
      </c>
      <c r="F207" s="86" t="b">
        <v>0</v>
      </c>
      <c r="G207" s="86" t="b">
        <v>0</v>
      </c>
    </row>
    <row r="208" spans="1:7" ht="15">
      <c r="A208" s="86" t="s">
        <v>2947</v>
      </c>
      <c r="B208" s="86">
        <v>4</v>
      </c>
      <c r="C208" s="121">
        <v>0.002044280602289441</v>
      </c>
      <c r="D208" s="86" t="s">
        <v>3157</v>
      </c>
      <c r="E208" s="86" t="b">
        <v>0</v>
      </c>
      <c r="F208" s="86" t="b">
        <v>0</v>
      </c>
      <c r="G208" s="86" t="b">
        <v>0</v>
      </c>
    </row>
    <row r="209" spans="1:7" ht="15">
      <c r="A209" s="86" t="s">
        <v>2948</v>
      </c>
      <c r="B209" s="86">
        <v>4</v>
      </c>
      <c r="C209" s="121">
        <v>0.002044280602289441</v>
      </c>
      <c r="D209" s="86" t="s">
        <v>3157</v>
      </c>
      <c r="E209" s="86" t="b">
        <v>0</v>
      </c>
      <c r="F209" s="86" t="b">
        <v>0</v>
      </c>
      <c r="G209" s="86" t="b">
        <v>0</v>
      </c>
    </row>
    <row r="210" spans="1:7" ht="15">
      <c r="A210" s="86" t="s">
        <v>2949</v>
      </c>
      <c r="B210" s="86">
        <v>4</v>
      </c>
      <c r="C210" s="121">
        <v>0.002044280602289441</v>
      </c>
      <c r="D210" s="86" t="s">
        <v>3157</v>
      </c>
      <c r="E210" s="86" t="b">
        <v>0</v>
      </c>
      <c r="F210" s="86" t="b">
        <v>0</v>
      </c>
      <c r="G210" s="86" t="b">
        <v>0</v>
      </c>
    </row>
    <row r="211" spans="1:7" ht="15">
      <c r="A211" s="86" t="s">
        <v>2950</v>
      </c>
      <c r="B211" s="86">
        <v>4</v>
      </c>
      <c r="C211" s="121">
        <v>0.002044280602289441</v>
      </c>
      <c r="D211" s="86" t="s">
        <v>3157</v>
      </c>
      <c r="E211" s="86" t="b">
        <v>0</v>
      </c>
      <c r="F211" s="86" t="b">
        <v>0</v>
      </c>
      <c r="G211" s="86" t="b">
        <v>0</v>
      </c>
    </row>
    <row r="212" spans="1:7" ht="15">
      <c r="A212" s="86" t="s">
        <v>2951</v>
      </c>
      <c r="B212" s="86">
        <v>4</v>
      </c>
      <c r="C212" s="121">
        <v>0.002044280602289441</v>
      </c>
      <c r="D212" s="86" t="s">
        <v>3157</v>
      </c>
      <c r="E212" s="86" t="b">
        <v>0</v>
      </c>
      <c r="F212" s="86" t="b">
        <v>0</v>
      </c>
      <c r="G212" s="86" t="b">
        <v>0</v>
      </c>
    </row>
    <row r="213" spans="1:7" ht="15">
      <c r="A213" s="86" t="s">
        <v>2952</v>
      </c>
      <c r="B213" s="86">
        <v>4</v>
      </c>
      <c r="C213" s="121">
        <v>0.002044280602289441</v>
      </c>
      <c r="D213" s="86" t="s">
        <v>3157</v>
      </c>
      <c r="E213" s="86" t="b">
        <v>0</v>
      </c>
      <c r="F213" s="86" t="b">
        <v>0</v>
      </c>
      <c r="G213" s="86" t="b">
        <v>0</v>
      </c>
    </row>
    <row r="214" spans="1:7" ht="15">
      <c r="A214" s="86" t="s">
        <v>2953</v>
      </c>
      <c r="B214" s="86">
        <v>4</v>
      </c>
      <c r="C214" s="121">
        <v>0.002044280602289441</v>
      </c>
      <c r="D214" s="86" t="s">
        <v>3157</v>
      </c>
      <c r="E214" s="86" t="b">
        <v>0</v>
      </c>
      <c r="F214" s="86" t="b">
        <v>0</v>
      </c>
      <c r="G214" s="86" t="b">
        <v>0</v>
      </c>
    </row>
    <row r="215" spans="1:7" ht="15">
      <c r="A215" s="86" t="s">
        <v>2954</v>
      </c>
      <c r="B215" s="86">
        <v>4</v>
      </c>
      <c r="C215" s="121">
        <v>0.002044280602289441</v>
      </c>
      <c r="D215" s="86" t="s">
        <v>3157</v>
      </c>
      <c r="E215" s="86" t="b">
        <v>0</v>
      </c>
      <c r="F215" s="86" t="b">
        <v>0</v>
      </c>
      <c r="G215" s="86" t="b">
        <v>0</v>
      </c>
    </row>
    <row r="216" spans="1:7" ht="15">
      <c r="A216" s="86" t="s">
        <v>2955</v>
      </c>
      <c r="B216" s="86">
        <v>4</v>
      </c>
      <c r="C216" s="121">
        <v>0.002044280602289441</v>
      </c>
      <c r="D216" s="86" t="s">
        <v>3157</v>
      </c>
      <c r="E216" s="86" t="b">
        <v>0</v>
      </c>
      <c r="F216" s="86" t="b">
        <v>0</v>
      </c>
      <c r="G216" s="86" t="b">
        <v>0</v>
      </c>
    </row>
    <row r="217" spans="1:7" ht="15">
      <c r="A217" s="86" t="s">
        <v>2956</v>
      </c>
      <c r="B217" s="86">
        <v>4</v>
      </c>
      <c r="C217" s="121">
        <v>0.002044280602289441</v>
      </c>
      <c r="D217" s="86" t="s">
        <v>3157</v>
      </c>
      <c r="E217" s="86" t="b">
        <v>0</v>
      </c>
      <c r="F217" s="86" t="b">
        <v>0</v>
      </c>
      <c r="G217" s="86" t="b">
        <v>0</v>
      </c>
    </row>
    <row r="218" spans="1:7" ht="15">
      <c r="A218" s="86" t="s">
        <v>2957</v>
      </c>
      <c r="B218" s="86">
        <v>4</v>
      </c>
      <c r="C218" s="121">
        <v>0.002044280602289441</v>
      </c>
      <c r="D218" s="86" t="s">
        <v>3157</v>
      </c>
      <c r="E218" s="86" t="b">
        <v>1</v>
      </c>
      <c r="F218" s="86" t="b">
        <v>0</v>
      </c>
      <c r="G218" s="86" t="b">
        <v>0</v>
      </c>
    </row>
    <row r="219" spans="1:7" ht="15">
      <c r="A219" s="86" t="s">
        <v>2958</v>
      </c>
      <c r="B219" s="86">
        <v>4</v>
      </c>
      <c r="C219" s="121">
        <v>0.002044280602289441</v>
      </c>
      <c r="D219" s="86" t="s">
        <v>3157</v>
      </c>
      <c r="E219" s="86" t="b">
        <v>0</v>
      </c>
      <c r="F219" s="86" t="b">
        <v>0</v>
      </c>
      <c r="G219" s="86" t="b">
        <v>0</v>
      </c>
    </row>
    <row r="220" spans="1:7" ht="15">
      <c r="A220" s="86" t="s">
        <v>2959</v>
      </c>
      <c r="B220" s="86">
        <v>4</v>
      </c>
      <c r="C220" s="121">
        <v>0.002044280602289441</v>
      </c>
      <c r="D220" s="86" t="s">
        <v>3157</v>
      </c>
      <c r="E220" s="86" t="b">
        <v>0</v>
      </c>
      <c r="F220" s="86" t="b">
        <v>0</v>
      </c>
      <c r="G220" s="86" t="b">
        <v>0</v>
      </c>
    </row>
    <row r="221" spans="1:7" ht="15">
      <c r="A221" s="86" t="s">
        <v>2960</v>
      </c>
      <c r="B221" s="86">
        <v>4</v>
      </c>
      <c r="C221" s="121">
        <v>0.002044280602289441</v>
      </c>
      <c r="D221" s="86" t="s">
        <v>3157</v>
      </c>
      <c r="E221" s="86" t="b">
        <v>0</v>
      </c>
      <c r="F221" s="86" t="b">
        <v>0</v>
      </c>
      <c r="G221" s="86" t="b">
        <v>0</v>
      </c>
    </row>
    <row r="222" spans="1:7" ht="15">
      <c r="A222" s="86" t="s">
        <v>2961</v>
      </c>
      <c r="B222" s="86">
        <v>4</v>
      </c>
      <c r="C222" s="121">
        <v>0.002044280602289441</v>
      </c>
      <c r="D222" s="86" t="s">
        <v>3157</v>
      </c>
      <c r="E222" s="86" t="b">
        <v>0</v>
      </c>
      <c r="F222" s="86" t="b">
        <v>0</v>
      </c>
      <c r="G222" s="86" t="b">
        <v>0</v>
      </c>
    </row>
    <row r="223" spans="1:7" ht="15">
      <c r="A223" s="86" t="s">
        <v>2962</v>
      </c>
      <c r="B223" s="86">
        <v>4</v>
      </c>
      <c r="C223" s="121">
        <v>0.002044280602289441</v>
      </c>
      <c r="D223" s="86" t="s">
        <v>3157</v>
      </c>
      <c r="E223" s="86" t="b">
        <v>0</v>
      </c>
      <c r="F223" s="86" t="b">
        <v>0</v>
      </c>
      <c r="G223" s="86" t="b">
        <v>0</v>
      </c>
    </row>
    <row r="224" spans="1:7" ht="15">
      <c r="A224" s="86" t="s">
        <v>2963</v>
      </c>
      <c r="B224" s="86">
        <v>4</v>
      </c>
      <c r="C224" s="121">
        <v>0.002044280602289441</v>
      </c>
      <c r="D224" s="86" t="s">
        <v>3157</v>
      </c>
      <c r="E224" s="86" t="b">
        <v>0</v>
      </c>
      <c r="F224" s="86" t="b">
        <v>0</v>
      </c>
      <c r="G224" s="86" t="b">
        <v>0</v>
      </c>
    </row>
    <row r="225" spans="1:7" ht="15">
      <c r="A225" s="86" t="s">
        <v>2964</v>
      </c>
      <c r="B225" s="86">
        <v>4</v>
      </c>
      <c r="C225" s="121">
        <v>0.002044280602289441</v>
      </c>
      <c r="D225" s="86" t="s">
        <v>3157</v>
      </c>
      <c r="E225" s="86" t="b">
        <v>0</v>
      </c>
      <c r="F225" s="86" t="b">
        <v>0</v>
      </c>
      <c r="G225" s="86" t="b">
        <v>0</v>
      </c>
    </row>
    <row r="226" spans="1:7" ht="15">
      <c r="A226" s="86" t="s">
        <v>2965</v>
      </c>
      <c r="B226" s="86">
        <v>4</v>
      </c>
      <c r="C226" s="121">
        <v>0.002044280602289441</v>
      </c>
      <c r="D226" s="86" t="s">
        <v>3157</v>
      </c>
      <c r="E226" s="86" t="b">
        <v>0</v>
      </c>
      <c r="F226" s="86" t="b">
        <v>0</v>
      </c>
      <c r="G226" s="86" t="b">
        <v>0</v>
      </c>
    </row>
    <row r="227" spans="1:7" ht="15">
      <c r="A227" s="86" t="s">
        <v>2966</v>
      </c>
      <c r="B227" s="86">
        <v>4</v>
      </c>
      <c r="C227" s="121">
        <v>0.002044280602289441</v>
      </c>
      <c r="D227" s="86" t="s">
        <v>3157</v>
      </c>
      <c r="E227" s="86" t="b">
        <v>0</v>
      </c>
      <c r="F227" s="86" t="b">
        <v>0</v>
      </c>
      <c r="G227" s="86" t="b">
        <v>0</v>
      </c>
    </row>
    <row r="228" spans="1:7" ht="15">
      <c r="A228" s="86" t="s">
        <v>2967</v>
      </c>
      <c r="B228" s="86">
        <v>4</v>
      </c>
      <c r="C228" s="121">
        <v>0.002044280602289441</v>
      </c>
      <c r="D228" s="86" t="s">
        <v>3157</v>
      </c>
      <c r="E228" s="86" t="b">
        <v>0</v>
      </c>
      <c r="F228" s="86" t="b">
        <v>0</v>
      </c>
      <c r="G228" s="86" t="b">
        <v>0</v>
      </c>
    </row>
    <row r="229" spans="1:7" ht="15">
      <c r="A229" s="86" t="s">
        <v>2968</v>
      </c>
      <c r="B229" s="86">
        <v>4</v>
      </c>
      <c r="C229" s="121">
        <v>0.002044280602289441</v>
      </c>
      <c r="D229" s="86" t="s">
        <v>3157</v>
      </c>
      <c r="E229" s="86" t="b">
        <v>0</v>
      </c>
      <c r="F229" s="86" t="b">
        <v>0</v>
      </c>
      <c r="G229" s="86" t="b">
        <v>0</v>
      </c>
    </row>
    <row r="230" spans="1:7" ht="15">
      <c r="A230" s="86" t="s">
        <v>2969</v>
      </c>
      <c r="B230" s="86">
        <v>4</v>
      </c>
      <c r="C230" s="121">
        <v>0.002044280602289441</v>
      </c>
      <c r="D230" s="86" t="s">
        <v>3157</v>
      </c>
      <c r="E230" s="86" t="b">
        <v>0</v>
      </c>
      <c r="F230" s="86" t="b">
        <v>0</v>
      </c>
      <c r="G230" s="86" t="b">
        <v>0</v>
      </c>
    </row>
    <row r="231" spans="1:7" ht="15">
      <c r="A231" s="86" t="s">
        <v>2970</v>
      </c>
      <c r="B231" s="86">
        <v>4</v>
      </c>
      <c r="C231" s="121">
        <v>0.002044280602289441</v>
      </c>
      <c r="D231" s="86" t="s">
        <v>3157</v>
      </c>
      <c r="E231" s="86" t="b">
        <v>0</v>
      </c>
      <c r="F231" s="86" t="b">
        <v>0</v>
      </c>
      <c r="G231" s="86" t="b">
        <v>0</v>
      </c>
    </row>
    <row r="232" spans="1:7" ht="15">
      <c r="A232" s="86" t="s">
        <v>2971</v>
      </c>
      <c r="B232" s="86">
        <v>4</v>
      </c>
      <c r="C232" s="121">
        <v>0.002044280602289441</v>
      </c>
      <c r="D232" s="86" t="s">
        <v>3157</v>
      </c>
      <c r="E232" s="86" t="b">
        <v>0</v>
      </c>
      <c r="F232" s="86" t="b">
        <v>0</v>
      </c>
      <c r="G232" s="86" t="b">
        <v>0</v>
      </c>
    </row>
    <row r="233" spans="1:7" ht="15">
      <c r="A233" s="86" t="s">
        <v>2972</v>
      </c>
      <c r="B233" s="86">
        <v>4</v>
      </c>
      <c r="C233" s="121">
        <v>0.002044280602289441</v>
      </c>
      <c r="D233" s="86" t="s">
        <v>3157</v>
      </c>
      <c r="E233" s="86" t="b">
        <v>0</v>
      </c>
      <c r="F233" s="86" t="b">
        <v>0</v>
      </c>
      <c r="G233" s="86" t="b">
        <v>0</v>
      </c>
    </row>
    <row r="234" spans="1:7" ht="15">
      <c r="A234" s="86" t="s">
        <v>2973</v>
      </c>
      <c r="B234" s="86">
        <v>4</v>
      </c>
      <c r="C234" s="121">
        <v>0.002044280602289441</v>
      </c>
      <c r="D234" s="86" t="s">
        <v>3157</v>
      </c>
      <c r="E234" s="86" t="b">
        <v>0</v>
      </c>
      <c r="F234" s="86" t="b">
        <v>0</v>
      </c>
      <c r="G234" s="86" t="b">
        <v>0</v>
      </c>
    </row>
    <row r="235" spans="1:7" ht="15">
      <c r="A235" s="86" t="s">
        <v>2974</v>
      </c>
      <c r="B235" s="86">
        <v>4</v>
      </c>
      <c r="C235" s="121">
        <v>0.002044280602289441</v>
      </c>
      <c r="D235" s="86" t="s">
        <v>3157</v>
      </c>
      <c r="E235" s="86" t="b">
        <v>0</v>
      </c>
      <c r="F235" s="86" t="b">
        <v>0</v>
      </c>
      <c r="G235" s="86" t="b">
        <v>0</v>
      </c>
    </row>
    <row r="236" spans="1:7" ht="15">
      <c r="A236" s="86" t="s">
        <v>2975</v>
      </c>
      <c r="B236" s="86">
        <v>4</v>
      </c>
      <c r="C236" s="121">
        <v>0.002044280602289441</v>
      </c>
      <c r="D236" s="86" t="s">
        <v>3157</v>
      </c>
      <c r="E236" s="86" t="b">
        <v>0</v>
      </c>
      <c r="F236" s="86" t="b">
        <v>0</v>
      </c>
      <c r="G236" s="86" t="b">
        <v>0</v>
      </c>
    </row>
    <row r="237" spans="1:7" ht="15">
      <c r="A237" s="86" t="s">
        <v>2976</v>
      </c>
      <c r="B237" s="86">
        <v>4</v>
      </c>
      <c r="C237" s="121">
        <v>0.002044280602289441</v>
      </c>
      <c r="D237" s="86" t="s">
        <v>3157</v>
      </c>
      <c r="E237" s="86" t="b">
        <v>0</v>
      </c>
      <c r="F237" s="86" t="b">
        <v>0</v>
      </c>
      <c r="G237" s="86" t="b">
        <v>0</v>
      </c>
    </row>
    <row r="238" spans="1:7" ht="15">
      <c r="A238" s="86" t="s">
        <v>2977</v>
      </c>
      <c r="B238" s="86">
        <v>4</v>
      </c>
      <c r="C238" s="121">
        <v>0.002044280602289441</v>
      </c>
      <c r="D238" s="86" t="s">
        <v>3157</v>
      </c>
      <c r="E238" s="86" t="b">
        <v>0</v>
      </c>
      <c r="F238" s="86" t="b">
        <v>0</v>
      </c>
      <c r="G238" s="86" t="b">
        <v>0</v>
      </c>
    </row>
    <row r="239" spans="1:7" ht="15">
      <c r="A239" s="86" t="s">
        <v>2978</v>
      </c>
      <c r="B239" s="86">
        <v>4</v>
      </c>
      <c r="C239" s="121">
        <v>0.002044280602289441</v>
      </c>
      <c r="D239" s="86" t="s">
        <v>3157</v>
      </c>
      <c r="E239" s="86" t="b">
        <v>0</v>
      </c>
      <c r="F239" s="86" t="b">
        <v>0</v>
      </c>
      <c r="G239" s="86" t="b">
        <v>0</v>
      </c>
    </row>
    <row r="240" spans="1:7" ht="15">
      <c r="A240" s="86" t="s">
        <v>2979</v>
      </c>
      <c r="B240" s="86">
        <v>4</v>
      </c>
      <c r="C240" s="121">
        <v>0.002044280602289441</v>
      </c>
      <c r="D240" s="86" t="s">
        <v>3157</v>
      </c>
      <c r="E240" s="86" t="b">
        <v>0</v>
      </c>
      <c r="F240" s="86" t="b">
        <v>0</v>
      </c>
      <c r="G240" s="86" t="b">
        <v>0</v>
      </c>
    </row>
    <row r="241" spans="1:7" ht="15">
      <c r="A241" s="86" t="s">
        <v>2980</v>
      </c>
      <c r="B241" s="86">
        <v>4</v>
      </c>
      <c r="C241" s="121">
        <v>0.002044280602289441</v>
      </c>
      <c r="D241" s="86" t="s">
        <v>3157</v>
      </c>
      <c r="E241" s="86" t="b">
        <v>0</v>
      </c>
      <c r="F241" s="86" t="b">
        <v>0</v>
      </c>
      <c r="G241" s="86" t="b">
        <v>0</v>
      </c>
    </row>
    <row r="242" spans="1:7" ht="15">
      <c r="A242" s="86" t="s">
        <v>2981</v>
      </c>
      <c r="B242" s="86">
        <v>4</v>
      </c>
      <c r="C242" s="121">
        <v>0.002044280602289441</v>
      </c>
      <c r="D242" s="86" t="s">
        <v>3157</v>
      </c>
      <c r="E242" s="86" t="b">
        <v>0</v>
      </c>
      <c r="F242" s="86" t="b">
        <v>0</v>
      </c>
      <c r="G242" s="86" t="b">
        <v>0</v>
      </c>
    </row>
    <row r="243" spans="1:7" ht="15">
      <c r="A243" s="86" t="s">
        <v>2982</v>
      </c>
      <c r="B243" s="86">
        <v>4</v>
      </c>
      <c r="C243" s="121">
        <v>0.002044280602289441</v>
      </c>
      <c r="D243" s="86" t="s">
        <v>3157</v>
      </c>
      <c r="E243" s="86" t="b">
        <v>0</v>
      </c>
      <c r="F243" s="86" t="b">
        <v>0</v>
      </c>
      <c r="G243" s="86" t="b">
        <v>0</v>
      </c>
    </row>
    <row r="244" spans="1:7" ht="15">
      <c r="A244" s="86" t="s">
        <v>2983</v>
      </c>
      <c r="B244" s="86">
        <v>4</v>
      </c>
      <c r="C244" s="121">
        <v>0.002044280602289441</v>
      </c>
      <c r="D244" s="86" t="s">
        <v>3157</v>
      </c>
      <c r="E244" s="86" t="b">
        <v>0</v>
      </c>
      <c r="F244" s="86" t="b">
        <v>0</v>
      </c>
      <c r="G244" s="86" t="b">
        <v>0</v>
      </c>
    </row>
    <row r="245" spans="1:7" ht="15">
      <c r="A245" s="86" t="s">
        <v>2984</v>
      </c>
      <c r="B245" s="86">
        <v>4</v>
      </c>
      <c r="C245" s="121">
        <v>0.002044280602289441</v>
      </c>
      <c r="D245" s="86" t="s">
        <v>3157</v>
      </c>
      <c r="E245" s="86" t="b">
        <v>0</v>
      </c>
      <c r="F245" s="86" t="b">
        <v>0</v>
      </c>
      <c r="G245" s="86" t="b">
        <v>0</v>
      </c>
    </row>
    <row r="246" spans="1:7" ht="15">
      <c r="A246" s="86" t="s">
        <v>2985</v>
      </c>
      <c r="B246" s="86">
        <v>4</v>
      </c>
      <c r="C246" s="121">
        <v>0.002044280602289441</v>
      </c>
      <c r="D246" s="86" t="s">
        <v>3157</v>
      </c>
      <c r="E246" s="86" t="b">
        <v>0</v>
      </c>
      <c r="F246" s="86" t="b">
        <v>0</v>
      </c>
      <c r="G246" s="86" t="b">
        <v>0</v>
      </c>
    </row>
    <row r="247" spans="1:7" ht="15">
      <c r="A247" s="86" t="s">
        <v>324</v>
      </c>
      <c r="B247" s="86">
        <v>4</v>
      </c>
      <c r="C247" s="121">
        <v>0.002044280602289441</v>
      </c>
      <c r="D247" s="86" t="s">
        <v>3157</v>
      </c>
      <c r="E247" s="86" t="b">
        <v>0</v>
      </c>
      <c r="F247" s="86" t="b">
        <v>0</v>
      </c>
      <c r="G247" s="86" t="b">
        <v>0</v>
      </c>
    </row>
    <row r="248" spans="1:7" ht="15">
      <c r="A248" s="86" t="s">
        <v>2986</v>
      </c>
      <c r="B248" s="86">
        <v>4</v>
      </c>
      <c r="C248" s="121">
        <v>0.002044280602289441</v>
      </c>
      <c r="D248" s="86" t="s">
        <v>3157</v>
      </c>
      <c r="E248" s="86" t="b">
        <v>0</v>
      </c>
      <c r="F248" s="86" t="b">
        <v>0</v>
      </c>
      <c r="G248" s="86" t="b">
        <v>0</v>
      </c>
    </row>
    <row r="249" spans="1:7" ht="15">
      <c r="A249" s="86" t="s">
        <v>2987</v>
      </c>
      <c r="B249" s="86">
        <v>4</v>
      </c>
      <c r="C249" s="121">
        <v>0.002044280602289441</v>
      </c>
      <c r="D249" s="86" t="s">
        <v>3157</v>
      </c>
      <c r="E249" s="86" t="b">
        <v>0</v>
      </c>
      <c r="F249" s="86" t="b">
        <v>0</v>
      </c>
      <c r="G249" s="86" t="b">
        <v>0</v>
      </c>
    </row>
    <row r="250" spans="1:7" ht="15">
      <c r="A250" s="86" t="s">
        <v>2988</v>
      </c>
      <c r="B250" s="86">
        <v>4</v>
      </c>
      <c r="C250" s="121">
        <v>0.002044280602289441</v>
      </c>
      <c r="D250" s="86" t="s">
        <v>3157</v>
      </c>
      <c r="E250" s="86" t="b">
        <v>0</v>
      </c>
      <c r="F250" s="86" t="b">
        <v>0</v>
      </c>
      <c r="G250" s="86" t="b">
        <v>0</v>
      </c>
    </row>
    <row r="251" spans="1:7" ht="15">
      <c r="A251" s="86" t="s">
        <v>2989</v>
      </c>
      <c r="B251" s="86">
        <v>4</v>
      </c>
      <c r="C251" s="121">
        <v>0.002044280602289441</v>
      </c>
      <c r="D251" s="86" t="s">
        <v>3157</v>
      </c>
      <c r="E251" s="86" t="b">
        <v>0</v>
      </c>
      <c r="F251" s="86" t="b">
        <v>0</v>
      </c>
      <c r="G251" s="86" t="b">
        <v>0</v>
      </c>
    </row>
    <row r="252" spans="1:7" ht="15">
      <c r="A252" s="86" t="s">
        <v>2990</v>
      </c>
      <c r="B252" s="86">
        <v>4</v>
      </c>
      <c r="C252" s="121">
        <v>0.002044280602289441</v>
      </c>
      <c r="D252" s="86" t="s">
        <v>3157</v>
      </c>
      <c r="E252" s="86" t="b">
        <v>0</v>
      </c>
      <c r="F252" s="86" t="b">
        <v>0</v>
      </c>
      <c r="G252" s="86" t="b">
        <v>0</v>
      </c>
    </row>
    <row r="253" spans="1:7" ht="15">
      <c r="A253" s="86" t="s">
        <v>2991</v>
      </c>
      <c r="B253" s="86">
        <v>4</v>
      </c>
      <c r="C253" s="121">
        <v>0.002044280602289441</v>
      </c>
      <c r="D253" s="86" t="s">
        <v>3157</v>
      </c>
      <c r="E253" s="86" t="b">
        <v>0</v>
      </c>
      <c r="F253" s="86" t="b">
        <v>0</v>
      </c>
      <c r="G253" s="86" t="b">
        <v>0</v>
      </c>
    </row>
    <row r="254" spans="1:7" ht="15">
      <c r="A254" s="86" t="s">
        <v>2992</v>
      </c>
      <c r="B254" s="86">
        <v>4</v>
      </c>
      <c r="C254" s="121">
        <v>0.002044280602289441</v>
      </c>
      <c r="D254" s="86" t="s">
        <v>3157</v>
      </c>
      <c r="E254" s="86" t="b">
        <v>0</v>
      </c>
      <c r="F254" s="86" t="b">
        <v>0</v>
      </c>
      <c r="G254" s="86" t="b">
        <v>0</v>
      </c>
    </row>
    <row r="255" spans="1:7" ht="15">
      <c r="A255" s="86" t="s">
        <v>2993</v>
      </c>
      <c r="B255" s="86">
        <v>4</v>
      </c>
      <c r="C255" s="121">
        <v>0.002044280602289441</v>
      </c>
      <c r="D255" s="86" t="s">
        <v>3157</v>
      </c>
      <c r="E255" s="86" t="b">
        <v>0</v>
      </c>
      <c r="F255" s="86" t="b">
        <v>0</v>
      </c>
      <c r="G255" s="86" t="b">
        <v>0</v>
      </c>
    </row>
    <row r="256" spans="1:7" ht="15">
      <c r="A256" s="86" t="s">
        <v>280</v>
      </c>
      <c r="B256" s="86">
        <v>4</v>
      </c>
      <c r="C256" s="121">
        <v>0.002044280602289441</v>
      </c>
      <c r="D256" s="86" t="s">
        <v>3157</v>
      </c>
      <c r="E256" s="86" t="b">
        <v>0</v>
      </c>
      <c r="F256" s="86" t="b">
        <v>0</v>
      </c>
      <c r="G256" s="86" t="b">
        <v>0</v>
      </c>
    </row>
    <row r="257" spans="1:7" ht="15">
      <c r="A257" s="86" t="s">
        <v>371</v>
      </c>
      <c r="B257" s="86">
        <v>4</v>
      </c>
      <c r="C257" s="121">
        <v>0.002044280602289441</v>
      </c>
      <c r="D257" s="86" t="s">
        <v>3157</v>
      </c>
      <c r="E257" s="86" t="b">
        <v>0</v>
      </c>
      <c r="F257" s="86" t="b">
        <v>0</v>
      </c>
      <c r="G257" s="86" t="b">
        <v>0</v>
      </c>
    </row>
    <row r="258" spans="1:7" ht="15">
      <c r="A258" s="86" t="s">
        <v>2994</v>
      </c>
      <c r="B258" s="86">
        <v>4</v>
      </c>
      <c r="C258" s="121">
        <v>0.002044280602289441</v>
      </c>
      <c r="D258" s="86" t="s">
        <v>3157</v>
      </c>
      <c r="E258" s="86" t="b">
        <v>0</v>
      </c>
      <c r="F258" s="86" t="b">
        <v>0</v>
      </c>
      <c r="G258" s="86" t="b">
        <v>0</v>
      </c>
    </row>
    <row r="259" spans="1:7" ht="15">
      <c r="A259" s="86" t="s">
        <v>2995</v>
      </c>
      <c r="B259" s="86">
        <v>4</v>
      </c>
      <c r="C259" s="121">
        <v>0.002044280602289441</v>
      </c>
      <c r="D259" s="86" t="s">
        <v>3157</v>
      </c>
      <c r="E259" s="86" t="b">
        <v>0</v>
      </c>
      <c r="F259" s="86" t="b">
        <v>0</v>
      </c>
      <c r="G259" s="86" t="b">
        <v>0</v>
      </c>
    </row>
    <row r="260" spans="1:7" ht="15">
      <c r="A260" s="86" t="s">
        <v>2996</v>
      </c>
      <c r="B260" s="86">
        <v>4</v>
      </c>
      <c r="C260" s="121">
        <v>0.002044280602289441</v>
      </c>
      <c r="D260" s="86" t="s">
        <v>3157</v>
      </c>
      <c r="E260" s="86" t="b">
        <v>0</v>
      </c>
      <c r="F260" s="86" t="b">
        <v>0</v>
      </c>
      <c r="G260" s="86" t="b">
        <v>0</v>
      </c>
    </row>
    <row r="261" spans="1:7" ht="15">
      <c r="A261" s="86" t="s">
        <v>2446</v>
      </c>
      <c r="B261" s="86">
        <v>4</v>
      </c>
      <c r="C261" s="121">
        <v>0.002044280602289441</v>
      </c>
      <c r="D261" s="86" t="s">
        <v>3157</v>
      </c>
      <c r="E261" s="86" t="b">
        <v>0</v>
      </c>
      <c r="F261" s="86" t="b">
        <v>0</v>
      </c>
      <c r="G261" s="86" t="b">
        <v>0</v>
      </c>
    </row>
    <row r="262" spans="1:7" ht="15">
      <c r="A262" s="86" t="s">
        <v>2448</v>
      </c>
      <c r="B262" s="86">
        <v>4</v>
      </c>
      <c r="C262" s="121">
        <v>0.002044280602289441</v>
      </c>
      <c r="D262" s="86" t="s">
        <v>3157</v>
      </c>
      <c r="E262" s="86" t="b">
        <v>0</v>
      </c>
      <c r="F262" s="86" t="b">
        <v>0</v>
      </c>
      <c r="G262" s="86" t="b">
        <v>0</v>
      </c>
    </row>
    <row r="263" spans="1:7" ht="15">
      <c r="A263" s="86" t="s">
        <v>2449</v>
      </c>
      <c r="B263" s="86">
        <v>4</v>
      </c>
      <c r="C263" s="121">
        <v>0.002044280602289441</v>
      </c>
      <c r="D263" s="86" t="s">
        <v>3157</v>
      </c>
      <c r="E263" s="86" t="b">
        <v>0</v>
      </c>
      <c r="F263" s="86" t="b">
        <v>0</v>
      </c>
      <c r="G263" s="86" t="b">
        <v>0</v>
      </c>
    </row>
    <row r="264" spans="1:7" ht="15">
      <c r="A264" s="86" t="s">
        <v>2450</v>
      </c>
      <c r="B264" s="86">
        <v>4</v>
      </c>
      <c r="C264" s="121">
        <v>0.002044280602289441</v>
      </c>
      <c r="D264" s="86" t="s">
        <v>3157</v>
      </c>
      <c r="E264" s="86" t="b">
        <v>0</v>
      </c>
      <c r="F264" s="86" t="b">
        <v>0</v>
      </c>
      <c r="G264" s="86" t="b">
        <v>0</v>
      </c>
    </row>
    <row r="265" spans="1:7" ht="15">
      <c r="A265" s="86" t="s">
        <v>2451</v>
      </c>
      <c r="B265" s="86">
        <v>4</v>
      </c>
      <c r="C265" s="121">
        <v>0.002044280602289441</v>
      </c>
      <c r="D265" s="86" t="s">
        <v>3157</v>
      </c>
      <c r="E265" s="86" t="b">
        <v>0</v>
      </c>
      <c r="F265" s="86" t="b">
        <v>0</v>
      </c>
      <c r="G265" s="86" t="b">
        <v>0</v>
      </c>
    </row>
    <row r="266" spans="1:7" ht="15">
      <c r="A266" s="86" t="s">
        <v>2454</v>
      </c>
      <c r="B266" s="86">
        <v>4</v>
      </c>
      <c r="C266" s="121">
        <v>0.002044280602289441</v>
      </c>
      <c r="D266" s="86" t="s">
        <v>3157</v>
      </c>
      <c r="E266" s="86" t="b">
        <v>0</v>
      </c>
      <c r="F266" s="86" t="b">
        <v>0</v>
      </c>
      <c r="G266" s="86" t="b">
        <v>0</v>
      </c>
    </row>
    <row r="267" spans="1:7" ht="15">
      <c r="A267" s="86" t="s">
        <v>2997</v>
      </c>
      <c r="B267" s="86">
        <v>4</v>
      </c>
      <c r="C267" s="121">
        <v>0.002044280602289441</v>
      </c>
      <c r="D267" s="86" t="s">
        <v>3157</v>
      </c>
      <c r="E267" s="86" t="b">
        <v>0</v>
      </c>
      <c r="F267" s="86" t="b">
        <v>0</v>
      </c>
      <c r="G267" s="86" t="b">
        <v>0</v>
      </c>
    </row>
    <row r="268" spans="1:7" ht="15">
      <c r="A268" s="86" t="s">
        <v>2998</v>
      </c>
      <c r="B268" s="86">
        <v>4</v>
      </c>
      <c r="C268" s="121">
        <v>0.002044280602289441</v>
      </c>
      <c r="D268" s="86" t="s">
        <v>3157</v>
      </c>
      <c r="E268" s="86" t="b">
        <v>0</v>
      </c>
      <c r="F268" s="86" t="b">
        <v>0</v>
      </c>
      <c r="G268" s="86" t="b">
        <v>0</v>
      </c>
    </row>
    <row r="269" spans="1:7" ht="15">
      <c r="A269" s="86" t="s">
        <v>2999</v>
      </c>
      <c r="B269" s="86">
        <v>4</v>
      </c>
      <c r="C269" s="121">
        <v>0.002044280602289441</v>
      </c>
      <c r="D269" s="86" t="s">
        <v>3157</v>
      </c>
      <c r="E269" s="86" t="b">
        <v>0</v>
      </c>
      <c r="F269" s="86" t="b">
        <v>0</v>
      </c>
      <c r="G269" s="86" t="b">
        <v>0</v>
      </c>
    </row>
    <row r="270" spans="1:7" ht="15">
      <c r="A270" s="86" t="s">
        <v>3000</v>
      </c>
      <c r="B270" s="86">
        <v>4</v>
      </c>
      <c r="C270" s="121">
        <v>0.002044280602289441</v>
      </c>
      <c r="D270" s="86" t="s">
        <v>3157</v>
      </c>
      <c r="E270" s="86" t="b">
        <v>0</v>
      </c>
      <c r="F270" s="86" t="b">
        <v>0</v>
      </c>
      <c r="G270" s="86" t="b">
        <v>0</v>
      </c>
    </row>
    <row r="271" spans="1:7" ht="15">
      <c r="A271" s="86" t="s">
        <v>3001</v>
      </c>
      <c r="B271" s="86">
        <v>4</v>
      </c>
      <c r="C271" s="121">
        <v>0.002044280602289441</v>
      </c>
      <c r="D271" s="86" t="s">
        <v>3157</v>
      </c>
      <c r="E271" s="86" t="b">
        <v>0</v>
      </c>
      <c r="F271" s="86" t="b">
        <v>0</v>
      </c>
      <c r="G271" s="86" t="b">
        <v>0</v>
      </c>
    </row>
    <row r="272" spans="1:7" ht="15">
      <c r="A272" s="86" t="s">
        <v>3002</v>
      </c>
      <c r="B272" s="86">
        <v>4</v>
      </c>
      <c r="C272" s="121">
        <v>0.002044280602289441</v>
      </c>
      <c r="D272" s="86" t="s">
        <v>3157</v>
      </c>
      <c r="E272" s="86" t="b">
        <v>0</v>
      </c>
      <c r="F272" s="86" t="b">
        <v>0</v>
      </c>
      <c r="G272" s="86" t="b">
        <v>0</v>
      </c>
    </row>
    <row r="273" spans="1:7" ht="15">
      <c r="A273" s="86" t="s">
        <v>3003</v>
      </c>
      <c r="B273" s="86">
        <v>4</v>
      </c>
      <c r="C273" s="121">
        <v>0.002044280602289441</v>
      </c>
      <c r="D273" s="86" t="s">
        <v>3157</v>
      </c>
      <c r="E273" s="86" t="b">
        <v>0</v>
      </c>
      <c r="F273" s="86" t="b">
        <v>0</v>
      </c>
      <c r="G273" s="86" t="b">
        <v>0</v>
      </c>
    </row>
    <row r="274" spans="1:7" ht="15">
      <c r="A274" s="86" t="s">
        <v>3004</v>
      </c>
      <c r="B274" s="86">
        <v>4</v>
      </c>
      <c r="C274" s="121">
        <v>0.002044280602289441</v>
      </c>
      <c r="D274" s="86" t="s">
        <v>3157</v>
      </c>
      <c r="E274" s="86" t="b">
        <v>0</v>
      </c>
      <c r="F274" s="86" t="b">
        <v>0</v>
      </c>
      <c r="G274" s="86" t="b">
        <v>0</v>
      </c>
    </row>
    <row r="275" spans="1:7" ht="15">
      <c r="A275" s="86" t="s">
        <v>3005</v>
      </c>
      <c r="B275" s="86">
        <v>4</v>
      </c>
      <c r="C275" s="121">
        <v>0.002044280602289441</v>
      </c>
      <c r="D275" s="86" t="s">
        <v>3157</v>
      </c>
      <c r="E275" s="86" t="b">
        <v>0</v>
      </c>
      <c r="F275" s="86" t="b">
        <v>0</v>
      </c>
      <c r="G275" s="86" t="b">
        <v>0</v>
      </c>
    </row>
    <row r="276" spans="1:7" ht="15">
      <c r="A276" s="86" t="s">
        <v>3006</v>
      </c>
      <c r="B276" s="86">
        <v>4</v>
      </c>
      <c r="C276" s="121">
        <v>0.002044280602289441</v>
      </c>
      <c r="D276" s="86" t="s">
        <v>3157</v>
      </c>
      <c r="E276" s="86" t="b">
        <v>0</v>
      </c>
      <c r="F276" s="86" t="b">
        <v>0</v>
      </c>
      <c r="G276" s="86" t="b">
        <v>0</v>
      </c>
    </row>
    <row r="277" spans="1:7" ht="15">
      <c r="A277" s="86" t="s">
        <v>3007</v>
      </c>
      <c r="B277" s="86">
        <v>3</v>
      </c>
      <c r="C277" s="121">
        <v>0.0016515983891222923</v>
      </c>
      <c r="D277" s="86" t="s">
        <v>3157</v>
      </c>
      <c r="E277" s="86" t="b">
        <v>0</v>
      </c>
      <c r="F277" s="86" t="b">
        <v>0</v>
      </c>
      <c r="G277" s="86" t="b">
        <v>0</v>
      </c>
    </row>
    <row r="278" spans="1:7" ht="15">
      <c r="A278" s="86" t="s">
        <v>3008</v>
      </c>
      <c r="B278" s="86">
        <v>3</v>
      </c>
      <c r="C278" s="121">
        <v>0.0016515983891222923</v>
      </c>
      <c r="D278" s="86" t="s">
        <v>3157</v>
      </c>
      <c r="E278" s="86" t="b">
        <v>0</v>
      </c>
      <c r="F278" s="86" t="b">
        <v>0</v>
      </c>
      <c r="G278" s="86" t="b">
        <v>0</v>
      </c>
    </row>
    <row r="279" spans="1:7" ht="15">
      <c r="A279" s="86" t="s">
        <v>3009</v>
      </c>
      <c r="B279" s="86">
        <v>3</v>
      </c>
      <c r="C279" s="121">
        <v>0.0016515983891222923</v>
      </c>
      <c r="D279" s="86" t="s">
        <v>3157</v>
      </c>
      <c r="E279" s="86" t="b">
        <v>0</v>
      </c>
      <c r="F279" s="86" t="b">
        <v>0</v>
      </c>
      <c r="G279" s="86" t="b">
        <v>0</v>
      </c>
    </row>
    <row r="280" spans="1:7" ht="15">
      <c r="A280" s="86" t="s">
        <v>3010</v>
      </c>
      <c r="B280" s="86">
        <v>3</v>
      </c>
      <c r="C280" s="121">
        <v>0.0016515983891222923</v>
      </c>
      <c r="D280" s="86" t="s">
        <v>3157</v>
      </c>
      <c r="E280" s="86" t="b">
        <v>0</v>
      </c>
      <c r="F280" s="86" t="b">
        <v>0</v>
      </c>
      <c r="G280" s="86" t="b">
        <v>0</v>
      </c>
    </row>
    <row r="281" spans="1:7" ht="15">
      <c r="A281" s="86" t="s">
        <v>3011</v>
      </c>
      <c r="B281" s="86">
        <v>3</v>
      </c>
      <c r="C281" s="121">
        <v>0.0016515983891222923</v>
      </c>
      <c r="D281" s="86" t="s">
        <v>3157</v>
      </c>
      <c r="E281" s="86" t="b">
        <v>0</v>
      </c>
      <c r="F281" s="86" t="b">
        <v>0</v>
      </c>
      <c r="G281" s="86" t="b">
        <v>0</v>
      </c>
    </row>
    <row r="282" spans="1:7" ht="15">
      <c r="A282" s="86" t="s">
        <v>3012</v>
      </c>
      <c r="B282" s="86">
        <v>3</v>
      </c>
      <c r="C282" s="121">
        <v>0.0016515983891222923</v>
      </c>
      <c r="D282" s="86" t="s">
        <v>3157</v>
      </c>
      <c r="E282" s="86" t="b">
        <v>0</v>
      </c>
      <c r="F282" s="86" t="b">
        <v>0</v>
      </c>
      <c r="G282" s="86" t="b">
        <v>0</v>
      </c>
    </row>
    <row r="283" spans="1:7" ht="15">
      <c r="A283" s="86" t="s">
        <v>3013</v>
      </c>
      <c r="B283" s="86">
        <v>3</v>
      </c>
      <c r="C283" s="121">
        <v>0.0016515983891222923</v>
      </c>
      <c r="D283" s="86" t="s">
        <v>3157</v>
      </c>
      <c r="E283" s="86" t="b">
        <v>0</v>
      </c>
      <c r="F283" s="86" t="b">
        <v>0</v>
      </c>
      <c r="G283" s="86" t="b">
        <v>0</v>
      </c>
    </row>
    <row r="284" spans="1:7" ht="15">
      <c r="A284" s="86" t="s">
        <v>3014</v>
      </c>
      <c r="B284" s="86">
        <v>3</v>
      </c>
      <c r="C284" s="121">
        <v>0.0016515983891222923</v>
      </c>
      <c r="D284" s="86" t="s">
        <v>3157</v>
      </c>
      <c r="E284" s="86" t="b">
        <v>0</v>
      </c>
      <c r="F284" s="86" t="b">
        <v>0</v>
      </c>
      <c r="G284" s="86" t="b">
        <v>0</v>
      </c>
    </row>
    <row r="285" spans="1:7" ht="15">
      <c r="A285" s="86" t="s">
        <v>3015</v>
      </c>
      <c r="B285" s="86">
        <v>3</v>
      </c>
      <c r="C285" s="121">
        <v>0.0016515983891222923</v>
      </c>
      <c r="D285" s="86" t="s">
        <v>3157</v>
      </c>
      <c r="E285" s="86" t="b">
        <v>0</v>
      </c>
      <c r="F285" s="86" t="b">
        <v>0</v>
      </c>
      <c r="G285" s="86" t="b">
        <v>0</v>
      </c>
    </row>
    <row r="286" spans="1:7" ht="15">
      <c r="A286" s="86" t="s">
        <v>3016</v>
      </c>
      <c r="B286" s="86">
        <v>3</v>
      </c>
      <c r="C286" s="121">
        <v>0.0016515983891222923</v>
      </c>
      <c r="D286" s="86" t="s">
        <v>3157</v>
      </c>
      <c r="E286" s="86" t="b">
        <v>0</v>
      </c>
      <c r="F286" s="86" t="b">
        <v>0</v>
      </c>
      <c r="G286" s="86" t="b">
        <v>0</v>
      </c>
    </row>
    <row r="287" spans="1:7" ht="15">
      <c r="A287" s="86" t="s">
        <v>3017</v>
      </c>
      <c r="B287" s="86">
        <v>3</v>
      </c>
      <c r="C287" s="121">
        <v>0.0016515983891222923</v>
      </c>
      <c r="D287" s="86" t="s">
        <v>3157</v>
      </c>
      <c r="E287" s="86" t="b">
        <v>0</v>
      </c>
      <c r="F287" s="86" t="b">
        <v>0</v>
      </c>
      <c r="G287" s="86" t="b">
        <v>0</v>
      </c>
    </row>
    <row r="288" spans="1:7" ht="15">
      <c r="A288" s="86" t="s">
        <v>3018</v>
      </c>
      <c r="B288" s="86">
        <v>3</v>
      </c>
      <c r="C288" s="121">
        <v>0.0016515983891222923</v>
      </c>
      <c r="D288" s="86" t="s">
        <v>3157</v>
      </c>
      <c r="E288" s="86" t="b">
        <v>0</v>
      </c>
      <c r="F288" s="86" t="b">
        <v>0</v>
      </c>
      <c r="G288" s="86" t="b">
        <v>0</v>
      </c>
    </row>
    <row r="289" spans="1:7" ht="15">
      <c r="A289" s="86" t="s">
        <v>3019</v>
      </c>
      <c r="B289" s="86">
        <v>3</v>
      </c>
      <c r="C289" s="121">
        <v>0.0016515983891222923</v>
      </c>
      <c r="D289" s="86" t="s">
        <v>3157</v>
      </c>
      <c r="E289" s="86" t="b">
        <v>0</v>
      </c>
      <c r="F289" s="86" t="b">
        <v>0</v>
      </c>
      <c r="G289" s="86" t="b">
        <v>0</v>
      </c>
    </row>
    <row r="290" spans="1:7" ht="15">
      <c r="A290" s="86" t="s">
        <v>3020</v>
      </c>
      <c r="B290" s="86">
        <v>3</v>
      </c>
      <c r="C290" s="121">
        <v>0.0016515983891222923</v>
      </c>
      <c r="D290" s="86" t="s">
        <v>3157</v>
      </c>
      <c r="E290" s="86" t="b">
        <v>0</v>
      </c>
      <c r="F290" s="86" t="b">
        <v>0</v>
      </c>
      <c r="G290" s="86" t="b">
        <v>0</v>
      </c>
    </row>
    <row r="291" spans="1:7" ht="15">
      <c r="A291" s="86" t="s">
        <v>3021</v>
      </c>
      <c r="B291" s="86">
        <v>3</v>
      </c>
      <c r="C291" s="121">
        <v>0.0016515983891222923</v>
      </c>
      <c r="D291" s="86" t="s">
        <v>3157</v>
      </c>
      <c r="E291" s="86" t="b">
        <v>0</v>
      </c>
      <c r="F291" s="86" t="b">
        <v>0</v>
      </c>
      <c r="G291" s="86" t="b">
        <v>0</v>
      </c>
    </row>
    <row r="292" spans="1:7" ht="15">
      <c r="A292" s="86" t="s">
        <v>3022</v>
      </c>
      <c r="B292" s="86">
        <v>3</v>
      </c>
      <c r="C292" s="121">
        <v>0.0016515983891222923</v>
      </c>
      <c r="D292" s="86" t="s">
        <v>3157</v>
      </c>
      <c r="E292" s="86" t="b">
        <v>0</v>
      </c>
      <c r="F292" s="86" t="b">
        <v>0</v>
      </c>
      <c r="G292" s="86" t="b">
        <v>0</v>
      </c>
    </row>
    <row r="293" spans="1:7" ht="15">
      <c r="A293" s="86" t="s">
        <v>3023</v>
      </c>
      <c r="B293" s="86">
        <v>3</v>
      </c>
      <c r="C293" s="121">
        <v>0.0016515983891222923</v>
      </c>
      <c r="D293" s="86" t="s">
        <v>3157</v>
      </c>
      <c r="E293" s="86" t="b">
        <v>0</v>
      </c>
      <c r="F293" s="86" t="b">
        <v>0</v>
      </c>
      <c r="G293" s="86" t="b">
        <v>0</v>
      </c>
    </row>
    <row r="294" spans="1:7" ht="15">
      <c r="A294" s="86" t="s">
        <v>3024</v>
      </c>
      <c r="B294" s="86">
        <v>3</v>
      </c>
      <c r="C294" s="121">
        <v>0.0016515983891222923</v>
      </c>
      <c r="D294" s="86" t="s">
        <v>3157</v>
      </c>
      <c r="E294" s="86" t="b">
        <v>0</v>
      </c>
      <c r="F294" s="86" t="b">
        <v>0</v>
      </c>
      <c r="G294" s="86" t="b">
        <v>0</v>
      </c>
    </row>
    <row r="295" spans="1:7" ht="15">
      <c r="A295" s="86" t="s">
        <v>3025</v>
      </c>
      <c r="B295" s="86">
        <v>3</v>
      </c>
      <c r="C295" s="121">
        <v>0.0016515983891222923</v>
      </c>
      <c r="D295" s="86" t="s">
        <v>3157</v>
      </c>
      <c r="E295" s="86" t="b">
        <v>0</v>
      </c>
      <c r="F295" s="86" t="b">
        <v>0</v>
      </c>
      <c r="G295" s="86" t="b">
        <v>0</v>
      </c>
    </row>
    <row r="296" spans="1:7" ht="15">
      <c r="A296" s="86" t="s">
        <v>3026</v>
      </c>
      <c r="B296" s="86">
        <v>3</v>
      </c>
      <c r="C296" s="121">
        <v>0.0016515983891222923</v>
      </c>
      <c r="D296" s="86" t="s">
        <v>3157</v>
      </c>
      <c r="E296" s="86" t="b">
        <v>0</v>
      </c>
      <c r="F296" s="86" t="b">
        <v>0</v>
      </c>
      <c r="G296" s="86" t="b">
        <v>0</v>
      </c>
    </row>
    <row r="297" spans="1:7" ht="15">
      <c r="A297" s="86" t="s">
        <v>3027</v>
      </c>
      <c r="B297" s="86">
        <v>3</v>
      </c>
      <c r="C297" s="121">
        <v>0.0016515983891222923</v>
      </c>
      <c r="D297" s="86" t="s">
        <v>3157</v>
      </c>
      <c r="E297" s="86" t="b">
        <v>0</v>
      </c>
      <c r="F297" s="86" t="b">
        <v>0</v>
      </c>
      <c r="G297" s="86" t="b">
        <v>0</v>
      </c>
    </row>
    <row r="298" spans="1:7" ht="15">
      <c r="A298" s="86" t="s">
        <v>3028</v>
      </c>
      <c r="B298" s="86">
        <v>3</v>
      </c>
      <c r="C298" s="121">
        <v>0.0016515983891222923</v>
      </c>
      <c r="D298" s="86" t="s">
        <v>3157</v>
      </c>
      <c r="E298" s="86" t="b">
        <v>0</v>
      </c>
      <c r="F298" s="86" t="b">
        <v>0</v>
      </c>
      <c r="G298" s="86" t="b">
        <v>0</v>
      </c>
    </row>
    <row r="299" spans="1:7" ht="15">
      <c r="A299" s="86" t="s">
        <v>3029</v>
      </c>
      <c r="B299" s="86">
        <v>3</v>
      </c>
      <c r="C299" s="121">
        <v>0.0016515983891222923</v>
      </c>
      <c r="D299" s="86" t="s">
        <v>3157</v>
      </c>
      <c r="E299" s="86" t="b">
        <v>0</v>
      </c>
      <c r="F299" s="86" t="b">
        <v>0</v>
      </c>
      <c r="G299" s="86" t="b">
        <v>0</v>
      </c>
    </row>
    <row r="300" spans="1:7" ht="15">
      <c r="A300" s="86" t="s">
        <v>3030</v>
      </c>
      <c r="B300" s="86">
        <v>3</v>
      </c>
      <c r="C300" s="121">
        <v>0.0016515983891222923</v>
      </c>
      <c r="D300" s="86" t="s">
        <v>3157</v>
      </c>
      <c r="E300" s="86" t="b">
        <v>0</v>
      </c>
      <c r="F300" s="86" t="b">
        <v>0</v>
      </c>
      <c r="G300" s="86" t="b">
        <v>0</v>
      </c>
    </row>
    <row r="301" spans="1:7" ht="15">
      <c r="A301" s="86" t="s">
        <v>3031</v>
      </c>
      <c r="B301" s="86">
        <v>3</v>
      </c>
      <c r="C301" s="121">
        <v>0.0016515983891222923</v>
      </c>
      <c r="D301" s="86" t="s">
        <v>3157</v>
      </c>
      <c r="E301" s="86" t="b">
        <v>0</v>
      </c>
      <c r="F301" s="86" t="b">
        <v>0</v>
      </c>
      <c r="G301" s="86" t="b">
        <v>0</v>
      </c>
    </row>
    <row r="302" spans="1:7" ht="15">
      <c r="A302" s="86" t="s">
        <v>3032</v>
      </c>
      <c r="B302" s="86">
        <v>3</v>
      </c>
      <c r="C302" s="121">
        <v>0.0016515983891222923</v>
      </c>
      <c r="D302" s="86" t="s">
        <v>3157</v>
      </c>
      <c r="E302" s="86" t="b">
        <v>0</v>
      </c>
      <c r="F302" s="86" t="b">
        <v>0</v>
      </c>
      <c r="G302" s="86" t="b">
        <v>0</v>
      </c>
    </row>
    <row r="303" spans="1:7" ht="15">
      <c r="A303" s="86" t="s">
        <v>3033</v>
      </c>
      <c r="B303" s="86">
        <v>3</v>
      </c>
      <c r="C303" s="121">
        <v>0.0016515983891222923</v>
      </c>
      <c r="D303" s="86" t="s">
        <v>3157</v>
      </c>
      <c r="E303" s="86" t="b">
        <v>0</v>
      </c>
      <c r="F303" s="86" t="b">
        <v>0</v>
      </c>
      <c r="G303" s="86" t="b">
        <v>0</v>
      </c>
    </row>
    <row r="304" spans="1:7" ht="15">
      <c r="A304" s="86" t="s">
        <v>3034</v>
      </c>
      <c r="B304" s="86">
        <v>3</v>
      </c>
      <c r="C304" s="121">
        <v>0.0016515983891222923</v>
      </c>
      <c r="D304" s="86" t="s">
        <v>3157</v>
      </c>
      <c r="E304" s="86" t="b">
        <v>0</v>
      </c>
      <c r="F304" s="86" t="b">
        <v>0</v>
      </c>
      <c r="G304" s="86" t="b">
        <v>0</v>
      </c>
    </row>
    <row r="305" spans="1:7" ht="15">
      <c r="A305" s="86" t="s">
        <v>3035</v>
      </c>
      <c r="B305" s="86">
        <v>3</v>
      </c>
      <c r="C305" s="121">
        <v>0.0016515983891222923</v>
      </c>
      <c r="D305" s="86" t="s">
        <v>3157</v>
      </c>
      <c r="E305" s="86" t="b">
        <v>0</v>
      </c>
      <c r="F305" s="86" t="b">
        <v>0</v>
      </c>
      <c r="G305" s="86" t="b">
        <v>0</v>
      </c>
    </row>
    <row r="306" spans="1:7" ht="15">
      <c r="A306" s="86" t="s">
        <v>3036</v>
      </c>
      <c r="B306" s="86">
        <v>3</v>
      </c>
      <c r="C306" s="121">
        <v>0.0016515983891222923</v>
      </c>
      <c r="D306" s="86" t="s">
        <v>3157</v>
      </c>
      <c r="E306" s="86" t="b">
        <v>0</v>
      </c>
      <c r="F306" s="86" t="b">
        <v>0</v>
      </c>
      <c r="G306" s="86" t="b">
        <v>0</v>
      </c>
    </row>
    <row r="307" spans="1:7" ht="15">
      <c r="A307" s="86" t="s">
        <v>3037</v>
      </c>
      <c r="B307" s="86">
        <v>3</v>
      </c>
      <c r="C307" s="121">
        <v>0.0016515983891222923</v>
      </c>
      <c r="D307" s="86" t="s">
        <v>3157</v>
      </c>
      <c r="E307" s="86" t="b">
        <v>0</v>
      </c>
      <c r="F307" s="86" t="b">
        <v>0</v>
      </c>
      <c r="G307" s="86" t="b">
        <v>0</v>
      </c>
    </row>
    <row r="308" spans="1:7" ht="15">
      <c r="A308" s="86" t="s">
        <v>3038</v>
      </c>
      <c r="B308" s="86">
        <v>3</v>
      </c>
      <c r="C308" s="121">
        <v>0.0016515983891222923</v>
      </c>
      <c r="D308" s="86" t="s">
        <v>3157</v>
      </c>
      <c r="E308" s="86" t="b">
        <v>0</v>
      </c>
      <c r="F308" s="86" t="b">
        <v>0</v>
      </c>
      <c r="G308" s="86" t="b">
        <v>0</v>
      </c>
    </row>
    <row r="309" spans="1:7" ht="15">
      <c r="A309" s="86" t="s">
        <v>3039</v>
      </c>
      <c r="B309" s="86">
        <v>3</v>
      </c>
      <c r="C309" s="121">
        <v>0.0016515983891222923</v>
      </c>
      <c r="D309" s="86" t="s">
        <v>3157</v>
      </c>
      <c r="E309" s="86" t="b">
        <v>0</v>
      </c>
      <c r="F309" s="86" t="b">
        <v>0</v>
      </c>
      <c r="G309" s="86" t="b">
        <v>0</v>
      </c>
    </row>
    <row r="310" spans="1:7" ht="15">
      <c r="A310" s="86" t="s">
        <v>3040</v>
      </c>
      <c r="B310" s="86">
        <v>3</v>
      </c>
      <c r="C310" s="121">
        <v>0.0016515983891222923</v>
      </c>
      <c r="D310" s="86" t="s">
        <v>3157</v>
      </c>
      <c r="E310" s="86" t="b">
        <v>0</v>
      </c>
      <c r="F310" s="86" t="b">
        <v>0</v>
      </c>
      <c r="G310" s="86" t="b">
        <v>0</v>
      </c>
    </row>
    <row r="311" spans="1:7" ht="15">
      <c r="A311" s="86" t="s">
        <v>3041</v>
      </c>
      <c r="B311" s="86">
        <v>3</v>
      </c>
      <c r="C311" s="121">
        <v>0.0016515983891222923</v>
      </c>
      <c r="D311" s="86" t="s">
        <v>3157</v>
      </c>
      <c r="E311" s="86" t="b">
        <v>0</v>
      </c>
      <c r="F311" s="86" t="b">
        <v>0</v>
      </c>
      <c r="G311" s="86" t="b">
        <v>0</v>
      </c>
    </row>
    <row r="312" spans="1:7" ht="15">
      <c r="A312" s="86" t="s">
        <v>3042</v>
      </c>
      <c r="B312" s="86">
        <v>3</v>
      </c>
      <c r="C312" s="121">
        <v>0.0016515983891222923</v>
      </c>
      <c r="D312" s="86" t="s">
        <v>3157</v>
      </c>
      <c r="E312" s="86" t="b">
        <v>0</v>
      </c>
      <c r="F312" s="86" t="b">
        <v>0</v>
      </c>
      <c r="G312" s="86" t="b">
        <v>0</v>
      </c>
    </row>
    <row r="313" spans="1:7" ht="15">
      <c r="A313" s="86" t="s">
        <v>3043</v>
      </c>
      <c r="B313" s="86">
        <v>3</v>
      </c>
      <c r="C313" s="121">
        <v>0.0016515983891222923</v>
      </c>
      <c r="D313" s="86" t="s">
        <v>3157</v>
      </c>
      <c r="E313" s="86" t="b">
        <v>0</v>
      </c>
      <c r="F313" s="86" t="b">
        <v>0</v>
      </c>
      <c r="G313" s="86" t="b">
        <v>0</v>
      </c>
    </row>
    <row r="314" spans="1:7" ht="15">
      <c r="A314" s="86" t="s">
        <v>3044</v>
      </c>
      <c r="B314" s="86">
        <v>3</v>
      </c>
      <c r="C314" s="121">
        <v>0.0016515983891222923</v>
      </c>
      <c r="D314" s="86" t="s">
        <v>3157</v>
      </c>
      <c r="E314" s="86" t="b">
        <v>0</v>
      </c>
      <c r="F314" s="86" t="b">
        <v>0</v>
      </c>
      <c r="G314" s="86" t="b">
        <v>0</v>
      </c>
    </row>
    <row r="315" spans="1:7" ht="15">
      <c r="A315" s="86" t="s">
        <v>3045</v>
      </c>
      <c r="B315" s="86">
        <v>3</v>
      </c>
      <c r="C315" s="121">
        <v>0.0016515983891222923</v>
      </c>
      <c r="D315" s="86" t="s">
        <v>3157</v>
      </c>
      <c r="E315" s="86" t="b">
        <v>0</v>
      </c>
      <c r="F315" s="86" t="b">
        <v>0</v>
      </c>
      <c r="G315" s="86" t="b">
        <v>0</v>
      </c>
    </row>
    <row r="316" spans="1:7" ht="15">
      <c r="A316" s="86" t="s">
        <v>3046</v>
      </c>
      <c r="B316" s="86">
        <v>3</v>
      </c>
      <c r="C316" s="121">
        <v>0.0016515983891222923</v>
      </c>
      <c r="D316" s="86" t="s">
        <v>3157</v>
      </c>
      <c r="E316" s="86" t="b">
        <v>0</v>
      </c>
      <c r="F316" s="86" t="b">
        <v>0</v>
      </c>
      <c r="G316" s="86" t="b">
        <v>0</v>
      </c>
    </row>
    <row r="317" spans="1:7" ht="15">
      <c r="A317" s="86" t="s">
        <v>3047</v>
      </c>
      <c r="B317" s="86">
        <v>3</v>
      </c>
      <c r="C317" s="121">
        <v>0.0016515983891222923</v>
      </c>
      <c r="D317" s="86" t="s">
        <v>3157</v>
      </c>
      <c r="E317" s="86" t="b">
        <v>0</v>
      </c>
      <c r="F317" s="86" t="b">
        <v>0</v>
      </c>
      <c r="G317" s="86" t="b">
        <v>0</v>
      </c>
    </row>
    <row r="318" spans="1:7" ht="15">
      <c r="A318" s="86" t="s">
        <v>2438</v>
      </c>
      <c r="B318" s="86">
        <v>3</v>
      </c>
      <c r="C318" s="121">
        <v>0.0016515983891222923</v>
      </c>
      <c r="D318" s="86" t="s">
        <v>3157</v>
      </c>
      <c r="E318" s="86" t="b">
        <v>0</v>
      </c>
      <c r="F318" s="86" t="b">
        <v>0</v>
      </c>
      <c r="G318" s="86" t="b">
        <v>0</v>
      </c>
    </row>
    <row r="319" spans="1:7" ht="15">
      <c r="A319" s="86" t="s">
        <v>2439</v>
      </c>
      <c r="B319" s="86">
        <v>3</v>
      </c>
      <c r="C319" s="121">
        <v>0.0016515983891222923</v>
      </c>
      <c r="D319" s="86" t="s">
        <v>3157</v>
      </c>
      <c r="E319" s="86" t="b">
        <v>0</v>
      </c>
      <c r="F319" s="86" t="b">
        <v>0</v>
      </c>
      <c r="G319" s="86" t="b">
        <v>0</v>
      </c>
    </row>
    <row r="320" spans="1:7" ht="15">
      <c r="A320" s="86" t="s">
        <v>2440</v>
      </c>
      <c r="B320" s="86">
        <v>3</v>
      </c>
      <c r="C320" s="121">
        <v>0.0016515983891222923</v>
      </c>
      <c r="D320" s="86" t="s">
        <v>3157</v>
      </c>
      <c r="E320" s="86" t="b">
        <v>0</v>
      </c>
      <c r="F320" s="86" t="b">
        <v>0</v>
      </c>
      <c r="G320" s="86" t="b">
        <v>0</v>
      </c>
    </row>
    <row r="321" spans="1:7" ht="15">
      <c r="A321" s="86" t="s">
        <v>2441</v>
      </c>
      <c r="B321" s="86">
        <v>3</v>
      </c>
      <c r="C321" s="121">
        <v>0.0016515983891222923</v>
      </c>
      <c r="D321" s="86" t="s">
        <v>3157</v>
      </c>
      <c r="E321" s="86" t="b">
        <v>0</v>
      </c>
      <c r="F321" s="86" t="b">
        <v>0</v>
      </c>
      <c r="G321" s="86" t="b">
        <v>0</v>
      </c>
    </row>
    <row r="322" spans="1:7" ht="15">
      <c r="A322" s="86" t="s">
        <v>2442</v>
      </c>
      <c r="B322" s="86">
        <v>3</v>
      </c>
      <c r="C322" s="121">
        <v>0.0016515983891222923</v>
      </c>
      <c r="D322" s="86" t="s">
        <v>3157</v>
      </c>
      <c r="E322" s="86" t="b">
        <v>0</v>
      </c>
      <c r="F322" s="86" t="b">
        <v>0</v>
      </c>
      <c r="G322" s="86" t="b">
        <v>0</v>
      </c>
    </row>
    <row r="323" spans="1:7" ht="15">
      <c r="A323" s="86" t="s">
        <v>2443</v>
      </c>
      <c r="B323" s="86">
        <v>3</v>
      </c>
      <c r="C323" s="121">
        <v>0.0016515983891222923</v>
      </c>
      <c r="D323" s="86" t="s">
        <v>3157</v>
      </c>
      <c r="E323" s="86" t="b">
        <v>0</v>
      </c>
      <c r="F323" s="86" t="b">
        <v>0</v>
      </c>
      <c r="G323" s="86" t="b">
        <v>0</v>
      </c>
    </row>
    <row r="324" spans="1:7" ht="15">
      <c r="A324" s="86" t="s">
        <v>2444</v>
      </c>
      <c r="B324" s="86">
        <v>3</v>
      </c>
      <c r="C324" s="121">
        <v>0.0016515983891222923</v>
      </c>
      <c r="D324" s="86" t="s">
        <v>3157</v>
      </c>
      <c r="E324" s="86" t="b">
        <v>0</v>
      </c>
      <c r="F324" s="86" t="b">
        <v>0</v>
      </c>
      <c r="G324" s="86" t="b">
        <v>0</v>
      </c>
    </row>
    <row r="325" spans="1:7" ht="15">
      <c r="A325" s="86" t="s">
        <v>3048</v>
      </c>
      <c r="B325" s="86">
        <v>3</v>
      </c>
      <c r="C325" s="121">
        <v>0.0016515983891222923</v>
      </c>
      <c r="D325" s="86" t="s">
        <v>3157</v>
      </c>
      <c r="E325" s="86" t="b">
        <v>0</v>
      </c>
      <c r="F325" s="86" t="b">
        <v>0</v>
      </c>
      <c r="G325" s="86" t="b">
        <v>0</v>
      </c>
    </row>
    <row r="326" spans="1:7" ht="15">
      <c r="A326" s="86" t="s">
        <v>3049</v>
      </c>
      <c r="B326" s="86">
        <v>3</v>
      </c>
      <c r="C326" s="121">
        <v>0.0016515983891222923</v>
      </c>
      <c r="D326" s="86" t="s">
        <v>3157</v>
      </c>
      <c r="E326" s="86" t="b">
        <v>0</v>
      </c>
      <c r="F326" s="86" t="b">
        <v>0</v>
      </c>
      <c r="G326" s="86" t="b">
        <v>0</v>
      </c>
    </row>
    <row r="327" spans="1:7" ht="15">
      <c r="A327" s="86" t="s">
        <v>3050</v>
      </c>
      <c r="B327" s="86">
        <v>3</v>
      </c>
      <c r="C327" s="121">
        <v>0.0016515983891222923</v>
      </c>
      <c r="D327" s="86" t="s">
        <v>3157</v>
      </c>
      <c r="E327" s="86" t="b">
        <v>0</v>
      </c>
      <c r="F327" s="86" t="b">
        <v>0</v>
      </c>
      <c r="G327" s="86" t="b">
        <v>0</v>
      </c>
    </row>
    <row r="328" spans="1:7" ht="15">
      <c r="A328" s="86" t="s">
        <v>3051</v>
      </c>
      <c r="B328" s="86">
        <v>3</v>
      </c>
      <c r="C328" s="121">
        <v>0.0016515983891222923</v>
      </c>
      <c r="D328" s="86" t="s">
        <v>3157</v>
      </c>
      <c r="E328" s="86" t="b">
        <v>0</v>
      </c>
      <c r="F328" s="86" t="b">
        <v>0</v>
      </c>
      <c r="G328" s="86" t="b">
        <v>0</v>
      </c>
    </row>
    <row r="329" spans="1:7" ht="15">
      <c r="A329" s="86" t="s">
        <v>3052</v>
      </c>
      <c r="B329" s="86">
        <v>3</v>
      </c>
      <c r="C329" s="121">
        <v>0.0016515983891222923</v>
      </c>
      <c r="D329" s="86" t="s">
        <v>3157</v>
      </c>
      <c r="E329" s="86" t="b">
        <v>0</v>
      </c>
      <c r="F329" s="86" t="b">
        <v>0</v>
      </c>
      <c r="G329" s="86" t="b">
        <v>0</v>
      </c>
    </row>
    <row r="330" spans="1:7" ht="15">
      <c r="A330" s="86" t="s">
        <v>3053</v>
      </c>
      <c r="B330" s="86">
        <v>3</v>
      </c>
      <c r="C330" s="121">
        <v>0.0016515983891222923</v>
      </c>
      <c r="D330" s="86" t="s">
        <v>3157</v>
      </c>
      <c r="E330" s="86" t="b">
        <v>0</v>
      </c>
      <c r="F330" s="86" t="b">
        <v>0</v>
      </c>
      <c r="G330" s="86" t="b">
        <v>0</v>
      </c>
    </row>
    <row r="331" spans="1:7" ht="15">
      <c r="A331" s="86" t="s">
        <v>3054</v>
      </c>
      <c r="B331" s="86">
        <v>3</v>
      </c>
      <c r="C331" s="121">
        <v>0.0016515983891222923</v>
      </c>
      <c r="D331" s="86" t="s">
        <v>3157</v>
      </c>
      <c r="E331" s="86" t="b">
        <v>0</v>
      </c>
      <c r="F331" s="86" t="b">
        <v>0</v>
      </c>
      <c r="G331" s="86" t="b">
        <v>0</v>
      </c>
    </row>
    <row r="332" spans="1:7" ht="15">
      <c r="A332" s="86" t="s">
        <v>3055</v>
      </c>
      <c r="B332" s="86">
        <v>3</v>
      </c>
      <c r="C332" s="121">
        <v>0.0016515983891222923</v>
      </c>
      <c r="D332" s="86" t="s">
        <v>3157</v>
      </c>
      <c r="E332" s="86" t="b">
        <v>0</v>
      </c>
      <c r="F332" s="86" t="b">
        <v>0</v>
      </c>
      <c r="G332" s="86" t="b">
        <v>0</v>
      </c>
    </row>
    <row r="333" spans="1:7" ht="15">
      <c r="A333" s="86" t="s">
        <v>3056</v>
      </c>
      <c r="B333" s="86">
        <v>3</v>
      </c>
      <c r="C333" s="121">
        <v>0.0016515983891222923</v>
      </c>
      <c r="D333" s="86" t="s">
        <v>3157</v>
      </c>
      <c r="E333" s="86" t="b">
        <v>0</v>
      </c>
      <c r="F333" s="86" t="b">
        <v>0</v>
      </c>
      <c r="G333" s="86" t="b">
        <v>0</v>
      </c>
    </row>
    <row r="334" spans="1:7" ht="15">
      <c r="A334" s="86" t="s">
        <v>3057</v>
      </c>
      <c r="B334" s="86">
        <v>3</v>
      </c>
      <c r="C334" s="121">
        <v>0.0016515983891222923</v>
      </c>
      <c r="D334" s="86" t="s">
        <v>3157</v>
      </c>
      <c r="E334" s="86" t="b">
        <v>0</v>
      </c>
      <c r="F334" s="86" t="b">
        <v>0</v>
      </c>
      <c r="G334" s="86" t="b">
        <v>0</v>
      </c>
    </row>
    <row r="335" spans="1:7" ht="15">
      <c r="A335" s="86" t="s">
        <v>3058</v>
      </c>
      <c r="B335" s="86">
        <v>3</v>
      </c>
      <c r="C335" s="121">
        <v>0.0016515983891222923</v>
      </c>
      <c r="D335" s="86" t="s">
        <v>3157</v>
      </c>
      <c r="E335" s="86" t="b">
        <v>0</v>
      </c>
      <c r="F335" s="86" t="b">
        <v>0</v>
      </c>
      <c r="G335" s="86" t="b">
        <v>0</v>
      </c>
    </row>
    <row r="336" spans="1:7" ht="15">
      <c r="A336" s="86" t="s">
        <v>3059</v>
      </c>
      <c r="B336" s="86">
        <v>3</v>
      </c>
      <c r="C336" s="121">
        <v>0.0016515983891222923</v>
      </c>
      <c r="D336" s="86" t="s">
        <v>3157</v>
      </c>
      <c r="E336" s="86" t="b">
        <v>0</v>
      </c>
      <c r="F336" s="86" t="b">
        <v>0</v>
      </c>
      <c r="G336" s="86" t="b">
        <v>0</v>
      </c>
    </row>
    <row r="337" spans="1:7" ht="15">
      <c r="A337" s="86" t="s">
        <v>3060</v>
      </c>
      <c r="B337" s="86">
        <v>3</v>
      </c>
      <c r="C337" s="121">
        <v>0.0016515983891222923</v>
      </c>
      <c r="D337" s="86" t="s">
        <v>3157</v>
      </c>
      <c r="E337" s="86" t="b">
        <v>0</v>
      </c>
      <c r="F337" s="86" t="b">
        <v>0</v>
      </c>
      <c r="G337" s="86" t="b">
        <v>0</v>
      </c>
    </row>
    <row r="338" spans="1:7" ht="15">
      <c r="A338" s="86" t="s">
        <v>3061</v>
      </c>
      <c r="B338" s="86">
        <v>3</v>
      </c>
      <c r="C338" s="121">
        <v>0.0016515983891222923</v>
      </c>
      <c r="D338" s="86" t="s">
        <v>3157</v>
      </c>
      <c r="E338" s="86" t="b">
        <v>0</v>
      </c>
      <c r="F338" s="86" t="b">
        <v>0</v>
      </c>
      <c r="G338" s="86" t="b">
        <v>0</v>
      </c>
    </row>
    <row r="339" spans="1:7" ht="15">
      <c r="A339" s="86" t="s">
        <v>3062</v>
      </c>
      <c r="B339" s="86">
        <v>3</v>
      </c>
      <c r="C339" s="121">
        <v>0.0016515983891222923</v>
      </c>
      <c r="D339" s="86" t="s">
        <v>3157</v>
      </c>
      <c r="E339" s="86" t="b">
        <v>0</v>
      </c>
      <c r="F339" s="86" t="b">
        <v>0</v>
      </c>
      <c r="G339" s="86" t="b">
        <v>0</v>
      </c>
    </row>
    <row r="340" spans="1:7" ht="15">
      <c r="A340" s="86" t="s">
        <v>3063</v>
      </c>
      <c r="B340" s="86">
        <v>3</v>
      </c>
      <c r="C340" s="121">
        <v>0.0016515983891222923</v>
      </c>
      <c r="D340" s="86" t="s">
        <v>3157</v>
      </c>
      <c r="E340" s="86" t="b">
        <v>0</v>
      </c>
      <c r="F340" s="86" t="b">
        <v>0</v>
      </c>
      <c r="G340" s="86" t="b">
        <v>0</v>
      </c>
    </row>
    <row r="341" spans="1:7" ht="15">
      <c r="A341" s="86" t="s">
        <v>3064</v>
      </c>
      <c r="B341" s="86">
        <v>3</v>
      </c>
      <c r="C341" s="121">
        <v>0.0016515983891222923</v>
      </c>
      <c r="D341" s="86" t="s">
        <v>3157</v>
      </c>
      <c r="E341" s="86" t="b">
        <v>0</v>
      </c>
      <c r="F341" s="86" t="b">
        <v>0</v>
      </c>
      <c r="G341" s="86" t="b">
        <v>0</v>
      </c>
    </row>
    <row r="342" spans="1:7" ht="15">
      <c r="A342" s="86" t="s">
        <v>3065</v>
      </c>
      <c r="B342" s="86">
        <v>3</v>
      </c>
      <c r="C342" s="121">
        <v>0.0016515983891222923</v>
      </c>
      <c r="D342" s="86" t="s">
        <v>3157</v>
      </c>
      <c r="E342" s="86" t="b">
        <v>0</v>
      </c>
      <c r="F342" s="86" t="b">
        <v>0</v>
      </c>
      <c r="G342" s="86" t="b">
        <v>0</v>
      </c>
    </row>
    <row r="343" spans="1:7" ht="15">
      <c r="A343" s="86" t="s">
        <v>248</v>
      </c>
      <c r="B343" s="86">
        <v>3</v>
      </c>
      <c r="C343" s="121">
        <v>0.0016515983891222923</v>
      </c>
      <c r="D343" s="86" t="s">
        <v>3157</v>
      </c>
      <c r="E343" s="86" t="b">
        <v>0</v>
      </c>
      <c r="F343" s="86" t="b">
        <v>0</v>
      </c>
      <c r="G343" s="86" t="b">
        <v>0</v>
      </c>
    </row>
    <row r="344" spans="1:7" ht="15">
      <c r="A344" s="86" t="s">
        <v>316</v>
      </c>
      <c r="B344" s="86">
        <v>3</v>
      </c>
      <c r="C344" s="121">
        <v>0.0016515983891222923</v>
      </c>
      <c r="D344" s="86" t="s">
        <v>3157</v>
      </c>
      <c r="E344" s="86" t="b">
        <v>0</v>
      </c>
      <c r="F344" s="86" t="b">
        <v>0</v>
      </c>
      <c r="G344" s="86" t="b">
        <v>0</v>
      </c>
    </row>
    <row r="345" spans="1:7" ht="15">
      <c r="A345" s="86" t="s">
        <v>3066</v>
      </c>
      <c r="B345" s="86">
        <v>3</v>
      </c>
      <c r="C345" s="121">
        <v>0.0016515983891222923</v>
      </c>
      <c r="D345" s="86" t="s">
        <v>3157</v>
      </c>
      <c r="E345" s="86" t="b">
        <v>0</v>
      </c>
      <c r="F345" s="86" t="b">
        <v>0</v>
      </c>
      <c r="G345" s="86" t="b">
        <v>0</v>
      </c>
    </row>
    <row r="346" spans="1:7" ht="15">
      <c r="A346" s="86" t="s">
        <v>3067</v>
      </c>
      <c r="B346" s="86">
        <v>3</v>
      </c>
      <c r="C346" s="121">
        <v>0.0016515983891222923</v>
      </c>
      <c r="D346" s="86" t="s">
        <v>3157</v>
      </c>
      <c r="E346" s="86" t="b">
        <v>0</v>
      </c>
      <c r="F346" s="86" t="b">
        <v>0</v>
      </c>
      <c r="G346" s="86" t="b">
        <v>0</v>
      </c>
    </row>
    <row r="347" spans="1:7" ht="15">
      <c r="A347" s="86" t="s">
        <v>3068</v>
      </c>
      <c r="B347" s="86">
        <v>3</v>
      </c>
      <c r="C347" s="121">
        <v>0.0016515983891222923</v>
      </c>
      <c r="D347" s="86" t="s">
        <v>3157</v>
      </c>
      <c r="E347" s="86" t="b">
        <v>0</v>
      </c>
      <c r="F347" s="86" t="b">
        <v>0</v>
      </c>
      <c r="G347" s="86" t="b">
        <v>0</v>
      </c>
    </row>
    <row r="348" spans="1:7" ht="15">
      <c r="A348" s="86" t="s">
        <v>3069</v>
      </c>
      <c r="B348" s="86">
        <v>3</v>
      </c>
      <c r="C348" s="121">
        <v>0.0016515983891222923</v>
      </c>
      <c r="D348" s="86" t="s">
        <v>3157</v>
      </c>
      <c r="E348" s="86" t="b">
        <v>0</v>
      </c>
      <c r="F348" s="86" t="b">
        <v>0</v>
      </c>
      <c r="G348" s="86" t="b">
        <v>0</v>
      </c>
    </row>
    <row r="349" spans="1:7" ht="15">
      <c r="A349" s="86" t="s">
        <v>3070</v>
      </c>
      <c r="B349" s="86">
        <v>3</v>
      </c>
      <c r="C349" s="121">
        <v>0.0016515983891222923</v>
      </c>
      <c r="D349" s="86" t="s">
        <v>3157</v>
      </c>
      <c r="E349" s="86" t="b">
        <v>0</v>
      </c>
      <c r="F349" s="86" t="b">
        <v>0</v>
      </c>
      <c r="G349" s="86" t="b">
        <v>0</v>
      </c>
    </row>
    <row r="350" spans="1:7" ht="15">
      <c r="A350" s="86" t="s">
        <v>3071</v>
      </c>
      <c r="B350" s="86">
        <v>3</v>
      </c>
      <c r="C350" s="121">
        <v>0.0016515983891222923</v>
      </c>
      <c r="D350" s="86" t="s">
        <v>3157</v>
      </c>
      <c r="E350" s="86" t="b">
        <v>0</v>
      </c>
      <c r="F350" s="86" t="b">
        <v>0</v>
      </c>
      <c r="G350" s="86" t="b">
        <v>0</v>
      </c>
    </row>
    <row r="351" spans="1:7" ht="15">
      <c r="A351" s="86" t="s">
        <v>3072</v>
      </c>
      <c r="B351" s="86">
        <v>3</v>
      </c>
      <c r="C351" s="121">
        <v>0.0016515983891222923</v>
      </c>
      <c r="D351" s="86" t="s">
        <v>3157</v>
      </c>
      <c r="E351" s="86" t="b">
        <v>0</v>
      </c>
      <c r="F351" s="86" t="b">
        <v>0</v>
      </c>
      <c r="G351" s="86" t="b">
        <v>0</v>
      </c>
    </row>
    <row r="352" spans="1:7" ht="15">
      <c r="A352" s="86" t="s">
        <v>3073</v>
      </c>
      <c r="B352" s="86">
        <v>3</v>
      </c>
      <c r="C352" s="121">
        <v>0.0016515983891222923</v>
      </c>
      <c r="D352" s="86" t="s">
        <v>3157</v>
      </c>
      <c r="E352" s="86" t="b">
        <v>0</v>
      </c>
      <c r="F352" s="86" t="b">
        <v>0</v>
      </c>
      <c r="G352" s="86" t="b">
        <v>0</v>
      </c>
    </row>
    <row r="353" spans="1:7" ht="15">
      <c r="A353" s="86" t="s">
        <v>3074</v>
      </c>
      <c r="B353" s="86">
        <v>3</v>
      </c>
      <c r="C353" s="121">
        <v>0.0016515983891222923</v>
      </c>
      <c r="D353" s="86" t="s">
        <v>3157</v>
      </c>
      <c r="E353" s="86" t="b">
        <v>0</v>
      </c>
      <c r="F353" s="86" t="b">
        <v>0</v>
      </c>
      <c r="G353" s="86" t="b">
        <v>0</v>
      </c>
    </row>
    <row r="354" spans="1:7" ht="15">
      <c r="A354" s="86" t="s">
        <v>3075</v>
      </c>
      <c r="B354" s="86">
        <v>3</v>
      </c>
      <c r="C354" s="121">
        <v>0.0016515983891222923</v>
      </c>
      <c r="D354" s="86" t="s">
        <v>3157</v>
      </c>
      <c r="E354" s="86" t="b">
        <v>0</v>
      </c>
      <c r="F354" s="86" t="b">
        <v>0</v>
      </c>
      <c r="G354" s="86" t="b">
        <v>0</v>
      </c>
    </row>
    <row r="355" spans="1:7" ht="15">
      <c r="A355" s="86" t="s">
        <v>3076</v>
      </c>
      <c r="B355" s="86">
        <v>3</v>
      </c>
      <c r="C355" s="121">
        <v>0.0016515983891222923</v>
      </c>
      <c r="D355" s="86" t="s">
        <v>3157</v>
      </c>
      <c r="E355" s="86" t="b">
        <v>0</v>
      </c>
      <c r="F355" s="86" t="b">
        <v>0</v>
      </c>
      <c r="G355" s="86" t="b">
        <v>0</v>
      </c>
    </row>
    <row r="356" spans="1:7" ht="15">
      <c r="A356" s="86" t="s">
        <v>3077</v>
      </c>
      <c r="B356" s="86">
        <v>3</v>
      </c>
      <c r="C356" s="121">
        <v>0.0016515983891222923</v>
      </c>
      <c r="D356" s="86" t="s">
        <v>3157</v>
      </c>
      <c r="E356" s="86" t="b">
        <v>0</v>
      </c>
      <c r="F356" s="86" t="b">
        <v>0</v>
      </c>
      <c r="G356" s="86" t="b">
        <v>0</v>
      </c>
    </row>
    <row r="357" spans="1:7" ht="15">
      <c r="A357" s="86" t="s">
        <v>3078</v>
      </c>
      <c r="B357" s="86">
        <v>3</v>
      </c>
      <c r="C357" s="121">
        <v>0.0016515983891222923</v>
      </c>
      <c r="D357" s="86" t="s">
        <v>3157</v>
      </c>
      <c r="E357" s="86" t="b">
        <v>0</v>
      </c>
      <c r="F357" s="86" t="b">
        <v>0</v>
      </c>
      <c r="G357" s="86" t="b">
        <v>0</v>
      </c>
    </row>
    <row r="358" spans="1:7" ht="15">
      <c r="A358" s="86" t="s">
        <v>3079</v>
      </c>
      <c r="B358" s="86">
        <v>2</v>
      </c>
      <c r="C358" s="121">
        <v>0.0012123045435098382</v>
      </c>
      <c r="D358" s="86" t="s">
        <v>3157</v>
      </c>
      <c r="E358" s="86" t="b">
        <v>0</v>
      </c>
      <c r="F358" s="86" t="b">
        <v>0</v>
      </c>
      <c r="G358" s="86" t="b">
        <v>0</v>
      </c>
    </row>
    <row r="359" spans="1:7" ht="15">
      <c r="A359" s="86" t="s">
        <v>3080</v>
      </c>
      <c r="B359" s="86">
        <v>2</v>
      </c>
      <c r="C359" s="121">
        <v>0.0012123045435098382</v>
      </c>
      <c r="D359" s="86" t="s">
        <v>3157</v>
      </c>
      <c r="E359" s="86" t="b">
        <v>0</v>
      </c>
      <c r="F359" s="86" t="b">
        <v>0</v>
      </c>
      <c r="G359" s="86" t="b">
        <v>0</v>
      </c>
    </row>
    <row r="360" spans="1:7" ht="15">
      <c r="A360" s="86" t="s">
        <v>3081</v>
      </c>
      <c r="B360" s="86">
        <v>2</v>
      </c>
      <c r="C360" s="121">
        <v>0.0012123045435098382</v>
      </c>
      <c r="D360" s="86" t="s">
        <v>3157</v>
      </c>
      <c r="E360" s="86" t="b">
        <v>0</v>
      </c>
      <c r="F360" s="86" t="b">
        <v>0</v>
      </c>
      <c r="G360" s="86" t="b">
        <v>0</v>
      </c>
    </row>
    <row r="361" spans="1:7" ht="15">
      <c r="A361" s="86" t="s">
        <v>3082</v>
      </c>
      <c r="B361" s="86">
        <v>2</v>
      </c>
      <c r="C361" s="121">
        <v>0.0012123045435098382</v>
      </c>
      <c r="D361" s="86" t="s">
        <v>3157</v>
      </c>
      <c r="E361" s="86" t="b">
        <v>0</v>
      </c>
      <c r="F361" s="86" t="b">
        <v>0</v>
      </c>
      <c r="G361" s="86" t="b">
        <v>0</v>
      </c>
    </row>
    <row r="362" spans="1:7" ht="15">
      <c r="A362" s="86" t="s">
        <v>3083</v>
      </c>
      <c r="B362" s="86">
        <v>2</v>
      </c>
      <c r="C362" s="121">
        <v>0.0012123045435098382</v>
      </c>
      <c r="D362" s="86" t="s">
        <v>3157</v>
      </c>
      <c r="E362" s="86" t="b">
        <v>0</v>
      </c>
      <c r="F362" s="86" t="b">
        <v>0</v>
      </c>
      <c r="G362" s="86" t="b">
        <v>0</v>
      </c>
    </row>
    <row r="363" spans="1:7" ht="15">
      <c r="A363" s="86" t="s">
        <v>3084</v>
      </c>
      <c r="B363" s="86">
        <v>2</v>
      </c>
      <c r="C363" s="121">
        <v>0.0012123045435098382</v>
      </c>
      <c r="D363" s="86" t="s">
        <v>3157</v>
      </c>
      <c r="E363" s="86" t="b">
        <v>0</v>
      </c>
      <c r="F363" s="86" t="b">
        <v>0</v>
      </c>
      <c r="G363" s="86" t="b">
        <v>0</v>
      </c>
    </row>
    <row r="364" spans="1:7" ht="15">
      <c r="A364" s="86" t="s">
        <v>3085</v>
      </c>
      <c r="B364" s="86">
        <v>2</v>
      </c>
      <c r="C364" s="121">
        <v>0.0012123045435098382</v>
      </c>
      <c r="D364" s="86" t="s">
        <v>3157</v>
      </c>
      <c r="E364" s="86" t="b">
        <v>0</v>
      </c>
      <c r="F364" s="86" t="b">
        <v>0</v>
      </c>
      <c r="G364" s="86" t="b">
        <v>0</v>
      </c>
    </row>
    <row r="365" spans="1:7" ht="15">
      <c r="A365" s="86" t="s">
        <v>3086</v>
      </c>
      <c r="B365" s="86">
        <v>2</v>
      </c>
      <c r="C365" s="121">
        <v>0.0012123045435098382</v>
      </c>
      <c r="D365" s="86" t="s">
        <v>3157</v>
      </c>
      <c r="E365" s="86" t="b">
        <v>0</v>
      </c>
      <c r="F365" s="86" t="b">
        <v>0</v>
      </c>
      <c r="G365" s="86" t="b">
        <v>0</v>
      </c>
    </row>
    <row r="366" spans="1:7" ht="15">
      <c r="A366" s="86" t="s">
        <v>3087</v>
      </c>
      <c r="B366" s="86">
        <v>2</v>
      </c>
      <c r="C366" s="121">
        <v>0.0012123045435098382</v>
      </c>
      <c r="D366" s="86" t="s">
        <v>3157</v>
      </c>
      <c r="E366" s="86" t="b">
        <v>0</v>
      </c>
      <c r="F366" s="86" t="b">
        <v>0</v>
      </c>
      <c r="G366" s="86" t="b">
        <v>0</v>
      </c>
    </row>
    <row r="367" spans="1:7" ht="15">
      <c r="A367" s="86" t="s">
        <v>3088</v>
      </c>
      <c r="B367" s="86">
        <v>2</v>
      </c>
      <c r="C367" s="121">
        <v>0.0012123045435098382</v>
      </c>
      <c r="D367" s="86" t="s">
        <v>3157</v>
      </c>
      <c r="E367" s="86" t="b">
        <v>0</v>
      </c>
      <c r="F367" s="86" t="b">
        <v>0</v>
      </c>
      <c r="G367" s="86" t="b">
        <v>0</v>
      </c>
    </row>
    <row r="368" spans="1:7" ht="15">
      <c r="A368" s="86" t="s">
        <v>3089</v>
      </c>
      <c r="B368" s="86">
        <v>2</v>
      </c>
      <c r="C368" s="121">
        <v>0.0012123045435098382</v>
      </c>
      <c r="D368" s="86" t="s">
        <v>3157</v>
      </c>
      <c r="E368" s="86" t="b">
        <v>0</v>
      </c>
      <c r="F368" s="86" t="b">
        <v>0</v>
      </c>
      <c r="G368" s="86" t="b">
        <v>0</v>
      </c>
    </row>
    <row r="369" spans="1:7" ht="15">
      <c r="A369" s="86" t="s">
        <v>3090</v>
      </c>
      <c r="B369" s="86">
        <v>2</v>
      </c>
      <c r="C369" s="121">
        <v>0.0012123045435098382</v>
      </c>
      <c r="D369" s="86" t="s">
        <v>3157</v>
      </c>
      <c r="E369" s="86" t="b">
        <v>0</v>
      </c>
      <c r="F369" s="86" t="b">
        <v>0</v>
      </c>
      <c r="G369" s="86" t="b">
        <v>0</v>
      </c>
    </row>
    <row r="370" spans="1:7" ht="15">
      <c r="A370" s="86" t="s">
        <v>3091</v>
      </c>
      <c r="B370" s="86">
        <v>2</v>
      </c>
      <c r="C370" s="121">
        <v>0.0012123045435098382</v>
      </c>
      <c r="D370" s="86" t="s">
        <v>3157</v>
      </c>
      <c r="E370" s="86" t="b">
        <v>0</v>
      </c>
      <c r="F370" s="86" t="b">
        <v>0</v>
      </c>
      <c r="G370" s="86" t="b">
        <v>0</v>
      </c>
    </row>
    <row r="371" spans="1:7" ht="15">
      <c r="A371" s="86" t="s">
        <v>3092</v>
      </c>
      <c r="B371" s="86">
        <v>2</v>
      </c>
      <c r="C371" s="121">
        <v>0.0012123045435098382</v>
      </c>
      <c r="D371" s="86" t="s">
        <v>3157</v>
      </c>
      <c r="E371" s="86" t="b">
        <v>0</v>
      </c>
      <c r="F371" s="86" t="b">
        <v>0</v>
      </c>
      <c r="G371" s="86" t="b">
        <v>0</v>
      </c>
    </row>
    <row r="372" spans="1:7" ht="15">
      <c r="A372" s="86" t="s">
        <v>3093</v>
      </c>
      <c r="B372" s="86">
        <v>2</v>
      </c>
      <c r="C372" s="121">
        <v>0.0012123045435098382</v>
      </c>
      <c r="D372" s="86" t="s">
        <v>3157</v>
      </c>
      <c r="E372" s="86" t="b">
        <v>0</v>
      </c>
      <c r="F372" s="86" t="b">
        <v>0</v>
      </c>
      <c r="G372" s="86" t="b">
        <v>0</v>
      </c>
    </row>
    <row r="373" spans="1:7" ht="15">
      <c r="A373" s="86" t="s">
        <v>3094</v>
      </c>
      <c r="B373" s="86">
        <v>2</v>
      </c>
      <c r="C373" s="121">
        <v>0.0012123045435098382</v>
      </c>
      <c r="D373" s="86" t="s">
        <v>3157</v>
      </c>
      <c r="E373" s="86" t="b">
        <v>0</v>
      </c>
      <c r="F373" s="86" t="b">
        <v>0</v>
      </c>
      <c r="G373" s="86" t="b">
        <v>0</v>
      </c>
    </row>
    <row r="374" spans="1:7" ht="15">
      <c r="A374" s="86" t="s">
        <v>3095</v>
      </c>
      <c r="B374" s="86">
        <v>2</v>
      </c>
      <c r="C374" s="121">
        <v>0.0012123045435098382</v>
      </c>
      <c r="D374" s="86" t="s">
        <v>3157</v>
      </c>
      <c r="E374" s="86" t="b">
        <v>0</v>
      </c>
      <c r="F374" s="86" t="b">
        <v>0</v>
      </c>
      <c r="G374" s="86" t="b">
        <v>0</v>
      </c>
    </row>
    <row r="375" spans="1:7" ht="15">
      <c r="A375" s="86" t="s">
        <v>3096</v>
      </c>
      <c r="B375" s="86">
        <v>2</v>
      </c>
      <c r="C375" s="121">
        <v>0.0012123045435098382</v>
      </c>
      <c r="D375" s="86" t="s">
        <v>3157</v>
      </c>
      <c r="E375" s="86" t="b">
        <v>0</v>
      </c>
      <c r="F375" s="86" t="b">
        <v>0</v>
      </c>
      <c r="G375" s="86" t="b">
        <v>0</v>
      </c>
    </row>
    <row r="376" spans="1:7" ht="15">
      <c r="A376" s="86" t="s">
        <v>3097</v>
      </c>
      <c r="B376" s="86">
        <v>2</v>
      </c>
      <c r="C376" s="121">
        <v>0.0012123045435098382</v>
      </c>
      <c r="D376" s="86" t="s">
        <v>3157</v>
      </c>
      <c r="E376" s="86" t="b">
        <v>0</v>
      </c>
      <c r="F376" s="86" t="b">
        <v>0</v>
      </c>
      <c r="G376" s="86" t="b">
        <v>0</v>
      </c>
    </row>
    <row r="377" spans="1:7" ht="15">
      <c r="A377" s="86" t="s">
        <v>3098</v>
      </c>
      <c r="B377" s="86">
        <v>2</v>
      </c>
      <c r="C377" s="121">
        <v>0.0012123045435098382</v>
      </c>
      <c r="D377" s="86" t="s">
        <v>3157</v>
      </c>
      <c r="E377" s="86" t="b">
        <v>0</v>
      </c>
      <c r="F377" s="86" t="b">
        <v>0</v>
      </c>
      <c r="G377" s="86" t="b">
        <v>0</v>
      </c>
    </row>
    <row r="378" spans="1:7" ht="15">
      <c r="A378" s="86" t="s">
        <v>2716</v>
      </c>
      <c r="B378" s="86">
        <v>2</v>
      </c>
      <c r="C378" s="121">
        <v>0.0012123045435098382</v>
      </c>
      <c r="D378" s="86" t="s">
        <v>3157</v>
      </c>
      <c r="E378" s="86" t="b">
        <v>0</v>
      </c>
      <c r="F378" s="86" t="b">
        <v>0</v>
      </c>
      <c r="G378" s="86" t="b">
        <v>0</v>
      </c>
    </row>
    <row r="379" spans="1:7" ht="15">
      <c r="A379" s="86" t="s">
        <v>327</v>
      </c>
      <c r="B379" s="86">
        <v>2</v>
      </c>
      <c r="C379" s="121">
        <v>0.0012123045435098382</v>
      </c>
      <c r="D379" s="86" t="s">
        <v>3157</v>
      </c>
      <c r="E379" s="86" t="b">
        <v>0</v>
      </c>
      <c r="F379" s="86" t="b">
        <v>0</v>
      </c>
      <c r="G379" s="86" t="b">
        <v>0</v>
      </c>
    </row>
    <row r="380" spans="1:7" ht="15">
      <c r="A380" s="86" t="s">
        <v>3099</v>
      </c>
      <c r="B380" s="86">
        <v>2</v>
      </c>
      <c r="C380" s="121">
        <v>0.0012123045435098382</v>
      </c>
      <c r="D380" s="86" t="s">
        <v>3157</v>
      </c>
      <c r="E380" s="86" t="b">
        <v>0</v>
      </c>
      <c r="F380" s="86" t="b">
        <v>0</v>
      </c>
      <c r="G380" s="86" t="b">
        <v>0</v>
      </c>
    </row>
    <row r="381" spans="1:7" ht="15">
      <c r="A381" s="86" t="s">
        <v>3100</v>
      </c>
      <c r="B381" s="86">
        <v>2</v>
      </c>
      <c r="C381" s="121">
        <v>0.0012123045435098382</v>
      </c>
      <c r="D381" s="86" t="s">
        <v>3157</v>
      </c>
      <c r="E381" s="86" t="b">
        <v>0</v>
      </c>
      <c r="F381" s="86" t="b">
        <v>0</v>
      </c>
      <c r="G381" s="86" t="b">
        <v>0</v>
      </c>
    </row>
    <row r="382" spans="1:7" ht="15">
      <c r="A382" s="86" t="s">
        <v>3101</v>
      </c>
      <c r="B382" s="86">
        <v>2</v>
      </c>
      <c r="C382" s="121">
        <v>0.0012123045435098382</v>
      </c>
      <c r="D382" s="86" t="s">
        <v>3157</v>
      </c>
      <c r="E382" s="86" t="b">
        <v>0</v>
      </c>
      <c r="F382" s="86" t="b">
        <v>0</v>
      </c>
      <c r="G382" s="86" t="b">
        <v>0</v>
      </c>
    </row>
    <row r="383" spans="1:7" ht="15">
      <c r="A383" s="86" t="s">
        <v>3102</v>
      </c>
      <c r="B383" s="86">
        <v>2</v>
      </c>
      <c r="C383" s="121">
        <v>0.0012123045435098382</v>
      </c>
      <c r="D383" s="86" t="s">
        <v>3157</v>
      </c>
      <c r="E383" s="86" t="b">
        <v>0</v>
      </c>
      <c r="F383" s="86" t="b">
        <v>0</v>
      </c>
      <c r="G383" s="86" t="b">
        <v>0</v>
      </c>
    </row>
    <row r="384" spans="1:7" ht="15">
      <c r="A384" s="86" t="s">
        <v>3103</v>
      </c>
      <c r="B384" s="86">
        <v>2</v>
      </c>
      <c r="C384" s="121">
        <v>0.0012123045435098382</v>
      </c>
      <c r="D384" s="86" t="s">
        <v>3157</v>
      </c>
      <c r="E384" s="86" t="b">
        <v>0</v>
      </c>
      <c r="F384" s="86" t="b">
        <v>0</v>
      </c>
      <c r="G384" s="86" t="b">
        <v>0</v>
      </c>
    </row>
    <row r="385" spans="1:7" ht="15">
      <c r="A385" s="86" t="s">
        <v>3104</v>
      </c>
      <c r="B385" s="86">
        <v>2</v>
      </c>
      <c r="C385" s="121">
        <v>0.0012123045435098382</v>
      </c>
      <c r="D385" s="86" t="s">
        <v>3157</v>
      </c>
      <c r="E385" s="86" t="b">
        <v>0</v>
      </c>
      <c r="F385" s="86" t="b">
        <v>0</v>
      </c>
      <c r="G385" s="86" t="b">
        <v>0</v>
      </c>
    </row>
    <row r="386" spans="1:7" ht="15">
      <c r="A386" s="86" t="s">
        <v>2430</v>
      </c>
      <c r="B386" s="86">
        <v>2</v>
      </c>
      <c r="C386" s="121">
        <v>0.0012123045435098382</v>
      </c>
      <c r="D386" s="86" t="s">
        <v>3157</v>
      </c>
      <c r="E386" s="86" t="b">
        <v>0</v>
      </c>
      <c r="F386" s="86" t="b">
        <v>0</v>
      </c>
      <c r="G386" s="86" t="b">
        <v>0</v>
      </c>
    </row>
    <row r="387" spans="1:7" ht="15">
      <c r="A387" s="86" t="s">
        <v>3105</v>
      </c>
      <c r="B387" s="86">
        <v>2</v>
      </c>
      <c r="C387" s="121">
        <v>0.0012123045435098382</v>
      </c>
      <c r="D387" s="86" t="s">
        <v>3157</v>
      </c>
      <c r="E387" s="86" t="b">
        <v>0</v>
      </c>
      <c r="F387" s="86" t="b">
        <v>0</v>
      </c>
      <c r="G387" s="86" t="b">
        <v>0</v>
      </c>
    </row>
    <row r="388" spans="1:7" ht="15">
      <c r="A388" s="86" t="s">
        <v>3106</v>
      </c>
      <c r="B388" s="86">
        <v>2</v>
      </c>
      <c r="C388" s="121">
        <v>0.0012123045435098382</v>
      </c>
      <c r="D388" s="86" t="s">
        <v>3157</v>
      </c>
      <c r="E388" s="86" t="b">
        <v>0</v>
      </c>
      <c r="F388" s="86" t="b">
        <v>0</v>
      </c>
      <c r="G388" s="86" t="b">
        <v>0</v>
      </c>
    </row>
    <row r="389" spans="1:7" ht="15">
      <c r="A389" s="86" t="s">
        <v>3107</v>
      </c>
      <c r="B389" s="86">
        <v>2</v>
      </c>
      <c r="C389" s="121">
        <v>0.0012123045435098382</v>
      </c>
      <c r="D389" s="86" t="s">
        <v>3157</v>
      </c>
      <c r="E389" s="86" t="b">
        <v>0</v>
      </c>
      <c r="F389" s="86" t="b">
        <v>0</v>
      </c>
      <c r="G389" s="86" t="b">
        <v>0</v>
      </c>
    </row>
    <row r="390" spans="1:7" ht="15">
      <c r="A390" s="86" t="s">
        <v>3108</v>
      </c>
      <c r="B390" s="86">
        <v>2</v>
      </c>
      <c r="C390" s="121">
        <v>0.0012123045435098382</v>
      </c>
      <c r="D390" s="86" t="s">
        <v>3157</v>
      </c>
      <c r="E390" s="86" t="b">
        <v>0</v>
      </c>
      <c r="F390" s="86" t="b">
        <v>0</v>
      </c>
      <c r="G390" s="86" t="b">
        <v>0</v>
      </c>
    </row>
    <row r="391" spans="1:7" ht="15">
      <c r="A391" s="86" t="s">
        <v>3109</v>
      </c>
      <c r="B391" s="86">
        <v>2</v>
      </c>
      <c r="C391" s="121">
        <v>0.0012123045435098382</v>
      </c>
      <c r="D391" s="86" t="s">
        <v>3157</v>
      </c>
      <c r="E391" s="86" t="b">
        <v>0</v>
      </c>
      <c r="F391" s="86" t="b">
        <v>0</v>
      </c>
      <c r="G391" s="86" t="b">
        <v>0</v>
      </c>
    </row>
    <row r="392" spans="1:7" ht="15">
      <c r="A392" s="86" t="s">
        <v>3110</v>
      </c>
      <c r="B392" s="86">
        <v>2</v>
      </c>
      <c r="C392" s="121">
        <v>0.0012123045435098382</v>
      </c>
      <c r="D392" s="86" t="s">
        <v>3157</v>
      </c>
      <c r="E392" s="86" t="b">
        <v>0</v>
      </c>
      <c r="F392" s="86" t="b">
        <v>0</v>
      </c>
      <c r="G392" s="86" t="b">
        <v>0</v>
      </c>
    </row>
    <row r="393" spans="1:7" ht="15">
      <c r="A393" s="86" t="s">
        <v>3111</v>
      </c>
      <c r="B393" s="86">
        <v>2</v>
      </c>
      <c r="C393" s="121">
        <v>0.0012123045435098382</v>
      </c>
      <c r="D393" s="86" t="s">
        <v>3157</v>
      </c>
      <c r="E393" s="86" t="b">
        <v>0</v>
      </c>
      <c r="F393" s="86" t="b">
        <v>0</v>
      </c>
      <c r="G393" s="86" t="b">
        <v>0</v>
      </c>
    </row>
    <row r="394" spans="1:7" ht="15">
      <c r="A394" s="86" t="s">
        <v>3112</v>
      </c>
      <c r="B394" s="86">
        <v>2</v>
      </c>
      <c r="C394" s="121">
        <v>0.0012123045435098382</v>
      </c>
      <c r="D394" s="86" t="s">
        <v>3157</v>
      </c>
      <c r="E394" s="86" t="b">
        <v>0</v>
      </c>
      <c r="F394" s="86" t="b">
        <v>0</v>
      </c>
      <c r="G394" s="86" t="b">
        <v>0</v>
      </c>
    </row>
    <row r="395" spans="1:7" ht="15">
      <c r="A395" s="86" t="s">
        <v>3113</v>
      </c>
      <c r="B395" s="86">
        <v>2</v>
      </c>
      <c r="C395" s="121">
        <v>0.0012123045435098382</v>
      </c>
      <c r="D395" s="86" t="s">
        <v>3157</v>
      </c>
      <c r="E395" s="86" t="b">
        <v>0</v>
      </c>
      <c r="F395" s="86" t="b">
        <v>0</v>
      </c>
      <c r="G395" s="86" t="b">
        <v>0</v>
      </c>
    </row>
    <row r="396" spans="1:7" ht="15">
      <c r="A396" s="86" t="s">
        <v>3114</v>
      </c>
      <c r="B396" s="86">
        <v>2</v>
      </c>
      <c r="C396" s="121">
        <v>0.0012123045435098382</v>
      </c>
      <c r="D396" s="86" t="s">
        <v>3157</v>
      </c>
      <c r="E396" s="86" t="b">
        <v>0</v>
      </c>
      <c r="F396" s="86" t="b">
        <v>0</v>
      </c>
      <c r="G396" s="86" t="b">
        <v>0</v>
      </c>
    </row>
    <row r="397" spans="1:7" ht="15">
      <c r="A397" s="86" t="s">
        <v>3115</v>
      </c>
      <c r="B397" s="86">
        <v>2</v>
      </c>
      <c r="C397" s="121">
        <v>0.0012123045435098382</v>
      </c>
      <c r="D397" s="86" t="s">
        <v>3157</v>
      </c>
      <c r="E397" s="86" t="b">
        <v>0</v>
      </c>
      <c r="F397" s="86" t="b">
        <v>0</v>
      </c>
      <c r="G397" s="86" t="b">
        <v>0</v>
      </c>
    </row>
    <row r="398" spans="1:7" ht="15">
      <c r="A398" s="86" t="s">
        <v>3116</v>
      </c>
      <c r="B398" s="86">
        <v>2</v>
      </c>
      <c r="C398" s="121">
        <v>0.0012123045435098382</v>
      </c>
      <c r="D398" s="86" t="s">
        <v>3157</v>
      </c>
      <c r="E398" s="86" t="b">
        <v>0</v>
      </c>
      <c r="F398" s="86" t="b">
        <v>0</v>
      </c>
      <c r="G398" s="86" t="b">
        <v>0</v>
      </c>
    </row>
    <row r="399" spans="1:7" ht="15">
      <c r="A399" s="86" t="s">
        <v>3117</v>
      </c>
      <c r="B399" s="86">
        <v>2</v>
      </c>
      <c r="C399" s="121">
        <v>0.0012123045435098382</v>
      </c>
      <c r="D399" s="86" t="s">
        <v>3157</v>
      </c>
      <c r="E399" s="86" t="b">
        <v>0</v>
      </c>
      <c r="F399" s="86" t="b">
        <v>0</v>
      </c>
      <c r="G399" s="86" t="b">
        <v>0</v>
      </c>
    </row>
    <row r="400" spans="1:7" ht="15">
      <c r="A400" s="86" t="s">
        <v>3118</v>
      </c>
      <c r="B400" s="86">
        <v>2</v>
      </c>
      <c r="C400" s="121">
        <v>0.0012123045435098382</v>
      </c>
      <c r="D400" s="86" t="s">
        <v>3157</v>
      </c>
      <c r="E400" s="86" t="b">
        <v>0</v>
      </c>
      <c r="F400" s="86" t="b">
        <v>0</v>
      </c>
      <c r="G400" s="86" t="b">
        <v>0</v>
      </c>
    </row>
    <row r="401" spans="1:7" ht="15">
      <c r="A401" s="86" t="s">
        <v>3119</v>
      </c>
      <c r="B401" s="86">
        <v>2</v>
      </c>
      <c r="C401" s="121">
        <v>0.0012123045435098382</v>
      </c>
      <c r="D401" s="86" t="s">
        <v>3157</v>
      </c>
      <c r="E401" s="86" t="b">
        <v>0</v>
      </c>
      <c r="F401" s="86" t="b">
        <v>0</v>
      </c>
      <c r="G401" s="86" t="b">
        <v>0</v>
      </c>
    </row>
    <row r="402" spans="1:7" ht="15">
      <c r="A402" s="86" t="s">
        <v>3120</v>
      </c>
      <c r="B402" s="86">
        <v>2</v>
      </c>
      <c r="C402" s="121">
        <v>0.0012123045435098382</v>
      </c>
      <c r="D402" s="86" t="s">
        <v>3157</v>
      </c>
      <c r="E402" s="86" t="b">
        <v>0</v>
      </c>
      <c r="F402" s="86" t="b">
        <v>0</v>
      </c>
      <c r="G402" s="86" t="b">
        <v>0</v>
      </c>
    </row>
    <row r="403" spans="1:7" ht="15">
      <c r="A403" s="86" t="s">
        <v>3121</v>
      </c>
      <c r="B403" s="86">
        <v>2</v>
      </c>
      <c r="C403" s="121">
        <v>0.0012123045435098382</v>
      </c>
      <c r="D403" s="86" t="s">
        <v>3157</v>
      </c>
      <c r="E403" s="86" t="b">
        <v>0</v>
      </c>
      <c r="F403" s="86" t="b">
        <v>0</v>
      </c>
      <c r="G403" s="86" t="b">
        <v>0</v>
      </c>
    </row>
    <row r="404" spans="1:7" ht="15">
      <c r="A404" s="86" t="s">
        <v>3122</v>
      </c>
      <c r="B404" s="86">
        <v>2</v>
      </c>
      <c r="C404" s="121">
        <v>0.0012123045435098382</v>
      </c>
      <c r="D404" s="86" t="s">
        <v>3157</v>
      </c>
      <c r="E404" s="86" t="b">
        <v>0</v>
      </c>
      <c r="F404" s="86" t="b">
        <v>0</v>
      </c>
      <c r="G404" s="86" t="b">
        <v>0</v>
      </c>
    </row>
    <row r="405" spans="1:7" ht="15">
      <c r="A405" s="86" t="s">
        <v>3123</v>
      </c>
      <c r="B405" s="86">
        <v>2</v>
      </c>
      <c r="C405" s="121">
        <v>0.0012123045435098382</v>
      </c>
      <c r="D405" s="86" t="s">
        <v>3157</v>
      </c>
      <c r="E405" s="86" t="b">
        <v>0</v>
      </c>
      <c r="F405" s="86" t="b">
        <v>0</v>
      </c>
      <c r="G405" s="86" t="b">
        <v>0</v>
      </c>
    </row>
    <row r="406" spans="1:7" ht="15">
      <c r="A406" s="86" t="s">
        <v>2431</v>
      </c>
      <c r="B406" s="86">
        <v>2</v>
      </c>
      <c r="C406" s="121">
        <v>0.0012123045435098382</v>
      </c>
      <c r="D406" s="86" t="s">
        <v>3157</v>
      </c>
      <c r="E406" s="86" t="b">
        <v>1</v>
      </c>
      <c r="F406" s="86" t="b">
        <v>0</v>
      </c>
      <c r="G406" s="86" t="b">
        <v>0</v>
      </c>
    </row>
    <row r="407" spans="1:7" ht="15">
      <c r="A407" s="86" t="s">
        <v>322</v>
      </c>
      <c r="B407" s="86">
        <v>2</v>
      </c>
      <c r="C407" s="121">
        <v>0.0012123045435098382</v>
      </c>
      <c r="D407" s="86" t="s">
        <v>3157</v>
      </c>
      <c r="E407" s="86" t="b">
        <v>0</v>
      </c>
      <c r="F407" s="86" t="b">
        <v>0</v>
      </c>
      <c r="G407" s="86" t="b">
        <v>0</v>
      </c>
    </row>
    <row r="408" spans="1:7" ht="15">
      <c r="A408" s="86" t="s">
        <v>2432</v>
      </c>
      <c r="B408" s="86">
        <v>2</v>
      </c>
      <c r="C408" s="121">
        <v>0.0012123045435098382</v>
      </c>
      <c r="D408" s="86" t="s">
        <v>3157</v>
      </c>
      <c r="E408" s="86" t="b">
        <v>0</v>
      </c>
      <c r="F408" s="86" t="b">
        <v>0</v>
      </c>
      <c r="G408" s="86" t="b">
        <v>0</v>
      </c>
    </row>
    <row r="409" spans="1:7" ht="15">
      <c r="A409" s="86" t="s">
        <v>321</v>
      </c>
      <c r="B409" s="86">
        <v>2</v>
      </c>
      <c r="C409" s="121">
        <v>0.0012123045435098382</v>
      </c>
      <c r="D409" s="86" t="s">
        <v>3157</v>
      </c>
      <c r="E409" s="86" t="b">
        <v>0</v>
      </c>
      <c r="F409" s="86" t="b">
        <v>0</v>
      </c>
      <c r="G409" s="86" t="b">
        <v>0</v>
      </c>
    </row>
    <row r="410" spans="1:7" ht="15">
      <c r="A410" s="86" t="s">
        <v>2433</v>
      </c>
      <c r="B410" s="86">
        <v>2</v>
      </c>
      <c r="C410" s="121">
        <v>0.0012123045435098382</v>
      </c>
      <c r="D410" s="86" t="s">
        <v>3157</v>
      </c>
      <c r="E410" s="86" t="b">
        <v>0</v>
      </c>
      <c r="F410" s="86" t="b">
        <v>0</v>
      </c>
      <c r="G410" s="86" t="b">
        <v>0</v>
      </c>
    </row>
    <row r="411" spans="1:7" ht="15">
      <c r="A411" s="86" t="s">
        <v>2434</v>
      </c>
      <c r="B411" s="86">
        <v>2</v>
      </c>
      <c r="C411" s="121">
        <v>0.0012123045435098382</v>
      </c>
      <c r="D411" s="86" t="s">
        <v>3157</v>
      </c>
      <c r="E411" s="86" t="b">
        <v>0</v>
      </c>
      <c r="F411" s="86" t="b">
        <v>0</v>
      </c>
      <c r="G411" s="86" t="b">
        <v>0</v>
      </c>
    </row>
    <row r="412" spans="1:7" ht="15">
      <c r="A412" s="86" t="s">
        <v>2435</v>
      </c>
      <c r="B412" s="86">
        <v>2</v>
      </c>
      <c r="C412" s="121">
        <v>0.0012123045435098382</v>
      </c>
      <c r="D412" s="86" t="s">
        <v>3157</v>
      </c>
      <c r="E412" s="86" t="b">
        <v>0</v>
      </c>
      <c r="F412" s="86" t="b">
        <v>0</v>
      </c>
      <c r="G412" s="86" t="b">
        <v>0</v>
      </c>
    </row>
    <row r="413" spans="1:7" ht="15">
      <c r="A413" s="86" t="s">
        <v>3124</v>
      </c>
      <c r="B413" s="86">
        <v>2</v>
      </c>
      <c r="C413" s="121">
        <v>0.0012123045435098382</v>
      </c>
      <c r="D413" s="86" t="s">
        <v>3157</v>
      </c>
      <c r="E413" s="86" t="b">
        <v>0</v>
      </c>
      <c r="F413" s="86" t="b">
        <v>0</v>
      </c>
      <c r="G413" s="86" t="b">
        <v>0</v>
      </c>
    </row>
    <row r="414" spans="1:7" ht="15">
      <c r="A414" s="86" t="s">
        <v>3125</v>
      </c>
      <c r="B414" s="86">
        <v>2</v>
      </c>
      <c r="C414" s="121">
        <v>0.0012123045435098382</v>
      </c>
      <c r="D414" s="86" t="s">
        <v>3157</v>
      </c>
      <c r="E414" s="86" t="b">
        <v>0</v>
      </c>
      <c r="F414" s="86" t="b">
        <v>0</v>
      </c>
      <c r="G414" s="86" t="b">
        <v>0</v>
      </c>
    </row>
    <row r="415" spans="1:7" ht="15">
      <c r="A415" s="86" t="s">
        <v>3126</v>
      </c>
      <c r="B415" s="86">
        <v>2</v>
      </c>
      <c r="C415" s="121">
        <v>0.0012123045435098382</v>
      </c>
      <c r="D415" s="86" t="s">
        <v>3157</v>
      </c>
      <c r="E415" s="86" t="b">
        <v>0</v>
      </c>
      <c r="F415" s="86" t="b">
        <v>0</v>
      </c>
      <c r="G415" s="86" t="b">
        <v>0</v>
      </c>
    </row>
    <row r="416" spans="1:7" ht="15">
      <c r="A416" s="86" t="s">
        <v>3127</v>
      </c>
      <c r="B416" s="86">
        <v>2</v>
      </c>
      <c r="C416" s="121">
        <v>0.0012123045435098382</v>
      </c>
      <c r="D416" s="86" t="s">
        <v>3157</v>
      </c>
      <c r="E416" s="86" t="b">
        <v>0</v>
      </c>
      <c r="F416" s="86" t="b">
        <v>0</v>
      </c>
      <c r="G416" s="86" t="b">
        <v>0</v>
      </c>
    </row>
    <row r="417" spans="1:7" ht="15">
      <c r="A417" s="86" t="s">
        <v>284</v>
      </c>
      <c r="B417" s="86">
        <v>2</v>
      </c>
      <c r="C417" s="121">
        <v>0.0012123045435098382</v>
      </c>
      <c r="D417" s="86" t="s">
        <v>3157</v>
      </c>
      <c r="E417" s="86" t="b">
        <v>0</v>
      </c>
      <c r="F417" s="86" t="b">
        <v>0</v>
      </c>
      <c r="G417" s="86" t="b">
        <v>0</v>
      </c>
    </row>
    <row r="418" spans="1:7" ht="15">
      <c r="A418" s="86" t="s">
        <v>303</v>
      </c>
      <c r="B418" s="86">
        <v>2</v>
      </c>
      <c r="C418" s="121">
        <v>0.0012123045435098382</v>
      </c>
      <c r="D418" s="86" t="s">
        <v>3157</v>
      </c>
      <c r="E418" s="86" t="b">
        <v>0</v>
      </c>
      <c r="F418" s="86" t="b">
        <v>0</v>
      </c>
      <c r="G418" s="86" t="b">
        <v>0</v>
      </c>
    </row>
    <row r="419" spans="1:7" ht="15">
      <c r="A419" s="86" t="s">
        <v>3128</v>
      </c>
      <c r="B419" s="86">
        <v>2</v>
      </c>
      <c r="C419" s="121">
        <v>0.0012123045435098382</v>
      </c>
      <c r="D419" s="86" t="s">
        <v>3157</v>
      </c>
      <c r="E419" s="86" t="b">
        <v>0</v>
      </c>
      <c r="F419" s="86" t="b">
        <v>0</v>
      </c>
      <c r="G419" s="86" t="b">
        <v>0</v>
      </c>
    </row>
    <row r="420" spans="1:7" ht="15">
      <c r="A420" s="86" t="s">
        <v>3129</v>
      </c>
      <c r="B420" s="86">
        <v>2</v>
      </c>
      <c r="C420" s="121">
        <v>0.0012123045435098382</v>
      </c>
      <c r="D420" s="86" t="s">
        <v>3157</v>
      </c>
      <c r="E420" s="86" t="b">
        <v>0</v>
      </c>
      <c r="F420" s="86" t="b">
        <v>0</v>
      </c>
      <c r="G420" s="86" t="b">
        <v>0</v>
      </c>
    </row>
    <row r="421" spans="1:7" ht="15">
      <c r="A421" s="86" t="s">
        <v>3130</v>
      </c>
      <c r="B421" s="86">
        <v>2</v>
      </c>
      <c r="C421" s="121">
        <v>0.0012123045435098382</v>
      </c>
      <c r="D421" s="86" t="s">
        <v>3157</v>
      </c>
      <c r="E421" s="86" t="b">
        <v>0</v>
      </c>
      <c r="F421" s="86" t="b">
        <v>0</v>
      </c>
      <c r="G421" s="86" t="b">
        <v>0</v>
      </c>
    </row>
    <row r="422" spans="1:7" ht="15">
      <c r="A422" s="86" t="s">
        <v>3131</v>
      </c>
      <c r="B422" s="86">
        <v>2</v>
      </c>
      <c r="C422" s="121">
        <v>0.0012123045435098382</v>
      </c>
      <c r="D422" s="86" t="s">
        <v>3157</v>
      </c>
      <c r="E422" s="86" t="b">
        <v>0</v>
      </c>
      <c r="F422" s="86" t="b">
        <v>0</v>
      </c>
      <c r="G422" s="86" t="b">
        <v>0</v>
      </c>
    </row>
    <row r="423" spans="1:7" ht="15">
      <c r="A423" s="86" t="s">
        <v>3132</v>
      </c>
      <c r="B423" s="86">
        <v>2</v>
      </c>
      <c r="C423" s="121">
        <v>0.0012123045435098382</v>
      </c>
      <c r="D423" s="86" t="s">
        <v>3157</v>
      </c>
      <c r="E423" s="86" t="b">
        <v>0</v>
      </c>
      <c r="F423" s="86" t="b">
        <v>0</v>
      </c>
      <c r="G423" s="86" t="b">
        <v>0</v>
      </c>
    </row>
    <row r="424" spans="1:7" ht="15">
      <c r="A424" s="86" t="s">
        <v>3133</v>
      </c>
      <c r="B424" s="86">
        <v>2</v>
      </c>
      <c r="C424" s="121">
        <v>0.0012123045435098382</v>
      </c>
      <c r="D424" s="86" t="s">
        <v>3157</v>
      </c>
      <c r="E424" s="86" t="b">
        <v>0</v>
      </c>
      <c r="F424" s="86" t="b">
        <v>0</v>
      </c>
      <c r="G424" s="86" t="b">
        <v>0</v>
      </c>
    </row>
    <row r="425" spans="1:7" ht="15">
      <c r="A425" s="86" t="s">
        <v>3134</v>
      </c>
      <c r="B425" s="86">
        <v>2</v>
      </c>
      <c r="C425" s="121">
        <v>0.0012123045435098382</v>
      </c>
      <c r="D425" s="86" t="s">
        <v>3157</v>
      </c>
      <c r="E425" s="86" t="b">
        <v>0</v>
      </c>
      <c r="F425" s="86" t="b">
        <v>0</v>
      </c>
      <c r="G425" s="86" t="b">
        <v>0</v>
      </c>
    </row>
    <row r="426" spans="1:7" ht="15">
      <c r="A426" s="86" t="s">
        <v>3135</v>
      </c>
      <c r="B426" s="86">
        <v>2</v>
      </c>
      <c r="C426" s="121">
        <v>0.0012123045435098382</v>
      </c>
      <c r="D426" s="86" t="s">
        <v>3157</v>
      </c>
      <c r="E426" s="86" t="b">
        <v>0</v>
      </c>
      <c r="F426" s="86" t="b">
        <v>0</v>
      </c>
      <c r="G426" s="86" t="b">
        <v>0</v>
      </c>
    </row>
    <row r="427" spans="1:7" ht="15">
      <c r="A427" s="86" t="s">
        <v>3136</v>
      </c>
      <c r="B427" s="86">
        <v>2</v>
      </c>
      <c r="C427" s="121">
        <v>0.0012123045435098382</v>
      </c>
      <c r="D427" s="86" t="s">
        <v>3157</v>
      </c>
      <c r="E427" s="86" t="b">
        <v>0</v>
      </c>
      <c r="F427" s="86" t="b">
        <v>0</v>
      </c>
      <c r="G427" s="86" t="b">
        <v>0</v>
      </c>
    </row>
    <row r="428" spans="1:7" ht="15">
      <c r="A428" s="86" t="s">
        <v>3137</v>
      </c>
      <c r="B428" s="86">
        <v>2</v>
      </c>
      <c r="C428" s="121">
        <v>0.0012123045435098382</v>
      </c>
      <c r="D428" s="86" t="s">
        <v>3157</v>
      </c>
      <c r="E428" s="86" t="b">
        <v>0</v>
      </c>
      <c r="F428" s="86" t="b">
        <v>0</v>
      </c>
      <c r="G428" s="86" t="b">
        <v>0</v>
      </c>
    </row>
    <row r="429" spans="1:7" ht="15">
      <c r="A429" s="86" t="s">
        <v>319</v>
      </c>
      <c r="B429" s="86">
        <v>2</v>
      </c>
      <c r="C429" s="121">
        <v>0.0012123045435098382</v>
      </c>
      <c r="D429" s="86" t="s">
        <v>3157</v>
      </c>
      <c r="E429" s="86" t="b">
        <v>0</v>
      </c>
      <c r="F429" s="86" t="b">
        <v>0</v>
      </c>
      <c r="G429" s="86" t="b">
        <v>0</v>
      </c>
    </row>
    <row r="430" spans="1:7" ht="15">
      <c r="A430" s="86" t="s">
        <v>282</v>
      </c>
      <c r="B430" s="86">
        <v>2</v>
      </c>
      <c r="C430" s="121">
        <v>0.0012123045435098382</v>
      </c>
      <c r="D430" s="86" t="s">
        <v>3157</v>
      </c>
      <c r="E430" s="86" t="b">
        <v>0</v>
      </c>
      <c r="F430" s="86" t="b">
        <v>0</v>
      </c>
      <c r="G430" s="86" t="b">
        <v>0</v>
      </c>
    </row>
    <row r="431" spans="1:7" ht="15">
      <c r="A431" s="86" t="s">
        <v>318</v>
      </c>
      <c r="B431" s="86">
        <v>2</v>
      </c>
      <c r="C431" s="121">
        <v>0.0012123045435098382</v>
      </c>
      <c r="D431" s="86" t="s">
        <v>3157</v>
      </c>
      <c r="E431" s="86" t="b">
        <v>0</v>
      </c>
      <c r="F431" s="86" t="b">
        <v>0</v>
      </c>
      <c r="G431" s="86" t="b">
        <v>0</v>
      </c>
    </row>
    <row r="432" spans="1:7" ht="15">
      <c r="A432" s="86" t="s">
        <v>317</v>
      </c>
      <c r="B432" s="86">
        <v>2</v>
      </c>
      <c r="C432" s="121">
        <v>0.0012123045435098382</v>
      </c>
      <c r="D432" s="86" t="s">
        <v>3157</v>
      </c>
      <c r="E432" s="86" t="b">
        <v>0</v>
      </c>
      <c r="F432" s="86" t="b">
        <v>0</v>
      </c>
      <c r="G432" s="86" t="b">
        <v>0</v>
      </c>
    </row>
    <row r="433" spans="1:7" ht="15">
      <c r="A433" s="86" t="s">
        <v>3138</v>
      </c>
      <c r="B433" s="86">
        <v>2</v>
      </c>
      <c r="C433" s="121">
        <v>0.0012123045435098382</v>
      </c>
      <c r="D433" s="86" t="s">
        <v>3157</v>
      </c>
      <c r="E433" s="86" t="b">
        <v>0</v>
      </c>
      <c r="F433" s="86" t="b">
        <v>0</v>
      </c>
      <c r="G433" s="86" t="b">
        <v>0</v>
      </c>
    </row>
    <row r="434" spans="1:7" ht="15">
      <c r="A434" s="86" t="s">
        <v>3139</v>
      </c>
      <c r="B434" s="86">
        <v>2</v>
      </c>
      <c r="C434" s="121">
        <v>0.0012123045435098382</v>
      </c>
      <c r="D434" s="86" t="s">
        <v>3157</v>
      </c>
      <c r="E434" s="86" t="b">
        <v>0</v>
      </c>
      <c r="F434" s="86" t="b">
        <v>0</v>
      </c>
      <c r="G434" s="86" t="b">
        <v>0</v>
      </c>
    </row>
    <row r="435" spans="1:7" ht="15">
      <c r="A435" s="86" t="s">
        <v>3140</v>
      </c>
      <c r="B435" s="86">
        <v>2</v>
      </c>
      <c r="C435" s="121">
        <v>0.0012123045435098382</v>
      </c>
      <c r="D435" s="86" t="s">
        <v>3157</v>
      </c>
      <c r="E435" s="86" t="b">
        <v>0</v>
      </c>
      <c r="F435" s="86" t="b">
        <v>0</v>
      </c>
      <c r="G435" s="86" t="b">
        <v>0</v>
      </c>
    </row>
    <row r="436" spans="1:7" ht="15">
      <c r="A436" s="86" t="s">
        <v>3141</v>
      </c>
      <c r="B436" s="86">
        <v>2</v>
      </c>
      <c r="C436" s="121">
        <v>0.0012123045435098382</v>
      </c>
      <c r="D436" s="86" t="s">
        <v>3157</v>
      </c>
      <c r="E436" s="86" t="b">
        <v>0</v>
      </c>
      <c r="F436" s="86" t="b">
        <v>0</v>
      </c>
      <c r="G436" s="86" t="b">
        <v>0</v>
      </c>
    </row>
    <row r="437" spans="1:7" ht="15">
      <c r="A437" s="86" t="s">
        <v>3142</v>
      </c>
      <c r="B437" s="86">
        <v>2</v>
      </c>
      <c r="C437" s="121">
        <v>0.0012123045435098382</v>
      </c>
      <c r="D437" s="86" t="s">
        <v>3157</v>
      </c>
      <c r="E437" s="86" t="b">
        <v>0</v>
      </c>
      <c r="F437" s="86" t="b">
        <v>0</v>
      </c>
      <c r="G437" s="86" t="b">
        <v>0</v>
      </c>
    </row>
    <row r="438" spans="1:7" ht="15">
      <c r="A438" s="86" t="s">
        <v>3143</v>
      </c>
      <c r="B438" s="86">
        <v>2</v>
      </c>
      <c r="C438" s="121">
        <v>0.0012123045435098382</v>
      </c>
      <c r="D438" s="86" t="s">
        <v>3157</v>
      </c>
      <c r="E438" s="86" t="b">
        <v>0</v>
      </c>
      <c r="F438" s="86" t="b">
        <v>0</v>
      </c>
      <c r="G438" s="86" t="b">
        <v>0</v>
      </c>
    </row>
    <row r="439" spans="1:7" ht="15">
      <c r="A439" s="86" t="s">
        <v>3144</v>
      </c>
      <c r="B439" s="86">
        <v>2</v>
      </c>
      <c r="C439" s="121">
        <v>0.0012123045435098382</v>
      </c>
      <c r="D439" s="86" t="s">
        <v>3157</v>
      </c>
      <c r="E439" s="86" t="b">
        <v>0</v>
      </c>
      <c r="F439" s="86" t="b">
        <v>0</v>
      </c>
      <c r="G439" s="86" t="b">
        <v>0</v>
      </c>
    </row>
    <row r="440" spans="1:7" ht="15">
      <c r="A440" s="86" t="s">
        <v>3145</v>
      </c>
      <c r="B440" s="86">
        <v>2</v>
      </c>
      <c r="C440" s="121">
        <v>0.0012123045435098382</v>
      </c>
      <c r="D440" s="86" t="s">
        <v>3157</v>
      </c>
      <c r="E440" s="86" t="b">
        <v>0</v>
      </c>
      <c r="F440" s="86" t="b">
        <v>0</v>
      </c>
      <c r="G440" s="86" t="b">
        <v>0</v>
      </c>
    </row>
    <row r="441" spans="1:7" ht="15">
      <c r="A441" s="86" t="s">
        <v>3146</v>
      </c>
      <c r="B441" s="86">
        <v>2</v>
      </c>
      <c r="C441" s="121">
        <v>0.0012123045435098382</v>
      </c>
      <c r="D441" s="86" t="s">
        <v>3157</v>
      </c>
      <c r="E441" s="86" t="b">
        <v>0</v>
      </c>
      <c r="F441" s="86" t="b">
        <v>0</v>
      </c>
      <c r="G441" s="86" t="b">
        <v>0</v>
      </c>
    </row>
    <row r="442" spans="1:7" ht="15">
      <c r="A442" s="86" t="s">
        <v>3147</v>
      </c>
      <c r="B442" s="86">
        <v>2</v>
      </c>
      <c r="C442" s="121">
        <v>0.0012123045435098382</v>
      </c>
      <c r="D442" s="86" t="s">
        <v>3157</v>
      </c>
      <c r="E442" s="86" t="b">
        <v>0</v>
      </c>
      <c r="F442" s="86" t="b">
        <v>0</v>
      </c>
      <c r="G442" s="86" t="b">
        <v>0</v>
      </c>
    </row>
    <row r="443" spans="1:7" ht="15">
      <c r="A443" s="86" t="s">
        <v>3148</v>
      </c>
      <c r="B443" s="86">
        <v>2</v>
      </c>
      <c r="C443" s="121">
        <v>0.0012123045435098382</v>
      </c>
      <c r="D443" s="86" t="s">
        <v>3157</v>
      </c>
      <c r="E443" s="86" t="b">
        <v>0</v>
      </c>
      <c r="F443" s="86" t="b">
        <v>0</v>
      </c>
      <c r="G443" s="86" t="b">
        <v>0</v>
      </c>
    </row>
    <row r="444" spans="1:7" ht="15">
      <c r="A444" s="86" t="s">
        <v>3149</v>
      </c>
      <c r="B444" s="86">
        <v>2</v>
      </c>
      <c r="C444" s="121">
        <v>0.0012123045435098382</v>
      </c>
      <c r="D444" s="86" t="s">
        <v>3157</v>
      </c>
      <c r="E444" s="86" t="b">
        <v>0</v>
      </c>
      <c r="F444" s="86" t="b">
        <v>0</v>
      </c>
      <c r="G444" s="86" t="b">
        <v>0</v>
      </c>
    </row>
    <row r="445" spans="1:7" ht="15">
      <c r="A445" s="86" t="s">
        <v>3150</v>
      </c>
      <c r="B445" s="86">
        <v>2</v>
      </c>
      <c r="C445" s="121">
        <v>0.0012123045435098382</v>
      </c>
      <c r="D445" s="86" t="s">
        <v>3157</v>
      </c>
      <c r="E445" s="86" t="b">
        <v>0</v>
      </c>
      <c r="F445" s="86" t="b">
        <v>0</v>
      </c>
      <c r="G445" s="86" t="b">
        <v>0</v>
      </c>
    </row>
    <row r="446" spans="1:7" ht="15">
      <c r="A446" s="86" t="s">
        <v>3151</v>
      </c>
      <c r="B446" s="86">
        <v>2</v>
      </c>
      <c r="C446" s="121">
        <v>0.0012123045435098382</v>
      </c>
      <c r="D446" s="86" t="s">
        <v>3157</v>
      </c>
      <c r="E446" s="86" t="b">
        <v>0</v>
      </c>
      <c r="F446" s="86" t="b">
        <v>0</v>
      </c>
      <c r="G446" s="86" t="b">
        <v>0</v>
      </c>
    </row>
    <row r="447" spans="1:7" ht="15">
      <c r="A447" s="86" t="s">
        <v>3152</v>
      </c>
      <c r="B447" s="86">
        <v>2</v>
      </c>
      <c r="C447" s="121">
        <v>0.0012123045435098382</v>
      </c>
      <c r="D447" s="86" t="s">
        <v>3157</v>
      </c>
      <c r="E447" s="86" t="b">
        <v>0</v>
      </c>
      <c r="F447" s="86" t="b">
        <v>0</v>
      </c>
      <c r="G447" s="86" t="b">
        <v>0</v>
      </c>
    </row>
    <row r="448" spans="1:7" ht="15">
      <c r="A448" s="86" t="s">
        <v>3153</v>
      </c>
      <c r="B448" s="86">
        <v>2</v>
      </c>
      <c r="C448" s="121">
        <v>0.0012123045435098382</v>
      </c>
      <c r="D448" s="86" t="s">
        <v>3157</v>
      </c>
      <c r="E448" s="86" t="b">
        <v>0</v>
      </c>
      <c r="F448" s="86" t="b">
        <v>0</v>
      </c>
      <c r="G448" s="86" t="b">
        <v>0</v>
      </c>
    </row>
    <row r="449" spans="1:7" ht="15">
      <c r="A449" s="86" t="s">
        <v>3154</v>
      </c>
      <c r="B449" s="86">
        <v>2</v>
      </c>
      <c r="C449" s="121">
        <v>0.0012123045435098382</v>
      </c>
      <c r="D449" s="86" t="s">
        <v>3157</v>
      </c>
      <c r="E449" s="86" t="b">
        <v>0</v>
      </c>
      <c r="F449" s="86" t="b">
        <v>0</v>
      </c>
      <c r="G449" s="86" t="b">
        <v>0</v>
      </c>
    </row>
    <row r="450" spans="1:7" ht="15">
      <c r="A450" s="86" t="s">
        <v>313</v>
      </c>
      <c r="B450" s="86">
        <v>2</v>
      </c>
      <c r="C450" s="121">
        <v>0.0012123045435098382</v>
      </c>
      <c r="D450" s="86" t="s">
        <v>3157</v>
      </c>
      <c r="E450" s="86" t="b">
        <v>0</v>
      </c>
      <c r="F450" s="86" t="b">
        <v>0</v>
      </c>
      <c r="G450" s="86" t="b">
        <v>0</v>
      </c>
    </row>
    <row r="451" spans="1:7" ht="15">
      <c r="A451" s="86" t="s">
        <v>2387</v>
      </c>
      <c r="B451" s="86">
        <v>46</v>
      </c>
      <c r="C451" s="121">
        <v>0</v>
      </c>
      <c r="D451" s="86" t="s">
        <v>2256</v>
      </c>
      <c r="E451" s="86" t="b">
        <v>0</v>
      </c>
      <c r="F451" s="86" t="b">
        <v>0</v>
      </c>
      <c r="G451" s="86" t="b">
        <v>0</v>
      </c>
    </row>
    <row r="452" spans="1:7" ht="15">
      <c r="A452" s="86" t="s">
        <v>2388</v>
      </c>
      <c r="B452" s="86">
        <v>25</v>
      </c>
      <c r="C452" s="121">
        <v>0.007227560671657656</v>
      </c>
      <c r="D452" s="86" t="s">
        <v>2256</v>
      </c>
      <c r="E452" s="86" t="b">
        <v>0</v>
      </c>
      <c r="F452" s="86" t="b">
        <v>0</v>
      </c>
      <c r="G452" s="86" t="b">
        <v>0</v>
      </c>
    </row>
    <row r="453" spans="1:7" ht="15">
      <c r="A453" s="86" t="s">
        <v>2394</v>
      </c>
      <c r="B453" s="86">
        <v>17</v>
      </c>
      <c r="C453" s="121">
        <v>0.009032021544367008</v>
      </c>
      <c r="D453" s="86" t="s">
        <v>2256</v>
      </c>
      <c r="E453" s="86" t="b">
        <v>0</v>
      </c>
      <c r="F453" s="86" t="b">
        <v>0</v>
      </c>
      <c r="G453" s="86" t="b">
        <v>0</v>
      </c>
    </row>
    <row r="454" spans="1:7" ht="15">
      <c r="A454" s="86" t="s">
        <v>2395</v>
      </c>
      <c r="B454" s="86">
        <v>16</v>
      </c>
      <c r="C454" s="121">
        <v>0.008011141467696931</v>
      </c>
      <c r="D454" s="86" t="s">
        <v>2256</v>
      </c>
      <c r="E454" s="86" t="b">
        <v>0</v>
      </c>
      <c r="F454" s="86" t="b">
        <v>0</v>
      </c>
      <c r="G454" s="86" t="b">
        <v>0</v>
      </c>
    </row>
    <row r="455" spans="1:7" ht="15">
      <c r="A455" s="86" t="s">
        <v>2389</v>
      </c>
      <c r="B455" s="86">
        <v>14</v>
      </c>
      <c r="C455" s="121">
        <v>0.007896088585203825</v>
      </c>
      <c r="D455" s="86" t="s">
        <v>2256</v>
      </c>
      <c r="E455" s="86" t="b">
        <v>0</v>
      </c>
      <c r="F455" s="86" t="b">
        <v>0</v>
      </c>
      <c r="G455" s="86" t="b">
        <v>0</v>
      </c>
    </row>
    <row r="456" spans="1:7" ht="15">
      <c r="A456" s="86" t="s">
        <v>2390</v>
      </c>
      <c r="B456" s="86">
        <v>13</v>
      </c>
      <c r="C456" s="121">
        <v>0.007788851781519197</v>
      </c>
      <c r="D456" s="86" t="s">
        <v>2256</v>
      </c>
      <c r="E456" s="86" t="b">
        <v>0</v>
      </c>
      <c r="F456" s="86" t="b">
        <v>0</v>
      </c>
      <c r="G456" s="86" t="b">
        <v>0</v>
      </c>
    </row>
    <row r="457" spans="1:7" ht="15">
      <c r="A457" s="86" t="s">
        <v>2396</v>
      </c>
      <c r="B457" s="86">
        <v>13</v>
      </c>
      <c r="C457" s="121">
        <v>0.007788851781519197</v>
      </c>
      <c r="D457" s="86" t="s">
        <v>2256</v>
      </c>
      <c r="E457" s="86" t="b">
        <v>0</v>
      </c>
      <c r="F457" s="86" t="b">
        <v>0</v>
      </c>
      <c r="G457" s="86" t="b">
        <v>0</v>
      </c>
    </row>
    <row r="458" spans="1:7" ht="15">
      <c r="A458" s="86" t="s">
        <v>2397</v>
      </c>
      <c r="B458" s="86">
        <v>13</v>
      </c>
      <c r="C458" s="121">
        <v>0.007788851781519197</v>
      </c>
      <c r="D458" s="86" t="s">
        <v>2256</v>
      </c>
      <c r="E458" s="86" t="b">
        <v>0</v>
      </c>
      <c r="F458" s="86" t="b">
        <v>0</v>
      </c>
      <c r="G458" s="86" t="b">
        <v>0</v>
      </c>
    </row>
    <row r="459" spans="1:7" ht="15">
      <c r="A459" s="86" t="s">
        <v>2398</v>
      </c>
      <c r="B459" s="86">
        <v>12</v>
      </c>
      <c r="C459" s="121">
        <v>0.007645108108741694</v>
      </c>
      <c r="D459" s="86" t="s">
        <v>2256</v>
      </c>
      <c r="E459" s="86" t="b">
        <v>0</v>
      </c>
      <c r="F459" s="86" t="b">
        <v>0</v>
      </c>
      <c r="G459" s="86" t="b">
        <v>0</v>
      </c>
    </row>
    <row r="460" spans="1:7" ht="15">
      <c r="A460" s="86" t="s">
        <v>312</v>
      </c>
      <c r="B460" s="86">
        <v>10</v>
      </c>
      <c r="C460" s="121">
        <v>0.007235347507440765</v>
      </c>
      <c r="D460" s="86" t="s">
        <v>2256</v>
      </c>
      <c r="E460" s="86" t="b">
        <v>0</v>
      </c>
      <c r="F460" s="86" t="b">
        <v>0</v>
      </c>
      <c r="G460" s="86" t="b">
        <v>0</v>
      </c>
    </row>
    <row r="461" spans="1:7" ht="15">
      <c r="A461" s="86" t="s">
        <v>2823</v>
      </c>
      <c r="B461" s="86">
        <v>10</v>
      </c>
      <c r="C461" s="121">
        <v>0.007235347507440765</v>
      </c>
      <c r="D461" s="86" t="s">
        <v>2256</v>
      </c>
      <c r="E461" s="86" t="b">
        <v>0</v>
      </c>
      <c r="F461" s="86" t="b">
        <v>0</v>
      </c>
      <c r="G461" s="86" t="b">
        <v>0</v>
      </c>
    </row>
    <row r="462" spans="1:7" ht="15">
      <c r="A462" s="86" t="s">
        <v>2824</v>
      </c>
      <c r="B462" s="86">
        <v>10</v>
      </c>
      <c r="C462" s="121">
        <v>0.007235347507440765</v>
      </c>
      <c r="D462" s="86" t="s">
        <v>2256</v>
      </c>
      <c r="E462" s="86" t="b">
        <v>0</v>
      </c>
      <c r="F462" s="86" t="b">
        <v>0</v>
      </c>
      <c r="G462" s="86" t="b">
        <v>0</v>
      </c>
    </row>
    <row r="463" spans="1:7" ht="15">
      <c r="A463" s="86" t="s">
        <v>2848</v>
      </c>
      <c r="B463" s="86">
        <v>10</v>
      </c>
      <c r="C463" s="121">
        <v>0.010521701171894706</v>
      </c>
      <c r="D463" s="86" t="s">
        <v>2256</v>
      </c>
      <c r="E463" s="86" t="b">
        <v>0</v>
      </c>
      <c r="F463" s="86" t="b">
        <v>0</v>
      </c>
      <c r="G463" s="86" t="b">
        <v>0</v>
      </c>
    </row>
    <row r="464" spans="1:7" ht="15">
      <c r="A464" s="86" t="s">
        <v>2400</v>
      </c>
      <c r="B464" s="86">
        <v>9</v>
      </c>
      <c r="C464" s="121">
        <v>0.006961395087533015</v>
      </c>
      <c r="D464" s="86" t="s">
        <v>2256</v>
      </c>
      <c r="E464" s="86" t="b">
        <v>0</v>
      </c>
      <c r="F464" s="86" t="b">
        <v>0</v>
      </c>
      <c r="G464" s="86" t="b">
        <v>0</v>
      </c>
    </row>
    <row r="465" spans="1:7" ht="15">
      <c r="A465" s="86" t="s">
        <v>2391</v>
      </c>
      <c r="B465" s="86">
        <v>9</v>
      </c>
      <c r="C465" s="121">
        <v>0.006961395087533015</v>
      </c>
      <c r="D465" s="86" t="s">
        <v>2256</v>
      </c>
      <c r="E465" s="86" t="b">
        <v>0</v>
      </c>
      <c r="F465" s="86" t="b">
        <v>0</v>
      </c>
      <c r="G465" s="86" t="b">
        <v>0</v>
      </c>
    </row>
    <row r="466" spans="1:7" ht="15">
      <c r="A466" s="86" t="s">
        <v>2795</v>
      </c>
      <c r="B466" s="86">
        <v>9</v>
      </c>
      <c r="C466" s="121">
        <v>0.006961395087533015</v>
      </c>
      <c r="D466" s="86" t="s">
        <v>2256</v>
      </c>
      <c r="E466" s="86" t="b">
        <v>0</v>
      </c>
      <c r="F466" s="86" t="b">
        <v>0</v>
      </c>
      <c r="G466" s="86" t="b">
        <v>0</v>
      </c>
    </row>
    <row r="467" spans="1:7" ht="15">
      <c r="A467" s="86" t="s">
        <v>2821</v>
      </c>
      <c r="B467" s="86">
        <v>8</v>
      </c>
      <c r="C467" s="121">
        <v>0.006634653665411619</v>
      </c>
      <c r="D467" s="86" t="s">
        <v>2256</v>
      </c>
      <c r="E467" s="86" t="b">
        <v>0</v>
      </c>
      <c r="F467" s="86" t="b">
        <v>0</v>
      </c>
      <c r="G467" s="86" t="b">
        <v>0</v>
      </c>
    </row>
    <row r="468" spans="1:7" ht="15">
      <c r="A468" s="86" t="s">
        <v>2829</v>
      </c>
      <c r="B468" s="86">
        <v>8</v>
      </c>
      <c r="C468" s="121">
        <v>0.006634653665411619</v>
      </c>
      <c r="D468" s="86" t="s">
        <v>2256</v>
      </c>
      <c r="E468" s="86" t="b">
        <v>0</v>
      </c>
      <c r="F468" s="86" t="b">
        <v>0</v>
      </c>
      <c r="G468" s="86" t="b">
        <v>0</v>
      </c>
    </row>
    <row r="469" spans="1:7" ht="15">
      <c r="A469" s="86" t="s">
        <v>2830</v>
      </c>
      <c r="B469" s="86">
        <v>8</v>
      </c>
      <c r="C469" s="121">
        <v>0.006634653665411619</v>
      </c>
      <c r="D469" s="86" t="s">
        <v>2256</v>
      </c>
      <c r="E469" s="86" t="b">
        <v>0</v>
      </c>
      <c r="F469" s="86" t="b">
        <v>0</v>
      </c>
      <c r="G469" s="86" t="b">
        <v>0</v>
      </c>
    </row>
    <row r="470" spans="1:7" ht="15">
      <c r="A470" s="86" t="s">
        <v>2831</v>
      </c>
      <c r="B470" s="86">
        <v>8</v>
      </c>
      <c r="C470" s="121">
        <v>0.006634653665411619</v>
      </c>
      <c r="D470" s="86" t="s">
        <v>2256</v>
      </c>
      <c r="E470" s="86" t="b">
        <v>0</v>
      </c>
      <c r="F470" s="86" t="b">
        <v>0</v>
      </c>
      <c r="G470" s="86" t="b">
        <v>0</v>
      </c>
    </row>
    <row r="471" spans="1:7" ht="15">
      <c r="A471" s="86" t="s">
        <v>2832</v>
      </c>
      <c r="B471" s="86">
        <v>8</v>
      </c>
      <c r="C471" s="121">
        <v>0.006634653665411619</v>
      </c>
      <c r="D471" s="86" t="s">
        <v>2256</v>
      </c>
      <c r="E471" s="86" t="b">
        <v>0</v>
      </c>
      <c r="F471" s="86" t="b">
        <v>0</v>
      </c>
      <c r="G471" s="86" t="b">
        <v>0</v>
      </c>
    </row>
    <row r="472" spans="1:7" ht="15">
      <c r="A472" s="86" t="s">
        <v>2833</v>
      </c>
      <c r="B472" s="86">
        <v>8</v>
      </c>
      <c r="C472" s="121">
        <v>0.006634653665411619</v>
      </c>
      <c r="D472" s="86" t="s">
        <v>2256</v>
      </c>
      <c r="E472" s="86" t="b">
        <v>0</v>
      </c>
      <c r="F472" s="86" t="b">
        <v>0</v>
      </c>
      <c r="G472" s="86" t="b">
        <v>0</v>
      </c>
    </row>
    <row r="473" spans="1:7" ht="15">
      <c r="A473" s="86" t="s">
        <v>2834</v>
      </c>
      <c r="B473" s="86">
        <v>8</v>
      </c>
      <c r="C473" s="121">
        <v>0.006634653665411619</v>
      </c>
      <c r="D473" s="86" t="s">
        <v>2256</v>
      </c>
      <c r="E473" s="86" t="b">
        <v>0</v>
      </c>
      <c r="F473" s="86" t="b">
        <v>0</v>
      </c>
      <c r="G473" s="86" t="b">
        <v>0</v>
      </c>
    </row>
    <row r="474" spans="1:7" ht="15">
      <c r="A474" s="86" t="s">
        <v>2835</v>
      </c>
      <c r="B474" s="86">
        <v>8</v>
      </c>
      <c r="C474" s="121">
        <v>0.006634653665411619</v>
      </c>
      <c r="D474" s="86" t="s">
        <v>2256</v>
      </c>
      <c r="E474" s="86" t="b">
        <v>0</v>
      </c>
      <c r="F474" s="86" t="b">
        <v>0</v>
      </c>
      <c r="G474" s="86" t="b">
        <v>0</v>
      </c>
    </row>
    <row r="475" spans="1:7" ht="15">
      <c r="A475" s="86" t="s">
        <v>2836</v>
      </c>
      <c r="B475" s="86">
        <v>8</v>
      </c>
      <c r="C475" s="121">
        <v>0.006634653665411619</v>
      </c>
      <c r="D475" s="86" t="s">
        <v>2256</v>
      </c>
      <c r="E475" s="86" t="b">
        <v>0</v>
      </c>
      <c r="F475" s="86" t="b">
        <v>0</v>
      </c>
      <c r="G475" s="86" t="b">
        <v>0</v>
      </c>
    </row>
    <row r="476" spans="1:7" ht="15">
      <c r="A476" s="86" t="s">
        <v>2837</v>
      </c>
      <c r="B476" s="86">
        <v>8</v>
      </c>
      <c r="C476" s="121">
        <v>0.006634653665411619</v>
      </c>
      <c r="D476" s="86" t="s">
        <v>2256</v>
      </c>
      <c r="E476" s="86" t="b">
        <v>0</v>
      </c>
      <c r="F476" s="86" t="b">
        <v>0</v>
      </c>
      <c r="G476" s="86" t="b">
        <v>0</v>
      </c>
    </row>
    <row r="477" spans="1:7" ht="15">
      <c r="A477" s="86" t="s">
        <v>2838</v>
      </c>
      <c r="B477" s="86">
        <v>8</v>
      </c>
      <c r="C477" s="121">
        <v>0.006634653665411619</v>
      </c>
      <c r="D477" s="86" t="s">
        <v>2256</v>
      </c>
      <c r="E477" s="86" t="b">
        <v>0</v>
      </c>
      <c r="F477" s="86" t="b">
        <v>0</v>
      </c>
      <c r="G477" s="86" t="b">
        <v>0</v>
      </c>
    </row>
    <row r="478" spans="1:7" ht="15">
      <c r="A478" s="86" t="s">
        <v>2839</v>
      </c>
      <c r="B478" s="86">
        <v>8</v>
      </c>
      <c r="C478" s="121">
        <v>0.006634653665411619</v>
      </c>
      <c r="D478" s="86" t="s">
        <v>2256</v>
      </c>
      <c r="E478" s="86" t="b">
        <v>0</v>
      </c>
      <c r="F478" s="86" t="b">
        <v>0</v>
      </c>
      <c r="G478" s="86" t="b">
        <v>0</v>
      </c>
    </row>
    <row r="479" spans="1:7" ht="15">
      <c r="A479" s="86" t="s">
        <v>2840</v>
      </c>
      <c r="B479" s="86">
        <v>8</v>
      </c>
      <c r="C479" s="121">
        <v>0.006634653665411619</v>
      </c>
      <c r="D479" s="86" t="s">
        <v>2256</v>
      </c>
      <c r="E479" s="86" t="b">
        <v>0</v>
      </c>
      <c r="F479" s="86" t="b">
        <v>0</v>
      </c>
      <c r="G479" s="86" t="b">
        <v>0</v>
      </c>
    </row>
    <row r="480" spans="1:7" ht="15">
      <c r="A480" s="86" t="s">
        <v>2841</v>
      </c>
      <c r="B480" s="86">
        <v>8</v>
      </c>
      <c r="C480" s="121">
        <v>0.006634653665411619</v>
      </c>
      <c r="D480" s="86" t="s">
        <v>2256</v>
      </c>
      <c r="E480" s="86" t="b">
        <v>0</v>
      </c>
      <c r="F480" s="86" t="b">
        <v>0</v>
      </c>
      <c r="G480" s="86" t="b">
        <v>0</v>
      </c>
    </row>
    <row r="481" spans="1:7" ht="15">
      <c r="A481" s="86" t="s">
        <v>2842</v>
      </c>
      <c r="B481" s="86">
        <v>8</v>
      </c>
      <c r="C481" s="121">
        <v>0.006634653665411619</v>
      </c>
      <c r="D481" s="86" t="s">
        <v>2256</v>
      </c>
      <c r="E481" s="86" t="b">
        <v>0</v>
      </c>
      <c r="F481" s="86" t="b">
        <v>0</v>
      </c>
      <c r="G481" s="86" t="b">
        <v>0</v>
      </c>
    </row>
    <row r="482" spans="1:7" ht="15">
      <c r="A482" s="86" t="s">
        <v>2843</v>
      </c>
      <c r="B482" s="86">
        <v>8</v>
      </c>
      <c r="C482" s="121">
        <v>0.006634653665411619</v>
      </c>
      <c r="D482" s="86" t="s">
        <v>2256</v>
      </c>
      <c r="E482" s="86" t="b">
        <v>0</v>
      </c>
      <c r="F482" s="86" t="b">
        <v>0</v>
      </c>
      <c r="G482" s="86" t="b">
        <v>0</v>
      </c>
    </row>
    <row r="483" spans="1:7" ht="15">
      <c r="A483" s="86" t="s">
        <v>320</v>
      </c>
      <c r="B483" s="86">
        <v>8</v>
      </c>
      <c r="C483" s="121">
        <v>0.006634653665411619</v>
      </c>
      <c r="D483" s="86" t="s">
        <v>2256</v>
      </c>
      <c r="E483" s="86" t="b">
        <v>0</v>
      </c>
      <c r="F483" s="86" t="b">
        <v>0</v>
      </c>
      <c r="G483" s="86" t="b">
        <v>0</v>
      </c>
    </row>
    <row r="484" spans="1:7" ht="15">
      <c r="A484" s="86" t="s">
        <v>2844</v>
      </c>
      <c r="B484" s="86">
        <v>8</v>
      </c>
      <c r="C484" s="121">
        <v>0.006634653665411619</v>
      </c>
      <c r="D484" s="86" t="s">
        <v>2256</v>
      </c>
      <c r="E484" s="86" t="b">
        <v>0</v>
      </c>
      <c r="F484" s="86" t="b">
        <v>0</v>
      </c>
      <c r="G484" s="86" t="b">
        <v>0</v>
      </c>
    </row>
    <row r="485" spans="1:7" ht="15">
      <c r="A485" s="86" t="s">
        <v>2426</v>
      </c>
      <c r="B485" s="86">
        <v>8</v>
      </c>
      <c r="C485" s="121">
        <v>0.006634653665411619</v>
      </c>
      <c r="D485" s="86" t="s">
        <v>2256</v>
      </c>
      <c r="E485" s="86" t="b">
        <v>0</v>
      </c>
      <c r="F485" s="86" t="b">
        <v>0</v>
      </c>
      <c r="G485" s="86" t="b">
        <v>0</v>
      </c>
    </row>
    <row r="486" spans="1:7" ht="15">
      <c r="A486" s="86" t="s">
        <v>2845</v>
      </c>
      <c r="B486" s="86">
        <v>8</v>
      </c>
      <c r="C486" s="121">
        <v>0.006634653665411619</v>
      </c>
      <c r="D486" s="86" t="s">
        <v>2256</v>
      </c>
      <c r="E486" s="86" t="b">
        <v>0</v>
      </c>
      <c r="F486" s="86" t="b">
        <v>0</v>
      </c>
      <c r="G486" s="86" t="b">
        <v>0</v>
      </c>
    </row>
    <row r="487" spans="1:7" ht="15">
      <c r="A487" s="86" t="s">
        <v>2796</v>
      </c>
      <c r="B487" s="86">
        <v>7</v>
      </c>
      <c r="C487" s="121">
        <v>0.006248491857719673</v>
      </c>
      <c r="D487" s="86" t="s">
        <v>2256</v>
      </c>
      <c r="E487" s="86" t="b">
        <v>0</v>
      </c>
      <c r="F487" s="86" t="b">
        <v>0</v>
      </c>
      <c r="G487" s="86" t="b">
        <v>0</v>
      </c>
    </row>
    <row r="488" spans="1:7" ht="15">
      <c r="A488" s="86" t="s">
        <v>287</v>
      </c>
      <c r="B488" s="86">
        <v>7</v>
      </c>
      <c r="C488" s="121">
        <v>0.006248491857719673</v>
      </c>
      <c r="D488" s="86" t="s">
        <v>2256</v>
      </c>
      <c r="E488" s="86" t="b">
        <v>0</v>
      </c>
      <c r="F488" s="86" t="b">
        <v>0</v>
      </c>
      <c r="G488" s="86" t="b">
        <v>0</v>
      </c>
    </row>
    <row r="489" spans="1:7" ht="15">
      <c r="A489" s="86" t="s">
        <v>2847</v>
      </c>
      <c r="B489" s="86">
        <v>6</v>
      </c>
      <c r="C489" s="121">
        <v>0.0077661784517155785</v>
      </c>
      <c r="D489" s="86" t="s">
        <v>2256</v>
      </c>
      <c r="E489" s="86" t="b">
        <v>0</v>
      </c>
      <c r="F489" s="86" t="b">
        <v>0</v>
      </c>
      <c r="G489" s="86" t="b">
        <v>0</v>
      </c>
    </row>
    <row r="490" spans="1:7" ht="15">
      <c r="A490" s="86" t="s">
        <v>2850</v>
      </c>
      <c r="B490" s="86">
        <v>6</v>
      </c>
      <c r="C490" s="121">
        <v>0.005794366253043213</v>
      </c>
      <c r="D490" s="86" t="s">
        <v>2256</v>
      </c>
      <c r="E490" s="86" t="b">
        <v>0</v>
      </c>
      <c r="F490" s="86" t="b">
        <v>0</v>
      </c>
      <c r="G490" s="86" t="b">
        <v>0</v>
      </c>
    </row>
    <row r="491" spans="1:7" ht="15">
      <c r="A491" s="86" t="s">
        <v>2851</v>
      </c>
      <c r="B491" s="86">
        <v>6</v>
      </c>
      <c r="C491" s="121">
        <v>0.005794366253043213</v>
      </c>
      <c r="D491" s="86" t="s">
        <v>2256</v>
      </c>
      <c r="E491" s="86" t="b">
        <v>0</v>
      </c>
      <c r="F491" s="86" t="b">
        <v>0</v>
      </c>
      <c r="G491" s="86" t="b">
        <v>0</v>
      </c>
    </row>
    <row r="492" spans="1:7" ht="15">
      <c r="A492" s="86" t="s">
        <v>2852</v>
      </c>
      <c r="B492" s="86">
        <v>6</v>
      </c>
      <c r="C492" s="121">
        <v>0.005794366253043213</v>
      </c>
      <c r="D492" s="86" t="s">
        <v>2256</v>
      </c>
      <c r="E492" s="86" t="b">
        <v>0</v>
      </c>
      <c r="F492" s="86" t="b">
        <v>0</v>
      </c>
      <c r="G492" s="86" t="b">
        <v>0</v>
      </c>
    </row>
    <row r="493" spans="1:7" ht="15">
      <c r="A493" s="86" t="s">
        <v>2853</v>
      </c>
      <c r="B493" s="86">
        <v>6</v>
      </c>
      <c r="C493" s="121">
        <v>0.005794366253043213</v>
      </c>
      <c r="D493" s="86" t="s">
        <v>2256</v>
      </c>
      <c r="E493" s="86" t="b">
        <v>0</v>
      </c>
      <c r="F493" s="86" t="b">
        <v>0</v>
      </c>
      <c r="G493" s="86" t="b">
        <v>0</v>
      </c>
    </row>
    <row r="494" spans="1:7" ht="15">
      <c r="A494" s="86" t="s">
        <v>2854</v>
      </c>
      <c r="B494" s="86">
        <v>6</v>
      </c>
      <c r="C494" s="121">
        <v>0.005794366253043213</v>
      </c>
      <c r="D494" s="86" t="s">
        <v>2256</v>
      </c>
      <c r="E494" s="86" t="b">
        <v>0</v>
      </c>
      <c r="F494" s="86" t="b">
        <v>0</v>
      </c>
      <c r="G494" s="86" t="b">
        <v>0</v>
      </c>
    </row>
    <row r="495" spans="1:7" ht="15">
      <c r="A495" s="86" t="s">
        <v>2822</v>
      </c>
      <c r="B495" s="86">
        <v>6</v>
      </c>
      <c r="C495" s="121">
        <v>0.005794366253043213</v>
      </c>
      <c r="D495" s="86" t="s">
        <v>2256</v>
      </c>
      <c r="E495" s="86" t="b">
        <v>0</v>
      </c>
      <c r="F495" s="86" t="b">
        <v>0</v>
      </c>
      <c r="G495" s="86" t="b">
        <v>0</v>
      </c>
    </row>
    <row r="496" spans="1:7" ht="15">
      <c r="A496" s="86" t="s">
        <v>507</v>
      </c>
      <c r="B496" s="86">
        <v>6</v>
      </c>
      <c r="C496" s="121">
        <v>0.005794366253043213</v>
      </c>
      <c r="D496" s="86" t="s">
        <v>2256</v>
      </c>
      <c r="E496" s="86" t="b">
        <v>0</v>
      </c>
      <c r="F496" s="86" t="b">
        <v>0</v>
      </c>
      <c r="G496" s="86" t="b">
        <v>0</v>
      </c>
    </row>
    <row r="497" spans="1:7" ht="15">
      <c r="A497" s="86" t="s">
        <v>2855</v>
      </c>
      <c r="B497" s="86">
        <v>6</v>
      </c>
      <c r="C497" s="121">
        <v>0.005794366253043213</v>
      </c>
      <c r="D497" s="86" t="s">
        <v>2256</v>
      </c>
      <c r="E497" s="86" t="b">
        <v>0</v>
      </c>
      <c r="F497" s="86" t="b">
        <v>0</v>
      </c>
      <c r="G497" s="86" t="b">
        <v>0</v>
      </c>
    </row>
    <row r="498" spans="1:7" ht="15">
      <c r="A498" s="86" t="s">
        <v>2856</v>
      </c>
      <c r="B498" s="86">
        <v>6</v>
      </c>
      <c r="C498" s="121">
        <v>0.005794366253043213</v>
      </c>
      <c r="D498" s="86" t="s">
        <v>2256</v>
      </c>
      <c r="E498" s="86" t="b">
        <v>0</v>
      </c>
      <c r="F498" s="86" t="b">
        <v>0</v>
      </c>
      <c r="G498" s="86" t="b">
        <v>0</v>
      </c>
    </row>
    <row r="499" spans="1:7" ht="15">
      <c r="A499" s="86" t="s">
        <v>2825</v>
      </c>
      <c r="B499" s="86">
        <v>6</v>
      </c>
      <c r="C499" s="121">
        <v>0.005794366253043213</v>
      </c>
      <c r="D499" s="86" t="s">
        <v>2256</v>
      </c>
      <c r="E499" s="86" t="b">
        <v>0</v>
      </c>
      <c r="F499" s="86" t="b">
        <v>0</v>
      </c>
      <c r="G499" s="86" t="b">
        <v>0</v>
      </c>
    </row>
    <row r="500" spans="1:7" ht="15">
      <c r="A500" s="86" t="s">
        <v>2857</v>
      </c>
      <c r="B500" s="86">
        <v>6</v>
      </c>
      <c r="C500" s="121">
        <v>0.005794366253043213</v>
      </c>
      <c r="D500" s="86" t="s">
        <v>2256</v>
      </c>
      <c r="E500" s="86" t="b">
        <v>0</v>
      </c>
      <c r="F500" s="86" t="b">
        <v>0</v>
      </c>
      <c r="G500" s="86" t="b">
        <v>0</v>
      </c>
    </row>
    <row r="501" spans="1:7" ht="15">
      <c r="A501" s="86" t="s">
        <v>2858</v>
      </c>
      <c r="B501" s="86">
        <v>6</v>
      </c>
      <c r="C501" s="121">
        <v>0.005794366253043213</v>
      </c>
      <c r="D501" s="86" t="s">
        <v>2256</v>
      </c>
      <c r="E501" s="86" t="b">
        <v>0</v>
      </c>
      <c r="F501" s="86" t="b">
        <v>0</v>
      </c>
      <c r="G501" s="86" t="b">
        <v>0</v>
      </c>
    </row>
    <row r="502" spans="1:7" ht="15">
      <c r="A502" s="86" t="s">
        <v>2859</v>
      </c>
      <c r="B502" s="86">
        <v>6</v>
      </c>
      <c r="C502" s="121">
        <v>0.005794366253043213</v>
      </c>
      <c r="D502" s="86" t="s">
        <v>2256</v>
      </c>
      <c r="E502" s="86" t="b">
        <v>0</v>
      </c>
      <c r="F502" s="86" t="b">
        <v>0</v>
      </c>
      <c r="G502" s="86" t="b">
        <v>0</v>
      </c>
    </row>
    <row r="503" spans="1:7" ht="15">
      <c r="A503" s="86" t="s">
        <v>2863</v>
      </c>
      <c r="B503" s="86">
        <v>6</v>
      </c>
      <c r="C503" s="121">
        <v>0.005794366253043213</v>
      </c>
      <c r="D503" s="86" t="s">
        <v>2256</v>
      </c>
      <c r="E503" s="86" t="b">
        <v>0</v>
      </c>
      <c r="F503" s="86" t="b">
        <v>0</v>
      </c>
      <c r="G503" s="86" t="b">
        <v>0</v>
      </c>
    </row>
    <row r="504" spans="1:7" ht="15">
      <c r="A504" s="86" t="s">
        <v>2870</v>
      </c>
      <c r="B504" s="86">
        <v>6</v>
      </c>
      <c r="C504" s="121">
        <v>0.005794366253043213</v>
      </c>
      <c r="D504" s="86" t="s">
        <v>2256</v>
      </c>
      <c r="E504" s="86" t="b">
        <v>0</v>
      </c>
      <c r="F504" s="86" t="b">
        <v>0</v>
      </c>
      <c r="G504" s="86" t="b">
        <v>0</v>
      </c>
    </row>
    <row r="505" spans="1:7" ht="15">
      <c r="A505" s="86" t="s">
        <v>2890</v>
      </c>
      <c r="B505" s="86">
        <v>6</v>
      </c>
      <c r="C505" s="121">
        <v>0.005794366253043213</v>
      </c>
      <c r="D505" s="86" t="s">
        <v>2256</v>
      </c>
      <c r="E505" s="86" t="b">
        <v>0</v>
      </c>
      <c r="F505" s="86" t="b">
        <v>0</v>
      </c>
      <c r="G505" s="86" t="b">
        <v>0</v>
      </c>
    </row>
    <row r="506" spans="1:7" ht="15">
      <c r="A506" s="86" t="s">
        <v>2894</v>
      </c>
      <c r="B506" s="86">
        <v>5</v>
      </c>
      <c r="C506" s="121">
        <v>0.005260850585947353</v>
      </c>
      <c r="D506" s="86" t="s">
        <v>2256</v>
      </c>
      <c r="E506" s="86" t="b">
        <v>0</v>
      </c>
      <c r="F506" s="86" t="b">
        <v>0</v>
      </c>
      <c r="G506" s="86" t="b">
        <v>0</v>
      </c>
    </row>
    <row r="507" spans="1:7" ht="15">
      <c r="A507" s="86" t="s">
        <v>305</v>
      </c>
      <c r="B507" s="86">
        <v>5</v>
      </c>
      <c r="C507" s="121">
        <v>0.005260850585947353</v>
      </c>
      <c r="D507" s="86" t="s">
        <v>2256</v>
      </c>
      <c r="E507" s="86" t="b">
        <v>0</v>
      </c>
      <c r="F507" s="86" t="b">
        <v>0</v>
      </c>
      <c r="G507" s="86" t="b">
        <v>0</v>
      </c>
    </row>
    <row r="508" spans="1:7" ht="15">
      <c r="A508" s="86" t="s">
        <v>2904</v>
      </c>
      <c r="B508" s="86">
        <v>5</v>
      </c>
      <c r="C508" s="121">
        <v>0.005260850585947353</v>
      </c>
      <c r="D508" s="86" t="s">
        <v>2256</v>
      </c>
      <c r="E508" s="86" t="b">
        <v>0</v>
      </c>
      <c r="F508" s="86" t="b">
        <v>0</v>
      </c>
      <c r="G508" s="86" t="b">
        <v>0</v>
      </c>
    </row>
    <row r="509" spans="1:7" ht="15">
      <c r="A509" s="86" t="s">
        <v>2862</v>
      </c>
      <c r="B509" s="86">
        <v>5</v>
      </c>
      <c r="C509" s="121">
        <v>0.005260850585947353</v>
      </c>
      <c r="D509" s="86" t="s">
        <v>2256</v>
      </c>
      <c r="E509" s="86" t="b">
        <v>0</v>
      </c>
      <c r="F509" s="86" t="b">
        <v>0</v>
      </c>
      <c r="G509" s="86" t="b">
        <v>0</v>
      </c>
    </row>
    <row r="510" spans="1:7" ht="15">
      <c r="A510" s="86" t="s">
        <v>2905</v>
      </c>
      <c r="B510" s="86">
        <v>5</v>
      </c>
      <c r="C510" s="121">
        <v>0.005260850585947353</v>
      </c>
      <c r="D510" s="86" t="s">
        <v>2256</v>
      </c>
      <c r="E510" s="86" t="b">
        <v>0</v>
      </c>
      <c r="F510" s="86" t="b">
        <v>0</v>
      </c>
      <c r="G510" s="86" t="b">
        <v>0</v>
      </c>
    </row>
    <row r="511" spans="1:7" ht="15">
      <c r="A511" s="86" t="s">
        <v>2906</v>
      </c>
      <c r="B511" s="86">
        <v>5</v>
      </c>
      <c r="C511" s="121">
        <v>0.005260850585947353</v>
      </c>
      <c r="D511" s="86" t="s">
        <v>2256</v>
      </c>
      <c r="E511" s="86" t="b">
        <v>0</v>
      </c>
      <c r="F511" s="86" t="b">
        <v>0</v>
      </c>
      <c r="G511" s="86" t="b">
        <v>0</v>
      </c>
    </row>
    <row r="512" spans="1:7" ht="15">
      <c r="A512" s="86" t="s">
        <v>2826</v>
      </c>
      <c r="B512" s="86">
        <v>5</v>
      </c>
      <c r="C512" s="121">
        <v>0.005260850585947353</v>
      </c>
      <c r="D512" s="86" t="s">
        <v>2256</v>
      </c>
      <c r="E512" s="86" t="b">
        <v>0</v>
      </c>
      <c r="F512" s="86" t="b">
        <v>0</v>
      </c>
      <c r="G512" s="86" t="b">
        <v>0</v>
      </c>
    </row>
    <row r="513" spans="1:7" ht="15">
      <c r="A513" s="86" t="s">
        <v>2907</v>
      </c>
      <c r="B513" s="86">
        <v>5</v>
      </c>
      <c r="C513" s="121">
        <v>0.005260850585947353</v>
      </c>
      <c r="D513" s="86" t="s">
        <v>2256</v>
      </c>
      <c r="E513" s="86" t="b">
        <v>0</v>
      </c>
      <c r="F513" s="86" t="b">
        <v>0</v>
      </c>
      <c r="G513" s="86" t="b">
        <v>0</v>
      </c>
    </row>
    <row r="514" spans="1:7" ht="15">
      <c r="A514" s="86" t="s">
        <v>2908</v>
      </c>
      <c r="B514" s="86">
        <v>5</v>
      </c>
      <c r="C514" s="121">
        <v>0.005260850585947353</v>
      </c>
      <c r="D514" s="86" t="s">
        <v>2256</v>
      </c>
      <c r="E514" s="86" t="b">
        <v>0</v>
      </c>
      <c r="F514" s="86" t="b">
        <v>0</v>
      </c>
      <c r="G514" s="86" t="b">
        <v>0</v>
      </c>
    </row>
    <row r="515" spans="1:7" ht="15">
      <c r="A515" s="86" t="s">
        <v>2909</v>
      </c>
      <c r="B515" s="86">
        <v>5</v>
      </c>
      <c r="C515" s="121">
        <v>0.005260850585947353</v>
      </c>
      <c r="D515" s="86" t="s">
        <v>2256</v>
      </c>
      <c r="E515" s="86" t="b">
        <v>0</v>
      </c>
      <c r="F515" s="86" t="b">
        <v>0</v>
      </c>
      <c r="G515" s="86" t="b">
        <v>0</v>
      </c>
    </row>
    <row r="516" spans="1:7" ht="15">
      <c r="A516" s="86" t="s">
        <v>2910</v>
      </c>
      <c r="B516" s="86">
        <v>5</v>
      </c>
      <c r="C516" s="121">
        <v>0.005260850585947353</v>
      </c>
      <c r="D516" s="86" t="s">
        <v>2256</v>
      </c>
      <c r="E516" s="86" t="b">
        <v>0</v>
      </c>
      <c r="F516" s="86" t="b">
        <v>0</v>
      </c>
      <c r="G516" s="86" t="b">
        <v>0</v>
      </c>
    </row>
    <row r="517" spans="1:7" ht="15">
      <c r="A517" s="86" t="s">
        <v>2911</v>
      </c>
      <c r="B517" s="86">
        <v>5</v>
      </c>
      <c r="C517" s="121">
        <v>0.005260850585947353</v>
      </c>
      <c r="D517" s="86" t="s">
        <v>2256</v>
      </c>
      <c r="E517" s="86" t="b">
        <v>0</v>
      </c>
      <c r="F517" s="86" t="b">
        <v>0</v>
      </c>
      <c r="G517" s="86" t="b">
        <v>0</v>
      </c>
    </row>
    <row r="518" spans="1:7" ht="15">
      <c r="A518" s="86" t="s">
        <v>2912</v>
      </c>
      <c r="B518" s="86">
        <v>5</v>
      </c>
      <c r="C518" s="121">
        <v>0.005260850585947353</v>
      </c>
      <c r="D518" s="86" t="s">
        <v>2256</v>
      </c>
      <c r="E518" s="86" t="b">
        <v>0</v>
      </c>
      <c r="F518" s="86" t="b">
        <v>0</v>
      </c>
      <c r="G518" s="86" t="b">
        <v>0</v>
      </c>
    </row>
    <row r="519" spans="1:7" ht="15">
      <c r="A519" s="86" t="s">
        <v>2876</v>
      </c>
      <c r="B519" s="86">
        <v>5</v>
      </c>
      <c r="C519" s="121">
        <v>0.005260850585947353</v>
      </c>
      <c r="D519" s="86" t="s">
        <v>2256</v>
      </c>
      <c r="E519" s="86" t="b">
        <v>0</v>
      </c>
      <c r="F519" s="86" t="b">
        <v>0</v>
      </c>
      <c r="G519" s="86" t="b">
        <v>0</v>
      </c>
    </row>
    <row r="520" spans="1:7" ht="15">
      <c r="A520" s="86" t="s">
        <v>2913</v>
      </c>
      <c r="B520" s="86">
        <v>5</v>
      </c>
      <c r="C520" s="121">
        <v>0.005260850585947353</v>
      </c>
      <c r="D520" s="86" t="s">
        <v>2256</v>
      </c>
      <c r="E520" s="86" t="b">
        <v>0</v>
      </c>
      <c r="F520" s="86" t="b">
        <v>0</v>
      </c>
      <c r="G520" s="86" t="b">
        <v>0</v>
      </c>
    </row>
    <row r="521" spans="1:7" ht="15">
      <c r="A521" s="86" t="s">
        <v>2914</v>
      </c>
      <c r="B521" s="86">
        <v>5</v>
      </c>
      <c r="C521" s="121">
        <v>0.005260850585947353</v>
      </c>
      <c r="D521" s="86" t="s">
        <v>2256</v>
      </c>
      <c r="E521" s="86" t="b">
        <v>0</v>
      </c>
      <c r="F521" s="86" t="b">
        <v>0</v>
      </c>
      <c r="G521" s="86" t="b">
        <v>0</v>
      </c>
    </row>
    <row r="522" spans="1:7" ht="15">
      <c r="A522" s="86" t="s">
        <v>2915</v>
      </c>
      <c r="B522" s="86">
        <v>5</v>
      </c>
      <c r="C522" s="121">
        <v>0.005260850585947353</v>
      </c>
      <c r="D522" s="86" t="s">
        <v>2256</v>
      </c>
      <c r="E522" s="86" t="b">
        <v>0</v>
      </c>
      <c r="F522" s="86" t="b">
        <v>0</v>
      </c>
      <c r="G522" s="86" t="b">
        <v>0</v>
      </c>
    </row>
    <row r="523" spans="1:7" ht="15">
      <c r="A523" s="86" t="s">
        <v>2869</v>
      </c>
      <c r="B523" s="86">
        <v>5</v>
      </c>
      <c r="C523" s="121">
        <v>0.005260850585947353</v>
      </c>
      <c r="D523" s="86" t="s">
        <v>2256</v>
      </c>
      <c r="E523" s="86" t="b">
        <v>0</v>
      </c>
      <c r="F523" s="86" t="b">
        <v>0</v>
      </c>
      <c r="G523" s="86" t="b">
        <v>0</v>
      </c>
    </row>
    <row r="524" spans="1:7" ht="15">
      <c r="A524" s="86" t="s">
        <v>2916</v>
      </c>
      <c r="B524" s="86">
        <v>5</v>
      </c>
      <c r="C524" s="121">
        <v>0.005260850585947353</v>
      </c>
      <c r="D524" s="86" t="s">
        <v>2256</v>
      </c>
      <c r="E524" s="86" t="b">
        <v>0</v>
      </c>
      <c r="F524" s="86" t="b">
        <v>0</v>
      </c>
      <c r="G524" s="86" t="b">
        <v>0</v>
      </c>
    </row>
    <row r="525" spans="1:7" ht="15">
      <c r="A525" s="86" t="s">
        <v>2917</v>
      </c>
      <c r="B525" s="86">
        <v>5</v>
      </c>
      <c r="C525" s="121">
        <v>0.005260850585947353</v>
      </c>
      <c r="D525" s="86" t="s">
        <v>2256</v>
      </c>
      <c r="E525" s="86" t="b">
        <v>0</v>
      </c>
      <c r="F525" s="86" t="b">
        <v>0</v>
      </c>
      <c r="G525" s="86" t="b">
        <v>0</v>
      </c>
    </row>
    <row r="526" spans="1:7" ht="15">
      <c r="A526" s="86" t="s">
        <v>2918</v>
      </c>
      <c r="B526" s="86">
        <v>5</v>
      </c>
      <c r="C526" s="121">
        <v>0.005260850585947353</v>
      </c>
      <c r="D526" s="86" t="s">
        <v>2256</v>
      </c>
      <c r="E526" s="86" t="b">
        <v>0</v>
      </c>
      <c r="F526" s="86" t="b">
        <v>0</v>
      </c>
      <c r="G526" s="86" t="b">
        <v>0</v>
      </c>
    </row>
    <row r="527" spans="1:7" ht="15">
      <c r="A527" s="86" t="s">
        <v>2919</v>
      </c>
      <c r="B527" s="86">
        <v>5</v>
      </c>
      <c r="C527" s="121">
        <v>0.005260850585947353</v>
      </c>
      <c r="D527" s="86" t="s">
        <v>2256</v>
      </c>
      <c r="E527" s="86" t="b">
        <v>0</v>
      </c>
      <c r="F527" s="86" t="b">
        <v>0</v>
      </c>
      <c r="G527" s="86" t="b">
        <v>0</v>
      </c>
    </row>
    <row r="528" spans="1:7" ht="15">
      <c r="A528" s="86" t="s">
        <v>2920</v>
      </c>
      <c r="B528" s="86">
        <v>5</v>
      </c>
      <c r="C528" s="121">
        <v>0.005260850585947353</v>
      </c>
      <c r="D528" s="86" t="s">
        <v>2256</v>
      </c>
      <c r="E528" s="86" t="b">
        <v>0</v>
      </c>
      <c r="F528" s="86" t="b">
        <v>0</v>
      </c>
      <c r="G528" s="86" t="b">
        <v>0</v>
      </c>
    </row>
    <row r="529" spans="1:7" ht="15">
      <c r="A529" s="86" t="s">
        <v>2921</v>
      </c>
      <c r="B529" s="86">
        <v>5</v>
      </c>
      <c r="C529" s="121">
        <v>0.005260850585947353</v>
      </c>
      <c r="D529" s="86" t="s">
        <v>2256</v>
      </c>
      <c r="E529" s="86" t="b">
        <v>0</v>
      </c>
      <c r="F529" s="86" t="b">
        <v>0</v>
      </c>
      <c r="G529" s="86" t="b">
        <v>0</v>
      </c>
    </row>
    <row r="530" spans="1:7" ht="15">
      <c r="A530" s="86" t="s">
        <v>2922</v>
      </c>
      <c r="B530" s="86">
        <v>5</v>
      </c>
      <c r="C530" s="121">
        <v>0.005260850585947353</v>
      </c>
      <c r="D530" s="86" t="s">
        <v>2256</v>
      </c>
      <c r="E530" s="86" t="b">
        <v>0</v>
      </c>
      <c r="F530" s="86" t="b">
        <v>0</v>
      </c>
      <c r="G530" s="86" t="b">
        <v>0</v>
      </c>
    </row>
    <row r="531" spans="1:7" ht="15">
      <c r="A531" s="86" t="s">
        <v>2421</v>
      </c>
      <c r="B531" s="86">
        <v>4</v>
      </c>
      <c r="C531" s="121">
        <v>0.004631868298487387</v>
      </c>
      <c r="D531" s="86" t="s">
        <v>2256</v>
      </c>
      <c r="E531" s="86" t="b">
        <v>0</v>
      </c>
      <c r="F531" s="86" t="b">
        <v>0</v>
      </c>
      <c r="G531" s="86" t="b">
        <v>0</v>
      </c>
    </row>
    <row r="532" spans="1:7" ht="15">
      <c r="A532" s="86" t="s">
        <v>2891</v>
      </c>
      <c r="B532" s="86">
        <v>4</v>
      </c>
      <c r="C532" s="121">
        <v>0.004631868298487387</v>
      </c>
      <c r="D532" s="86" t="s">
        <v>2256</v>
      </c>
      <c r="E532" s="86" t="b">
        <v>0</v>
      </c>
      <c r="F532" s="86" t="b">
        <v>0</v>
      </c>
      <c r="G532" s="86" t="b">
        <v>0</v>
      </c>
    </row>
    <row r="533" spans="1:7" ht="15">
      <c r="A533" s="86" t="s">
        <v>3005</v>
      </c>
      <c r="B533" s="86">
        <v>4</v>
      </c>
      <c r="C533" s="121">
        <v>0.004631868298487387</v>
      </c>
      <c r="D533" s="86" t="s">
        <v>2256</v>
      </c>
      <c r="E533" s="86" t="b">
        <v>0</v>
      </c>
      <c r="F533" s="86" t="b">
        <v>0</v>
      </c>
      <c r="G533" s="86" t="b">
        <v>0</v>
      </c>
    </row>
    <row r="534" spans="1:7" ht="15">
      <c r="A534" s="86" t="s">
        <v>2892</v>
      </c>
      <c r="B534" s="86">
        <v>4</v>
      </c>
      <c r="C534" s="121">
        <v>0.004631868298487387</v>
      </c>
      <c r="D534" s="86" t="s">
        <v>2256</v>
      </c>
      <c r="E534" s="86" t="b">
        <v>0</v>
      </c>
      <c r="F534" s="86" t="b">
        <v>0</v>
      </c>
      <c r="G534" s="86" t="b">
        <v>0</v>
      </c>
    </row>
    <row r="535" spans="1:7" ht="15">
      <c r="A535" s="86" t="s">
        <v>2957</v>
      </c>
      <c r="B535" s="86">
        <v>4</v>
      </c>
      <c r="C535" s="121">
        <v>0.004631868298487387</v>
      </c>
      <c r="D535" s="86" t="s">
        <v>2256</v>
      </c>
      <c r="E535" s="86" t="b">
        <v>1</v>
      </c>
      <c r="F535" s="86" t="b">
        <v>0</v>
      </c>
      <c r="G535" s="86" t="b">
        <v>0</v>
      </c>
    </row>
    <row r="536" spans="1:7" ht="15">
      <c r="A536" s="86" t="s">
        <v>2958</v>
      </c>
      <c r="B536" s="86">
        <v>4</v>
      </c>
      <c r="C536" s="121">
        <v>0.004631868298487387</v>
      </c>
      <c r="D536" s="86" t="s">
        <v>2256</v>
      </c>
      <c r="E536" s="86" t="b">
        <v>0</v>
      </c>
      <c r="F536" s="86" t="b">
        <v>0</v>
      </c>
      <c r="G536" s="86" t="b">
        <v>0</v>
      </c>
    </row>
    <row r="537" spans="1:7" ht="15">
      <c r="A537" s="86" t="s">
        <v>2959</v>
      </c>
      <c r="B537" s="86">
        <v>4</v>
      </c>
      <c r="C537" s="121">
        <v>0.004631868298487387</v>
      </c>
      <c r="D537" s="86" t="s">
        <v>2256</v>
      </c>
      <c r="E537" s="86" t="b">
        <v>0</v>
      </c>
      <c r="F537" s="86" t="b">
        <v>0</v>
      </c>
      <c r="G537" s="86" t="b">
        <v>0</v>
      </c>
    </row>
    <row r="538" spans="1:7" ht="15">
      <c r="A538" s="86" t="s">
        <v>2960</v>
      </c>
      <c r="B538" s="86">
        <v>4</v>
      </c>
      <c r="C538" s="121">
        <v>0.004631868298487387</v>
      </c>
      <c r="D538" s="86" t="s">
        <v>2256</v>
      </c>
      <c r="E538" s="86" t="b">
        <v>0</v>
      </c>
      <c r="F538" s="86" t="b">
        <v>0</v>
      </c>
      <c r="G538" s="86" t="b">
        <v>0</v>
      </c>
    </row>
    <row r="539" spans="1:7" ht="15">
      <c r="A539" s="86" t="s">
        <v>2961</v>
      </c>
      <c r="B539" s="86">
        <v>4</v>
      </c>
      <c r="C539" s="121">
        <v>0.004631868298487387</v>
      </c>
      <c r="D539" s="86" t="s">
        <v>2256</v>
      </c>
      <c r="E539" s="86" t="b">
        <v>0</v>
      </c>
      <c r="F539" s="86" t="b">
        <v>0</v>
      </c>
      <c r="G539" s="86" t="b">
        <v>0</v>
      </c>
    </row>
    <row r="540" spans="1:7" ht="15">
      <c r="A540" s="86" t="s">
        <v>2962</v>
      </c>
      <c r="B540" s="86">
        <v>4</v>
      </c>
      <c r="C540" s="121">
        <v>0.004631868298487387</v>
      </c>
      <c r="D540" s="86" t="s">
        <v>2256</v>
      </c>
      <c r="E540" s="86" t="b">
        <v>0</v>
      </c>
      <c r="F540" s="86" t="b">
        <v>0</v>
      </c>
      <c r="G540" s="86" t="b">
        <v>0</v>
      </c>
    </row>
    <row r="541" spans="1:7" ht="15">
      <c r="A541" s="86" t="s">
        <v>2963</v>
      </c>
      <c r="B541" s="86">
        <v>4</v>
      </c>
      <c r="C541" s="121">
        <v>0.004631868298487387</v>
      </c>
      <c r="D541" s="86" t="s">
        <v>2256</v>
      </c>
      <c r="E541" s="86" t="b">
        <v>0</v>
      </c>
      <c r="F541" s="86" t="b">
        <v>0</v>
      </c>
      <c r="G541" s="86" t="b">
        <v>0</v>
      </c>
    </row>
    <row r="542" spans="1:7" ht="15">
      <c r="A542" s="86" t="s">
        <v>2964</v>
      </c>
      <c r="B542" s="86">
        <v>4</v>
      </c>
      <c r="C542" s="121">
        <v>0.004631868298487387</v>
      </c>
      <c r="D542" s="86" t="s">
        <v>2256</v>
      </c>
      <c r="E542" s="86" t="b">
        <v>0</v>
      </c>
      <c r="F542" s="86" t="b">
        <v>0</v>
      </c>
      <c r="G542" s="86" t="b">
        <v>0</v>
      </c>
    </row>
    <row r="543" spans="1:7" ht="15">
      <c r="A543" s="86" t="s">
        <v>2965</v>
      </c>
      <c r="B543" s="86">
        <v>4</v>
      </c>
      <c r="C543" s="121">
        <v>0.004631868298487387</v>
      </c>
      <c r="D543" s="86" t="s">
        <v>2256</v>
      </c>
      <c r="E543" s="86" t="b">
        <v>0</v>
      </c>
      <c r="F543" s="86" t="b">
        <v>0</v>
      </c>
      <c r="G543" s="86" t="b">
        <v>0</v>
      </c>
    </row>
    <row r="544" spans="1:7" ht="15">
      <c r="A544" s="86" t="s">
        <v>2447</v>
      </c>
      <c r="B544" s="86">
        <v>4</v>
      </c>
      <c r="C544" s="121">
        <v>0.004631868298487387</v>
      </c>
      <c r="D544" s="86" t="s">
        <v>2256</v>
      </c>
      <c r="E544" s="86" t="b">
        <v>0</v>
      </c>
      <c r="F544" s="86" t="b">
        <v>0</v>
      </c>
      <c r="G544" s="86" t="b">
        <v>0</v>
      </c>
    </row>
    <row r="545" spans="1:7" ht="15">
      <c r="A545" s="86" t="s">
        <v>2966</v>
      </c>
      <c r="B545" s="86">
        <v>4</v>
      </c>
      <c r="C545" s="121">
        <v>0.004631868298487387</v>
      </c>
      <c r="D545" s="86" t="s">
        <v>2256</v>
      </c>
      <c r="E545" s="86" t="b">
        <v>0</v>
      </c>
      <c r="F545" s="86" t="b">
        <v>0</v>
      </c>
      <c r="G545" s="86" t="b">
        <v>0</v>
      </c>
    </row>
    <row r="546" spans="1:7" ht="15">
      <c r="A546" s="86" t="s">
        <v>2967</v>
      </c>
      <c r="B546" s="86">
        <v>4</v>
      </c>
      <c r="C546" s="121">
        <v>0.004631868298487387</v>
      </c>
      <c r="D546" s="86" t="s">
        <v>2256</v>
      </c>
      <c r="E546" s="86" t="b">
        <v>0</v>
      </c>
      <c r="F546" s="86" t="b">
        <v>0</v>
      </c>
      <c r="G546" s="86" t="b">
        <v>0</v>
      </c>
    </row>
    <row r="547" spans="1:7" ht="15">
      <c r="A547" s="86" t="s">
        <v>2968</v>
      </c>
      <c r="B547" s="86">
        <v>4</v>
      </c>
      <c r="C547" s="121">
        <v>0.004631868298487387</v>
      </c>
      <c r="D547" s="86" t="s">
        <v>2256</v>
      </c>
      <c r="E547" s="86" t="b">
        <v>0</v>
      </c>
      <c r="F547" s="86" t="b">
        <v>0</v>
      </c>
      <c r="G547" s="86" t="b">
        <v>0</v>
      </c>
    </row>
    <row r="548" spans="1:7" ht="15">
      <c r="A548" s="86" t="s">
        <v>2969</v>
      </c>
      <c r="B548" s="86">
        <v>4</v>
      </c>
      <c r="C548" s="121">
        <v>0.004631868298487387</v>
      </c>
      <c r="D548" s="86" t="s">
        <v>2256</v>
      </c>
      <c r="E548" s="86" t="b">
        <v>0</v>
      </c>
      <c r="F548" s="86" t="b">
        <v>0</v>
      </c>
      <c r="G548" s="86" t="b">
        <v>0</v>
      </c>
    </row>
    <row r="549" spans="1:7" ht="15">
      <c r="A549" s="86" t="s">
        <v>2970</v>
      </c>
      <c r="B549" s="86">
        <v>4</v>
      </c>
      <c r="C549" s="121">
        <v>0.004631868298487387</v>
      </c>
      <c r="D549" s="86" t="s">
        <v>2256</v>
      </c>
      <c r="E549" s="86" t="b">
        <v>0</v>
      </c>
      <c r="F549" s="86" t="b">
        <v>0</v>
      </c>
      <c r="G549" s="86" t="b">
        <v>0</v>
      </c>
    </row>
    <row r="550" spans="1:7" ht="15">
      <c r="A550" s="86" t="s">
        <v>2971</v>
      </c>
      <c r="B550" s="86">
        <v>4</v>
      </c>
      <c r="C550" s="121">
        <v>0.004631868298487387</v>
      </c>
      <c r="D550" s="86" t="s">
        <v>2256</v>
      </c>
      <c r="E550" s="86" t="b">
        <v>0</v>
      </c>
      <c r="F550" s="86" t="b">
        <v>0</v>
      </c>
      <c r="G550" s="86" t="b">
        <v>0</v>
      </c>
    </row>
    <row r="551" spans="1:7" ht="15">
      <c r="A551" s="86" t="s">
        <v>2897</v>
      </c>
      <c r="B551" s="86">
        <v>3</v>
      </c>
      <c r="C551" s="121">
        <v>0.0038830892258577892</v>
      </c>
      <c r="D551" s="86" t="s">
        <v>2256</v>
      </c>
      <c r="E551" s="86" t="b">
        <v>0</v>
      </c>
      <c r="F551" s="86" t="b">
        <v>0</v>
      </c>
      <c r="G551" s="86" t="b">
        <v>0</v>
      </c>
    </row>
    <row r="552" spans="1:7" ht="15">
      <c r="A552" s="86" t="s">
        <v>2898</v>
      </c>
      <c r="B552" s="86">
        <v>3</v>
      </c>
      <c r="C552" s="121">
        <v>0.0038830892258577892</v>
      </c>
      <c r="D552" s="86" t="s">
        <v>2256</v>
      </c>
      <c r="E552" s="86" t="b">
        <v>0</v>
      </c>
      <c r="F552" s="86" t="b">
        <v>0</v>
      </c>
      <c r="G552" s="86" t="b">
        <v>0</v>
      </c>
    </row>
    <row r="553" spans="1:7" ht="15">
      <c r="A553" s="86" t="s">
        <v>2899</v>
      </c>
      <c r="B553" s="86">
        <v>3</v>
      </c>
      <c r="C553" s="121">
        <v>0.0038830892258577892</v>
      </c>
      <c r="D553" s="86" t="s">
        <v>2256</v>
      </c>
      <c r="E553" s="86" t="b">
        <v>0</v>
      </c>
      <c r="F553" s="86" t="b">
        <v>0</v>
      </c>
      <c r="G553" s="86" t="b">
        <v>0</v>
      </c>
    </row>
    <row r="554" spans="1:7" ht="15">
      <c r="A554" s="86" t="s">
        <v>2828</v>
      </c>
      <c r="B554" s="86">
        <v>3</v>
      </c>
      <c r="C554" s="121">
        <v>0.0038830892258577892</v>
      </c>
      <c r="D554" s="86" t="s">
        <v>2256</v>
      </c>
      <c r="E554" s="86" t="b">
        <v>0</v>
      </c>
      <c r="F554" s="86" t="b">
        <v>0</v>
      </c>
      <c r="G554" s="86" t="b">
        <v>0</v>
      </c>
    </row>
    <row r="555" spans="1:7" ht="15">
      <c r="A555" s="86" t="s">
        <v>2900</v>
      </c>
      <c r="B555" s="86">
        <v>3</v>
      </c>
      <c r="C555" s="121">
        <v>0.0038830892258577892</v>
      </c>
      <c r="D555" s="86" t="s">
        <v>2256</v>
      </c>
      <c r="E555" s="86" t="b">
        <v>0</v>
      </c>
      <c r="F555" s="86" t="b">
        <v>0</v>
      </c>
      <c r="G555" s="86" t="b">
        <v>0</v>
      </c>
    </row>
    <row r="556" spans="1:7" ht="15">
      <c r="A556" s="86" t="s">
        <v>2901</v>
      </c>
      <c r="B556" s="86">
        <v>3</v>
      </c>
      <c r="C556" s="121">
        <v>0.0038830892258577892</v>
      </c>
      <c r="D556" s="86" t="s">
        <v>2256</v>
      </c>
      <c r="E556" s="86" t="b">
        <v>0</v>
      </c>
      <c r="F556" s="86" t="b">
        <v>0</v>
      </c>
      <c r="G556" s="86" t="b">
        <v>0</v>
      </c>
    </row>
    <row r="557" spans="1:7" ht="15">
      <c r="A557" s="86" t="s">
        <v>2902</v>
      </c>
      <c r="B557" s="86">
        <v>3</v>
      </c>
      <c r="C557" s="121">
        <v>0.0038830892258577892</v>
      </c>
      <c r="D557" s="86" t="s">
        <v>2256</v>
      </c>
      <c r="E557" s="86" t="b">
        <v>0</v>
      </c>
      <c r="F557" s="86" t="b">
        <v>0</v>
      </c>
      <c r="G557" s="86" t="b">
        <v>0</v>
      </c>
    </row>
    <row r="558" spans="1:7" ht="15">
      <c r="A558" s="86" t="s">
        <v>3058</v>
      </c>
      <c r="B558" s="86">
        <v>3</v>
      </c>
      <c r="C558" s="121">
        <v>0.0038830892258577892</v>
      </c>
      <c r="D558" s="86" t="s">
        <v>2256</v>
      </c>
      <c r="E558" s="86" t="b">
        <v>0</v>
      </c>
      <c r="F558" s="86" t="b">
        <v>0</v>
      </c>
      <c r="G558" s="86" t="b">
        <v>0</v>
      </c>
    </row>
    <row r="559" spans="1:7" ht="15">
      <c r="A559" s="86" t="s">
        <v>3059</v>
      </c>
      <c r="B559" s="86">
        <v>3</v>
      </c>
      <c r="C559" s="121">
        <v>0.0038830892258577892</v>
      </c>
      <c r="D559" s="86" t="s">
        <v>2256</v>
      </c>
      <c r="E559" s="86" t="b">
        <v>0</v>
      </c>
      <c r="F559" s="86" t="b">
        <v>0</v>
      </c>
      <c r="G559" s="86" t="b">
        <v>0</v>
      </c>
    </row>
    <row r="560" spans="1:7" ht="15">
      <c r="A560" s="86" t="s">
        <v>3054</v>
      </c>
      <c r="B560" s="86">
        <v>3</v>
      </c>
      <c r="C560" s="121">
        <v>0.0038830892258577892</v>
      </c>
      <c r="D560" s="86" t="s">
        <v>2256</v>
      </c>
      <c r="E560" s="86" t="b">
        <v>0</v>
      </c>
      <c r="F560" s="86" t="b">
        <v>0</v>
      </c>
      <c r="G560" s="86" t="b">
        <v>0</v>
      </c>
    </row>
    <row r="561" spans="1:7" ht="15">
      <c r="A561" s="86" t="s">
        <v>371</v>
      </c>
      <c r="B561" s="86">
        <v>3</v>
      </c>
      <c r="C561" s="121">
        <v>0.0038830892258577892</v>
      </c>
      <c r="D561" s="86" t="s">
        <v>2256</v>
      </c>
      <c r="E561" s="86" t="b">
        <v>0</v>
      </c>
      <c r="F561" s="86" t="b">
        <v>0</v>
      </c>
      <c r="G561" s="86" t="b">
        <v>0</v>
      </c>
    </row>
    <row r="562" spans="1:7" ht="15">
      <c r="A562" s="86" t="s">
        <v>3055</v>
      </c>
      <c r="B562" s="86">
        <v>3</v>
      </c>
      <c r="C562" s="121">
        <v>0.0038830892258577892</v>
      </c>
      <c r="D562" s="86" t="s">
        <v>2256</v>
      </c>
      <c r="E562" s="86" t="b">
        <v>0</v>
      </c>
      <c r="F562" s="86" t="b">
        <v>0</v>
      </c>
      <c r="G562" s="86" t="b">
        <v>0</v>
      </c>
    </row>
    <row r="563" spans="1:7" ht="15">
      <c r="A563" s="86" t="s">
        <v>3056</v>
      </c>
      <c r="B563" s="86">
        <v>3</v>
      </c>
      <c r="C563" s="121">
        <v>0.0038830892258577892</v>
      </c>
      <c r="D563" s="86" t="s">
        <v>2256</v>
      </c>
      <c r="E563" s="86" t="b">
        <v>0</v>
      </c>
      <c r="F563" s="86" t="b">
        <v>0</v>
      </c>
      <c r="G563" s="86" t="b">
        <v>0</v>
      </c>
    </row>
    <row r="564" spans="1:7" ht="15">
      <c r="A564" s="86" t="s">
        <v>3057</v>
      </c>
      <c r="B564" s="86">
        <v>3</v>
      </c>
      <c r="C564" s="121">
        <v>0.0038830892258577892</v>
      </c>
      <c r="D564" s="86" t="s">
        <v>2256</v>
      </c>
      <c r="E564" s="86" t="b">
        <v>0</v>
      </c>
      <c r="F564" s="86" t="b">
        <v>0</v>
      </c>
      <c r="G564" s="86" t="b">
        <v>0</v>
      </c>
    </row>
    <row r="565" spans="1:7" ht="15">
      <c r="A565" s="86" t="s">
        <v>3108</v>
      </c>
      <c r="B565" s="86">
        <v>2</v>
      </c>
      <c r="C565" s="121">
        <v>0.002973204882134482</v>
      </c>
      <c r="D565" s="86" t="s">
        <v>2256</v>
      </c>
      <c r="E565" s="86" t="b">
        <v>0</v>
      </c>
      <c r="F565" s="86" t="b">
        <v>0</v>
      </c>
      <c r="G565" s="86" t="b">
        <v>0</v>
      </c>
    </row>
    <row r="566" spans="1:7" ht="15">
      <c r="A566" s="86" t="s">
        <v>2877</v>
      </c>
      <c r="B566" s="86">
        <v>2</v>
      </c>
      <c r="C566" s="121">
        <v>0.002973204882134482</v>
      </c>
      <c r="D566" s="86" t="s">
        <v>2256</v>
      </c>
      <c r="E566" s="86" t="b">
        <v>0</v>
      </c>
      <c r="F566" s="86" t="b">
        <v>0</v>
      </c>
      <c r="G566" s="86" t="b">
        <v>0</v>
      </c>
    </row>
    <row r="567" spans="1:7" ht="15">
      <c r="A567" s="86" t="s">
        <v>2827</v>
      </c>
      <c r="B567" s="86">
        <v>2</v>
      </c>
      <c r="C567" s="121">
        <v>0.003630475615025271</v>
      </c>
      <c r="D567" s="86" t="s">
        <v>2256</v>
      </c>
      <c r="E567" s="86" t="b">
        <v>0</v>
      </c>
      <c r="F567" s="86" t="b">
        <v>0</v>
      </c>
      <c r="G567" s="86" t="b">
        <v>0</v>
      </c>
    </row>
    <row r="568" spans="1:7" ht="15">
      <c r="A568" s="86" t="s">
        <v>2927</v>
      </c>
      <c r="B568" s="86">
        <v>2</v>
      </c>
      <c r="C568" s="121">
        <v>0.003630475615025271</v>
      </c>
      <c r="D568" s="86" t="s">
        <v>2256</v>
      </c>
      <c r="E568" s="86" t="b">
        <v>0</v>
      </c>
      <c r="F568" s="86" t="b">
        <v>0</v>
      </c>
      <c r="G568" s="86" t="b">
        <v>0</v>
      </c>
    </row>
    <row r="569" spans="1:7" ht="15">
      <c r="A569" s="86" t="s">
        <v>2402</v>
      </c>
      <c r="B569" s="86">
        <v>2</v>
      </c>
      <c r="C569" s="121">
        <v>0.002973204882134482</v>
      </c>
      <c r="D569" s="86" t="s">
        <v>2256</v>
      </c>
      <c r="E569" s="86" t="b">
        <v>0</v>
      </c>
      <c r="F569" s="86" t="b">
        <v>0</v>
      </c>
      <c r="G569" s="86" t="b">
        <v>0</v>
      </c>
    </row>
    <row r="570" spans="1:7" ht="15">
      <c r="A570" s="86" t="s">
        <v>3111</v>
      </c>
      <c r="B570" s="86">
        <v>2</v>
      </c>
      <c r="C570" s="121">
        <v>0.002973204882134482</v>
      </c>
      <c r="D570" s="86" t="s">
        <v>2256</v>
      </c>
      <c r="E570" s="86" t="b">
        <v>0</v>
      </c>
      <c r="F570" s="86" t="b">
        <v>0</v>
      </c>
      <c r="G570" s="86" t="b">
        <v>0</v>
      </c>
    </row>
    <row r="571" spans="1:7" ht="15">
      <c r="A571" s="86" t="s">
        <v>3112</v>
      </c>
      <c r="B571" s="86">
        <v>2</v>
      </c>
      <c r="C571" s="121">
        <v>0.002973204882134482</v>
      </c>
      <c r="D571" s="86" t="s">
        <v>2256</v>
      </c>
      <c r="E571" s="86" t="b">
        <v>0</v>
      </c>
      <c r="F571" s="86" t="b">
        <v>0</v>
      </c>
      <c r="G571" s="86" t="b">
        <v>0</v>
      </c>
    </row>
    <row r="572" spans="1:7" ht="15">
      <c r="A572" s="86" t="s">
        <v>3006</v>
      </c>
      <c r="B572" s="86">
        <v>2</v>
      </c>
      <c r="C572" s="121">
        <v>0.002973204882134482</v>
      </c>
      <c r="D572" s="86" t="s">
        <v>2256</v>
      </c>
      <c r="E572" s="86" t="b">
        <v>0</v>
      </c>
      <c r="F572" s="86" t="b">
        <v>0</v>
      </c>
      <c r="G572" s="86" t="b">
        <v>0</v>
      </c>
    </row>
    <row r="573" spans="1:7" ht="15">
      <c r="A573" s="86" t="s">
        <v>3113</v>
      </c>
      <c r="B573" s="86">
        <v>2</v>
      </c>
      <c r="C573" s="121">
        <v>0.002973204882134482</v>
      </c>
      <c r="D573" s="86" t="s">
        <v>2256</v>
      </c>
      <c r="E573" s="86" t="b">
        <v>0</v>
      </c>
      <c r="F573" s="86" t="b">
        <v>0</v>
      </c>
      <c r="G573" s="86" t="b">
        <v>0</v>
      </c>
    </row>
    <row r="574" spans="1:7" ht="15">
      <c r="A574" s="86" t="s">
        <v>2860</v>
      </c>
      <c r="B574" s="86">
        <v>2</v>
      </c>
      <c r="C574" s="121">
        <v>0.002973204882134482</v>
      </c>
      <c r="D574" s="86" t="s">
        <v>2256</v>
      </c>
      <c r="E574" s="86" t="b">
        <v>0</v>
      </c>
      <c r="F574" s="86" t="b">
        <v>0</v>
      </c>
      <c r="G574" s="86" t="b">
        <v>0</v>
      </c>
    </row>
    <row r="575" spans="1:7" ht="15">
      <c r="A575" s="86" t="s">
        <v>3114</v>
      </c>
      <c r="B575" s="86">
        <v>2</v>
      </c>
      <c r="C575" s="121">
        <v>0.002973204882134482</v>
      </c>
      <c r="D575" s="86" t="s">
        <v>2256</v>
      </c>
      <c r="E575" s="86" t="b">
        <v>0</v>
      </c>
      <c r="F575" s="86" t="b">
        <v>0</v>
      </c>
      <c r="G575" s="86" t="b">
        <v>0</v>
      </c>
    </row>
    <row r="576" spans="1:7" ht="15">
      <c r="A576" s="86" t="s">
        <v>3115</v>
      </c>
      <c r="B576" s="86">
        <v>2</v>
      </c>
      <c r="C576" s="121">
        <v>0.002973204882134482</v>
      </c>
      <c r="D576" s="86" t="s">
        <v>2256</v>
      </c>
      <c r="E576" s="86" t="b">
        <v>0</v>
      </c>
      <c r="F576" s="86" t="b">
        <v>0</v>
      </c>
      <c r="G576" s="86" t="b">
        <v>0</v>
      </c>
    </row>
    <row r="577" spans="1:7" ht="15">
      <c r="A577" s="86" t="s">
        <v>3116</v>
      </c>
      <c r="B577" s="86">
        <v>2</v>
      </c>
      <c r="C577" s="121">
        <v>0.002973204882134482</v>
      </c>
      <c r="D577" s="86" t="s">
        <v>2256</v>
      </c>
      <c r="E577" s="86" t="b">
        <v>0</v>
      </c>
      <c r="F577" s="86" t="b">
        <v>0</v>
      </c>
      <c r="G577" s="86" t="b">
        <v>0</v>
      </c>
    </row>
    <row r="578" spans="1:7" ht="15">
      <c r="A578" s="86" t="s">
        <v>3117</v>
      </c>
      <c r="B578" s="86">
        <v>2</v>
      </c>
      <c r="C578" s="121">
        <v>0.002973204882134482</v>
      </c>
      <c r="D578" s="86" t="s">
        <v>2256</v>
      </c>
      <c r="E578" s="86" t="b">
        <v>0</v>
      </c>
      <c r="F578" s="86" t="b">
        <v>0</v>
      </c>
      <c r="G578" s="86" t="b">
        <v>0</v>
      </c>
    </row>
    <row r="579" spans="1:7" ht="15">
      <c r="A579" s="86" t="s">
        <v>3118</v>
      </c>
      <c r="B579" s="86">
        <v>2</v>
      </c>
      <c r="C579" s="121">
        <v>0.002973204882134482</v>
      </c>
      <c r="D579" s="86" t="s">
        <v>2256</v>
      </c>
      <c r="E579" s="86" t="b">
        <v>0</v>
      </c>
      <c r="F579" s="86" t="b">
        <v>0</v>
      </c>
      <c r="G579" s="86" t="b">
        <v>0</v>
      </c>
    </row>
    <row r="580" spans="1:7" ht="15">
      <c r="A580" s="86" t="s">
        <v>3119</v>
      </c>
      <c r="B580" s="86">
        <v>2</v>
      </c>
      <c r="C580" s="121">
        <v>0.002973204882134482</v>
      </c>
      <c r="D580" s="86" t="s">
        <v>2256</v>
      </c>
      <c r="E580" s="86" t="b">
        <v>0</v>
      </c>
      <c r="F580" s="86" t="b">
        <v>0</v>
      </c>
      <c r="G580" s="86" t="b">
        <v>0</v>
      </c>
    </row>
    <row r="581" spans="1:7" ht="15">
      <c r="A581" s="86" t="s">
        <v>3120</v>
      </c>
      <c r="B581" s="86">
        <v>2</v>
      </c>
      <c r="C581" s="121">
        <v>0.002973204882134482</v>
      </c>
      <c r="D581" s="86" t="s">
        <v>2256</v>
      </c>
      <c r="E581" s="86" t="b">
        <v>0</v>
      </c>
      <c r="F581" s="86" t="b">
        <v>0</v>
      </c>
      <c r="G581" s="86" t="b">
        <v>0</v>
      </c>
    </row>
    <row r="582" spans="1:7" ht="15">
      <c r="A582" s="86" t="s">
        <v>2866</v>
      </c>
      <c r="B582" s="86">
        <v>2</v>
      </c>
      <c r="C582" s="121">
        <v>0.002973204882134482</v>
      </c>
      <c r="D582" s="86" t="s">
        <v>2256</v>
      </c>
      <c r="E582" s="86" t="b">
        <v>0</v>
      </c>
      <c r="F582" s="86" t="b">
        <v>0</v>
      </c>
      <c r="G582" s="86" t="b">
        <v>0</v>
      </c>
    </row>
    <row r="583" spans="1:7" ht="15">
      <c r="A583" s="86" t="s">
        <v>2387</v>
      </c>
      <c r="B583" s="86">
        <v>46</v>
      </c>
      <c r="C583" s="121">
        <v>0</v>
      </c>
      <c r="D583" s="86" t="s">
        <v>2257</v>
      </c>
      <c r="E583" s="86" t="b">
        <v>0</v>
      </c>
      <c r="F583" s="86" t="b">
        <v>0</v>
      </c>
      <c r="G583" s="86" t="b">
        <v>0</v>
      </c>
    </row>
    <row r="584" spans="1:7" ht="15">
      <c r="A584" s="86" t="s">
        <v>2390</v>
      </c>
      <c r="B584" s="86">
        <v>20</v>
      </c>
      <c r="C584" s="121">
        <v>0.008747952503448436</v>
      </c>
      <c r="D584" s="86" t="s">
        <v>2257</v>
      </c>
      <c r="E584" s="86" t="b">
        <v>0</v>
      </c>
      <c r="F584" s="86" t="b">
        <v>0</v>
      </c>
      <c r="G584" s="86" t="b">
        <v>0</v>
      </c>
    </row>
    <row r="585" spans="1:7" ht="15">
      <c r="A585" s="86" t="s">
        <v>2389</v>
      </c>
      <c r="B585" s="86">
        <v>19</v>
      </c>
      <c r="C585" s="121">
        <v>0.008822346292437916</v>
      </c>
      <c r="D585" s="86" t="s">
        <v>2257</v>
      </c>
      <c r="E585" s="86" t="b">
        <v>0</v>
      </c>
      <c r="F585" s="86" t="b">
        <v>0</v>
      </c>
      <c r="G585" s="86" t="b">
        <v>0</v>
      </c>
    </row>
    <row r="586" spans="1:7" ht="15">
      <c r="A586" s="86" t="s">
        <v>2388</v>
      </c>
      <c r="B586" s="86">
        <v>18</v>
      </c>
      <c r="C586" s="121">
        <v>0.00886908812383171</v>
      </c>
      <c r="D586" s="86" t="s">
        <v>2257</v>
      </c>
      <c r="E586" s="86" t="b">
        <v>0</v>
      </c>
      <c r="F586" s="86" t="b">
        <v>0</v>
      </c>
      <c r="G586" s="86" t="b">
        <v>0</v>
      </c>
    </row>
    <row r="587" spans="1:7" ht="15">
      <c r="A587" s="86" t="s">
        <v>2400</v>
      </c>
      <c r="B587" s="86">
        <v>16</v>
      </c>
      <c r="C587" s="121">
        <v>0.008873283657086322</v>
      </c>
      <c r="D587" s="86" t="s">
        <v>2257</v>
      </c>
      <c r="E587" s="86" t="b">
        <v>0</v>
      </c>
      <c r="F587" s="86" t="b">
        <v>0</v>
      </c>
      <c r="G587" s="86" t="b">
        <v>0</v>
      </c>
    </row>
    <row r="588" spans="1:7" ht="15">
      <c r="A588" s="86" t="s">
        <v>2401</v>
      </c>
      <c r="B588" s="86">
        <v>15</v>
      </c>
      <c r="C588" s="121">
        <v>0.008827084146781612</v>
      </c>
      <c r="D588" s="86" t="s">
        <v>2257</v>
      </c>
      <c r="E588" s="86" t="b">
        <v>0</v>
      </c>
      <c r="F588" s="86" t="b">
        <v>0</v>
      </c>
      <c r="G588" s="86" t="b">
        <v>0</v>
      </c>
    </row>
    <row r="589" spans="1:7" ht="15">
      <c r="A589" s="86" t="s">
        <v>2402</v>
      </c>
      <c r="B589" s="86">
        <v>14</v>
      </c>
      <c r="C589" s="121">
        <v>0.008745849025449462</v>
      </c>
      <c r="D589" s="86" t="s">
        <v>2257</v>
      </c>
      <c r="E589" s="86" t="b">
        <v>0</v>
      </c>
      <c r="F589" s="86" t="b">
        <v>0</v>
      </c>
      <c r="G589" s="86" t="b">
        <v>0</v>
      </c>
    </row>
    <row r="590" spans="1:7" ht="15">
      <c r="A590" s="86" t="s">
        <v>2351</v>
      </c>
      <c r="B590" s="86">
        <v>13</v>
      </c>
      <c r="C590" s="121">
        <v>0.00862707162257749</v>
      </c>
      <c r="D590" s="86" t="s">
        <v>2257</v>
      </c>
      <c r="E590" s="86" t="b">
        <v>0</v>
      </c>
      <c r="F590" s="86" t="b">
        <v>0</v>
      </c>
      <c r="G590" s="86" t="b">
        <v>0</v>
      </c>
    </row>
    <row r="591" spans="1:7" ht="15">
      <c r="A591" s="86" t="s">
        <v>2403</v>
      </c>
      <c r="B591" s="86">
        <v>13</v>
      </c>
      <c r="C591" s="121">
        <v>0.00862707162257749</v>
      </c>
      <c r="D591" s="86" t="s">
        <v>2257</v>
      </c>
      <c r="E591" s="86" t="b">
        <v>0</v>
      </c>
      <c r="F591" s="86" t="b">
        <v>0</v>
      </c>
      <c r="G591" s="86" t="b">
        <v>0</v>
      </c>
    </row>
    <row r="592" spans="1:7" ht="15">
      <c r="A592" s="86" t="s">
        <v>2404</v>
      </c>
      <c r="B592" s="86">
        <v>13</v>
      </c>
      <c r="C592" s="121">
        <v>0.00862707162257749</v>
      </c>
      <c r="D592" s="86" t="s">
        <v>2257</v>
      </c>
      <c r="E592" s="86" t="b">
        <v>0</v>
      </c>
      <c r="F592" s="86" t="b">
        <v>0</v>
      </c>
      <c r="G592" s="86" t="b">
        <v>0</v>
      </c>
    </row>
    <row r="593" spans="1:7" ht="15">
      <c r="A593" s="86" t="s">
        <v>2813</v>
      </c>
      <c r="B593" s="86">
        <v>13</v>
      </c>
      <c r="C593" s="121">
        <v>0.00862707162257749</v>
      </c>
      <c r="D593" s="86" t="s">
        <v>2257</v>
      </c>
      <c r="E593" s="86" t="b">
        <v>0</v>
      </c>
      <c r="F593" s="86" t="b">
        <v>0</v>
      </c>
      <c r="G593" s="86" t="b">
        <v>0</v>
      </c>
    </row>
    <row r="594" spans="1:7" ht="15">
      <c r="A594" s="86" t="s">
        <v>2814</v>
      </c>
      <c r="B594" s="86">
        <v>13</v>
      </c>
      <c r="C594" s="121">
        <v>0.00862707162257749</v>
      </c>
      <c r="D594" s="86" t="s">
        <v>2257</v>
      </c>
      <c r="E594" s="86" t="b">
        <v>0</v>
      </c>
      <c r="F594" s="86" t="b">
        <v>0</v>
      </c>
      <c r="G594" s="86" t="b">
        <v>0</v>
      </c>
    </row>
    <row r="595" spans="1:7" ht="15">
      <c r="A595" s="86" t="s">
        <v>2815</v>
      </c>
      <c r="B595" s="86">
        <v>13</v>
      </c>
      <c r="C595" s="121">
        <v>0.00862707162257749</v>
      </c>
      <c r="D595" s="86" t="s">
        <v>2257</v>
      </c>
      <c r="E595" s="86" t="b">
        <v>0</v>
      </c>
      <c r="F595" s="86" t="b">
        <v>0</v>
      </c>
      <c r="G595" s="86" t="b">
        <v>0</v>
      </c>
    </row>
    <row r="596" spans="1:7" ht="15">
      <c r="A596" s="86" t="s">
        <v>2816</v>
      </c>
      <c r="B596" s="86">
        <v>13</v>
      </c>
      <c r="C596" s="121">
        <v>0.00862707162257749</v>
      </c>
      <c r="D596" s="86" t="s">
        <v>2257</v>
      </c>
      <c r="E596" s="86" t="b">
        <v>0</v>
      </c>
      <c r="F596" s="86" t="b">
        <v>0</v>
      </c>
      <c r="G596" s="86" t="b">
        <v>0</v>
      </c>
    </row>
    <row r="597" spans="1:7" ht="15">
      <c r="A597" s="86" t="s">
        <v>2817</v>
      </c>
      <c r="B597" s="86">
        <v>13</v>
      </c>
      <c r="C597" s="121">
        <v>0.00862707162257749</v>
      </c>
      <c r="D597" s="86" t="s">
        <v>2257</v>
      </c>
      <c r="E597" s="86" t="b">
        <v>0</v>
      </c>
      <c r="F597" s="86" t="b">
        <v>0</v>
      </c>
      <c r="G597" s="86" t="b">
        <v>0</v>
      </c>
    </row>
    <row r="598" spans="1:7" ht="15">
      <c r="A598" s="86" t="s">
        <v>2818</v>
      </c>
      <c r="B598" s="86">
        <v>13</v>
      </c>
      <c r="C598" s="121">
        <v>0.00862707162257749</v>
      </c>
      <c r="D598" s="86" t="s">
        <v>2257</v>
      </c>
      <c r="E598" s="86" t="b">
        <v>0</v>
      </c>
      <c r="F598" s="86" t="b">
        <v>0</v>
      </c>
      <c r="G598" s="86" t="b">
        <v>0</v>
      </c>
    </row>
    <row r="599" spans="1:7" ht="15">
      <c r="A599" s="86" t="s">
        <v>2819</v>
      </c>
      <c r="B599" s="86">
        <v>13</v>
      </c>
      <c r="C599" s="121">
        <v>0.00862707162257749</v>
      </c>
      <c r="D599" s="86" t="s">
        <v>2257</v>
      </c>
      <c r="E599" s="86" t="b">
        <v>0</v>
      </c>
      <c r="F599" s="86" t="b">
        <v>0</v>
      </c>
      <c r="G599" s="86" t="b">
        <v>0</v>
      </c>
    </row>
    <row r="600" spans="1:7" ht="15">
      <c r="A600" s="86" t="s">
        <v>2820</v>
      </c>
      <c r="B600" s="86">
        <v>13</v>
      </c>
      <c r="C600" s="121">
        <v>0.00862707162257749</v>
      </c>
      <c r="D600" s="86" t="s">
        <v>2257</v>
      </c>
      <c r="E600" s="86" t="b">
        <v>0</v>
      </c>
      <c r="F600" s="86" t="b">
        <v>0</v>
      </c>
      <c r="G600" s="86" t="b">
        <v>0</v>
      </c>
    </row>
    <row r="601" spans="1:7" ht="15">
      <c r="A601" s="86" t="s">
        <v>2796</v>
      </c>
      <c r="B601" s="86">
        <v>13</v>
      </c>
      <c r="C601" s="121">
        <v>0.00862707162257749</v>
      </c>
      <c r="D601" s="86" t="s">
        <v>2257</v>
      </c>
      <c r="E601" s="86" t="b">
        <v>0</v>
      </c>
      <c r="F601" s="86" t="b">
        <v>0</v>
      </c>
      <c r="G601" s="86" t="b">
        <v>0</v>
      </c>
    </row>
    <row r="602" spans="1:7" ht="15">
      <c r="A602" s="86" t="s">
        <v>2798</v>
      </c>
      <c r="B602" s="86">
        <v>12</v>
      </c>
      <c r="C602" s="121">
        <v>0.00846785855817097</v>
      </c>
      <c r="D602" s="86" t="s">
        <v>2257</v>
      </c>
      <c r="E602" s="86" t="b">
        <v>0</v>
      </c>
      <c r="F602" s="86" t="b">
        <v>0</v>
      </c>
      <c r="G602" s="86" t="b">
        <v>0</v>
      </c>
    </row>
    <row r="603" spans="1:7" ht="15">
      <c r="A603" s="86" t="s">
        <v>2797</v>
      </c>
      <c r="B603" s="86">
        <v>12</v>
      </c>
      <c r="C603" s="121">
        <v>0.00846785855817097</v>
      </c>
      <c r="D603" s="86" t="s">
        <v>2257</v>
      </c>
      <c r="E603" s="86" t="b">
        <v>0</v>
      </c>
      <c r="F603" s="86" t="b">
        <v>0</v>
      </c>
      <c r="G603" s="86" t="b">
        <v>0</v>
      </c>
    </row>
    <row r="604" spans="1:7" ht="15">
      <c r="A604" s="86" t="s">
        <v>2799</v>
      </c>
      <c r="B604" s="86">
        <v>12</v>
      </c>
      <c r="C604" s="121">
        <v>0.00846785855817097</v>
      </c>
      <c r="D604" s="86" t="s">
        <v>2257</v>
      </c>
      <c r="E604" s="86" t="b">
        <v>0</v>
      </c>
      <c r="F604" s="86" t="b">
        <v>0</v>
      </c>
      <c r="G604" s="86" t="b">
        <v>0</v>
      </c>
    </row>
    <row r="605" spans="1:7" ht="15">
      <c r="A605" s="86" t="s">
        <v>2800</v>
      </c>
      <c r="B605" s="86">
        <v>12</v>
      </c>
      <c r="C605" s="121">
        <v>0.00846785855817097</v>
      </c>
      <c r="D605" s="86" t="s">
        <v>2257</v>
      </c>
      <c r="E605" s="86" t="b">
        <v>0</v>
      </c>
      <c r="F605" s="86" t="b">
        <v>0</v>
      </c>
      <c r="G605" s="86" t="b">
        <v>0</v>
      </c>
    </row>
    <row r="606" spans="1:7" ht="15">
      <c r="A606" s="86" t="s">
        <v>2801</v>
      </c>
      <c r="B606" s="86">
        <v>12</v>
      </c>
      <c r="C606" s="121">
        <v>0.00846785855817097</v>
      </c>
      <c r="D606" s="86" t="s">
        <v>2257</v>
      </c>
      <c r="E606" s="86" t="b">
        <v>0</v>
      </c>
      <c r="F606" s="86" t="b">
        <v>0</v>
      </c>
      <c r="G606" s="86" t="b">
        <v>0</v>
      </c>
    </row>
    <row r="607" spans="1:7" ht="15">
      <c r="A607" s="86" t="s">
        <v>2802</v>
      </c>
      <c r="B607" s="86">
        <v>12</v>
      </c>
      <c r="C607" s="121">
        <v>0.00846785855817097</v>
      </c>
      <c r="D607" s="86" t="s">
        <v>2257</v>
      </c>
      <c r="E607" s="86" t="b">
        <v>0</v>
      </c>
      <c r="F607" s="86" t="b">
        <v>0</v>
      </c>
      <c r="G607" s="86" t="b">
        <v>0</v>
      </c>
    </row>
    <row r="608" spans="1:7" ht="15">
      <c r="A608" s="86" t="s">
        <v>508</v>
      </c>
      <c r="B608" s="86">
        <v>12</v>
      </c>
      <c r="C608" s="121">
        <v>0.00846785855817097</v>
      </c>
      <c r="D608" s="86" t="s">
        <v>2257</v>
      </c>
      <c r="E608" s="86" t="b">
        <v>0</v>
      </c>
      <c r="F608" s="86" t="b">
        <v>0</v>
      </c>
      <c r="G608" s="86" t="b">
        <v>0</v>
      </c>
    </row>
    <row r="609" spans="1:7" ht="15">
      <c r="A609" s="86" t="s">
        <v>2803</v>
      </c>
      <c r="B609" s="86">
        <v>12</v>
      </c>
      <c r="C609" s="121">
        <v>0.00846785855817097</v>
      </c>
      <c r="D609" s="86" t="s">
        <v>2257</v>
      </c>
      <c r="E609" s="86" t="b">
        <v>0</v>
      </c>
      <c r="F609" s="86" t="b">
        <v>0</v>
      </c>
      <c r="G609" s="86" t="b">
        <v>0</v>
      </c>
    </row>
    <row r="610" spans="1:7" ht="15">
      <c r="A610" s="86" t="s">
        <v>2804</v>
      </c>
      <c r="B610" s="86">
        <v>12</v>
      </c>
      <c r="C610" s="121">
        <v>0.00846785855817097</v>
      </c>
      <c r="D610" s="86" t="s">
        <v>2257</v>
      </c>
      <c r="E610" s="86" t="b">
        <v>0</v>
      </c>
      <c r="F610" s="86" t="b">
        <v>0</v>
      </c>
      <c r="G610" s="86" t="b">
        <v>0</v>
      </c>
    </row>
    <row r="611" spans="1:7" ht="15">
      <c r="A611" s="86" t="s">
        <v>2805</v>
      </c>
      <c r="B611" s="86">
        <v>12</v>
      </c>
      <c r="C611" s="121">
        <v>0.00846785855817097</v>
      </c>
      <c r="D611" s="86" t="s">
        <v>2257</v>
      </c>
      <c r="E611" s="86" t="b">
        <v>0</v>
      </c>
      <c r="F611" s="86" t="b">
        <v>0</v>
      </c>
      <c r="G611" s="86" t="b">
        <v>0</v>
      </c>
    </row>
    <row r="612" spans="1:7" ht="15">
      <c r="A612" s="86" t="s">
        <v>2795</v>
      </c>
      <c r="B612" s="86">
        <v>12</v>
      </c>
      <c r="C612" s="121">
        <v>0.00846785855817097</v>
      </c>
      <c r="D612" s="86" t="s">
        <v>2257</v>
      </c>
      <c r="E612" s="86" t="b">
        <v>0</v>
      </c>
      <c r="F612" s="86" t="b">
        <v>0</v>
      </c>
      <c r="G612" s="86" t="b">
        <v>0</v>
      </c>
    </row>
    <row r="613" spans="1:7" ht="15">
      <c r="A613" s="86" t="s">
        <v>2806</v>
      </c>
      <c r="B613" s="86">
        <v>12</v>
      </c>
      <c r="C613" s="121">
        <v>0.00846785855817097</v>
      </c>
      <c r="D613" s="86" t="s">
        <v>2257</v>
      </c>
      <c r="E613" s="86" t="b">
        <v>0</v>
      </c>
      <c r="F613" s="86" t="b">
        <v>0</v>
      </c>
      <c r="G613" s="86" t="b">
        <v>0</v>
      </c>
    </row>
    <row r="614" spans="1:7" ht="15">
      <c r="A614" s="86" t="s">
        <v>2807</v>
      </c>
      <c r="B614" s="86">
        <v>12</v>
      </c>
      <c r="C614" s="121">
        <v>0.00846785855817097</v>
      </c>
      <c r="D614" s="86" t="s">
        <v>2257</v>
      </c>
      <c r="E614" s="86" t="b">
        <v>0</v>
      </c>
      <c r="F614" s="86" t="b">
        <v>0</v>
      </c>
      <c r="G614" s="86" t="b">
        <v>0</v>
      </c>
    </row>
    <row r="615" spans="1:7" ht="15">
      <c r="A615" s="86" t="s">
        <v>2808</v>
      </c>
      <c r="B615" s="86">
        <v>12</v>
      </c>
      <c r="C615" s="121">
        <v>0.00846785855817097</v>
      </c>
      <c r="D615" s="86" t="s">
        <v>2257</v>
      </c>
      <c r="E615" s="86" t="b">
        <v>0</v>
      </c>
      <c r="F615" s="86" t="b">
        <v>0</v>
      </c>
      <c r="G615" s="86" t="b">
        <v>0</v>
      </c>
    </row>
    <row r="616" spans="1:7" ht="15">
      <c r="A616" s="86" t="s">
        <v>2809</v>
      </c>
      <c r="B616" s="86">
        <v>12</v>
      </c>
      <c r="C616" s="121">
        <v>0.00846785855817097</v>
      </c>
      <c r="D616" s="86" t="s">
        <v>2257</v>
      </c>
      <c r="E616" s="86" t="b">
        <v>0</v>
      </c>
      <c r="F616" s="86" t="b">
        <v>0</v>
      </c>
      <c r="G616" s="86" t="b">
        <v>0</v>
      </c>
    </row>
    <row r="617" spans="1:7" ht="15">
      <c r="A617" s="86" t="s">
        <v>2810</v>
      </c>
      <c r="B617" s="86">
        <v>12</v>
      </c>
      <c r="C617" s="121">
        <v>0.00846785855817097</v>
      </c>
      <c r="D617" s="86" t="s">
        <v>2257</v>
      </c>
      <c r="E617" s="86" t="b">
        <v>0</v>
      </c>
      <c r="F617" s="86" t="b">
        <v>0</v>
      </c>
      <c r="G617" s="86" t="b">
        <v>0</v>
      </c>
    </row>
    <row r="618" spans="1:7" ht="15">
      <c r="A618" s="86" t="s">
        <v>2811</v>
      </c>
      <c r="B618" s="86">
        <v>12</v>
      </c>
      <c r="C618" s="121">
        <v>0.00846785855817097</v>
      </c>
      <c r="D618" s="86" t="s">
        <v>2257</v>
      </c>
      <c r="E618" s="86" t="b">
        <v>0</v>
      </c>
      <c r="F618" s="86" t="b">
        <v>0</v>
      </c>
      <c r="G618" s="86" t="b">
        <v>0</v>
      </c>
    </row>
    <row r="619" spans="1:7" ht="15">
      <c r="A619" s="86" t="s">
        <v>2391</v>
      </c>
      <c r="B619" s="86">
        <v>12</v>
      </c>
      <c r="C619" s="121">
        <v>0.00846785855817097</v>
      </c>
      <c r="D619" s="86" t="s">
        <v>2257</v>
      </c>
      <c r="E619" s="86" t="b">
        <v>0</v>
      </c>
      <c r="F619" s="86" t="b">
        <v>0</v>
      </c>
      <c r="G619" s="86" t="b">
        <v>0</v>
      </c>
    </row>
    <row r="620" spans="1:7" ht="15">
      <c r="A620" s="86" t="s">
        <v>2812</v>
      </c>
      <c r="B620" s="86">
        <v>12</v>
      </c>
      <c r="C620" s="121">
        <v>0.00846785855817097</v>
      </c>
      <c r="D620" s="86" t="s">
        <v>2257</v>
      </c>
      <c r="E620" s="86" t="b">
        <v>0</v>
      </c>
      <c r="F620" s="86" t="b">
        <v>0</v>
      </c>
      <c r="G620" s="86" t="b">
        <v>0</v>
      </c>
    </row>
    <row r="621" spans="1:7" ht="15">
      <c r="A621" s="86" t="s">
        <v>2452</v>
      </c>
      <c r="B621" s="86">
        <v>7</v>
      </c>
      <c r="C621" s="121">
        <v>0.006920941404681041</v>
      </c>
      <c r="D621" s="86" t="s">
        <v>2257</v>
      </c>
      <c r="E621" s="86" t="b">
        <v>0</v>
      </c>
      <c r="F621" s="86" t="b">
        <v>0</v>
      </c>
      <c r="G621" s="86" t="b">
        <v>0</v>
      </c>
    </row>
    <row r="622" spans="1:7" ht="15">
      <c r="A622" s="86" t="s">
        <v>2878</v>
      </c>
      <c r="B622" s="86">
        <v>5</v>
      </c>
      <c r="C622" s="121">
        <v>0.005827012257228266</v>
      </c>
      <c r="D622" s="86" t="s">
        <v>2257</v>
      </c>
      <c r="E622" s="86" t="b">
        <v>0</v>
      </c>
      <c r="F622" s="86" t="b">
        <v>0</v>
      </c>
      <c r="G622" s="86" t="b">
        <v>0</v>
      </c>
    </row>
    <row r="623" spans="1:7" ht="15">
      <c r="A623" s="86" t="s">
        <v>2394</v>
      </c>
      <c r="B623" s="86">
        <v>4</v>
      </c>
      <c r="C623" s="121">
        <v>0.006586349871910969</v>
      </c>
      <c r="D623" s="86" t="s">
        <v>2257</v>
      </c>
      <c r="E623" s="86" t="b">
        <v>0</v>
      </c>
      <c r="F623" s="86" t="b">
        <v>0</v>
      </c>
      <c r="G623" s="86" t="b">
        <v>0</v>
      </c>
    </row>
    <row r="624" spans="1:7" ht="15">
      <c r="A624" s="86" t="s">
        <v>2950</v>
      </c>
      <c r="B624" s="86">
        <v>4</v>
      </c>
      <c r="C624" s="121">
        <v>0.0051303402193645055</v>
      </c>
      <c r="D624" s="86" t="s">
        <v>2257</v>
      </c>
      <c r="E624" s="86" t="b">
        <v>0</v>
      </c>
      <c r="F624" s="86" t="b">
        <v>0</v>
      </c>
      <c r="G624" s="86" t="b">
        <v>0</v>
      </c>
    </row>
    <row r="625" spans="1:7" ht="15">
      <c r="A625" s="86" t="s">
        <v>2951</v>
      </c>
      <c r="B625" s="86">
        <v>4</v>
      </c>
      <c r="C625" s="121">
        <v>0.0051303402193645055</v>
      </c>
      <c r="D625" s="86" t="s">
        <v>2257</v>
      </c>
      <c r="E625" s="86" t="b">
        <v>0</v>
      </c>
      <c r="F625" s="86" t="b">
        <v>0</v>
      </c>
      <c r="G625" s="86" t="b">
        <v>0</v>
      </c>
    </row>
    <row r="626" spans="1:7" ht="15">
      <c r="A626" s="86" t="s">
        <v>2952</v>
      </c>
      <c r="B626" s="86">
        <v>4</v>
      </c>
      <c r="C626" s="121">
        <v>0.0051303402193645055</v>
      </c>
      <c r="D626" s="86" t="s">
        <v>2257</v>
      </c>
      <c r="E626" s="86" t="b">
        <v>0</v>
      </c>
      <c r="F626" s="86" t="b">
        <v>0</v>
      </c>
      <c r="G626" s="86" t="b">
        <v>0</v>
      </c>
    </row>
    <row r="627" spans="1:7" ht="15">
      <c r="A627" s="86" t="s">
        <v>2828</v>
      </c>
      <c r="B627" s="86">
        <v>4</v>
      </c>
      <c r="C627" s="121">
        <v>0.0051303402193645055</v>
      </c>
      <c r="D627" s="86" t="s">
        <v>2257</v>
      </c>
      <c r="E627" s="86" t="b">
        <v>0</v>
      </c>
      <c r="F627" s="86" t="b">
        <v>0</v>
      </c>
      <c r="G627" s="86" t="b">
        <v>0</v>
      </c>
    </row>
    <row r="628" spans="1:7" ht="15">
      <c r="A628" s="86" t="s">
        <v>2953</v>
      </c>
      <c r="B628" s="86">
        <v>4</v>
      </c>
      <c r="C628" s="121">
        <v>0.0051303402193645055</v>
      </c>
      <c r="D628" s="86" t="s">
        <v>2257</v>
      </c>
      <c r="E628" s="86" t="b">
        <v>0</v>
      </c>
      <c r="F628" s="86" t="b">
        <v>0</v>
      </c>
      <c r="G628" s="86" t="b">
        <v>0</v>
      </c>
    </row>
    <row r="629" spans="1:7" ht="15">
      <c r="A629" s="86" t="s">
        <v>2954</v>
      </c>
      <c r="B629" s="86">
        <v>4</v>
      </c>
      <c r="C629" s="121">
        <v>0.0051303402193645055</v>
      </c>
      <c r="D629" s="86" t="s">
        <v>2257</v>
      </c>
      <c r="E629" s="86" t="b">
        <v>0</v>
      </c>
      <c r="F629" s="86" t="b">
        <v>0</v>
      </c>
      <c r="G629" s="86" t="b">
        <v>0</v>
      </c>
    </row>
    <row r="630" spans="1:7" ht="15">
      <c r="A630" s="86" t="s">
        <v>2955</v>
      </c>
      <c r="B630" s="86">
        <v>4</v>
      </c>
      <c r="C630" s="121">
        <v>0.0051303402193645055</v>
      </c>
      <c r="D630" s="86" t="s">
        <v>2257</v>
      </c>
      <c r="E630" s="86" t="b">
        <v>0</v>
      </c>
      <c r="F630" s="86" t="b">
        <v>0</v>
      </c>
      <c r="G630" s="86" t="b">
        <v>0</v>
      </c>
    </row>
    <row r="631" spans="1:7" ht="15">
      <c r="A631" s="86" t="s">
        <v>2956</v>
      </c>
      <c r="B631" s="86">
        <v>4</v>
      </c>
      <c r="C631" s="121">
        <v>0.0051303402193645055</v>
      </c>
      <c r="D631" s="86" t="s">
        <v>2257</v>
      </c>
      <c r="E631" s="86" t="b">
        <v>0</v>
      </c>
      <c r="F631" s="86" t="b">
        <v>0</v>
      </c>
      <c r="G631" s="86" t="b">
        <v>0</v>
      </c>
    </row>
    <row r="632" spans="1:7" ht="15">
      <c r="A632" s="86" t="s">
        <v>2822</v>
      </c>
      <c r="B632" s="86">
        <v>4</v>
      </c>
      <c r="C632" s="121">
        <v>0.0051303402193645055</v>
      </c>
      <c r="D632" s="86" t="s">
        <v>2257</v>
      </c>
      <c r="E632" s="86" t="b">
        <v>0</v>
      </c>
      <c r="F632" s="86" t="b">
        <v>0</v>
      </c>
      <c r="G632" s="86" t="b">
        <v>0</v>
      </c>
    </row>
    <row r="633" spans="1:7" ht="15">
      <c r="A633" s="86" t="s">
        <v>2929</v>
      </c>
      <c r="B633" s="86">
        <v>3</v>
      </c>
      <c r="C633" s="121">
        <v>0.004300979118362437</v>
      </c>
      <c r="D633" s="86" t="s">
        <v>2257</v>
      </c>
      <c r="E633" s="86" t="b">
        <v>0</v>
      </c>
      <c r="F633" s="86" t="b">
        <v>0</v>
      </c>
      <c r="G633" s="86" t="b">
        <v>0</v>
      </c>
    </row>
    <row r="634" spans="1:7" ht="15">
      <c r="A634" s="86" t="s">
        <v>2930</v>
      </c>
      <c r="B634" s="86">
        <v>3</v>
      </c>
      <c r="C634" s="121">
        <v>0.004300979118362437</v>
      </c>
      <c r="D634" s="86" t="s">
        <v>2257</v>
      </c>
      <c r="E634" s="86" t="b">
        <v>0</v>
      </c>
      <c r="F634" s="86" t="b">
        <v>0</v>
      </c>
      <c r="G634" s="86" t="b">
        <v>0</v>
      </c>
    </row>
    <row r="635" spans="1:7" ht="15">
      <c r="A635" s="86" t="s">
        <v>2931</v>
      </c>
      <c r="B635" s="86">
        <v>3</v>
      </c>
      <c r="C635" s="121">
        <v>0.004300979118362437</v>
      </c>
      <c r="D635" s="86" t="s">
        <v>2257</v>
      </c>
      <c r="E635" s="86" t="b">
        <v>0</v>
      </c>
      <c r="F635" s="86" t="b">
        <v>0</v>
      </c>
      <c r="G635" s="86" t="b">
        <v>0</v>
      </c>
    </row>
    <row r="636" spans="1:7" ht="15">
      <c r="A636" s="86" t="s">
        <v>2932</v>
      </c>
      <c r="B636" s="86">
        <v>3</v>
      </c>
      <c r="C636" s="121">
        <v>0.004300979118362437</v>
      </c>
      <c r="D636" s="86" t="s">
        <v>2257</v>
      </c>
      <c r="E636" s="86" t="b">
        <v>0</v>
      </c>
      <c r="F636" s="86" t="b">
        <v>0</v>
      </c>
      <c r="G636" s="86" t="b">
        <v>0</v>
      </c>
    </row>
    <row r="637" spans="1:7" ht="15">
      <c r="A637" s="86" t="s">
        <v>2423</v>
      </c>
      <c r="B637" s="86">
        <v>3</v>
      </c>
      <c r="C637" s="121">
        <v>0.004300979118362437</v>
      </c>
      <c r="D637" s="86" t="s">
        <v>2257</v>
      </c>
      <c r="E637" s="86" t="b">
        <v>0</v>
      </c>
      <c r="F637" s="86" t="b">
        <v>0</v>
      </c>
      <c r="G637" s="86" t="b">
        <v>0</v>
      </c>
    </row>
    <row r="638" spans="1:7" ht="15">
      <c r="A638" s="86" t="s">
        <v>2933</v>
      </c>
      <c r="B638" s="86">
        <v>3</v>
      </c>
      <c r="C638" s="121">
        <v>0.004300979118362437</v>
      </c>
      <c r="D638" s="86" t="s">
        <v>2257</v>
      </c>
      <c r="E638" s="86" t="b">
        <v>0</v>
      </c>
      <c r="F638" s="86" t="b">
        <v>0</v>
      </c>
      <c r="G638" s="86" t="b">
        <v>0</v>
      </c>
    </row>
    <row r="639" spans="1:7" ht="15">
      <c r="A639" s="86" t="s">
        <v>2934</v>
      </c>
      <c r="B639" s="86">
        <v>3</v>
      </c>
      <c r="C639" s="121">
        <v>0.004300979118362437</v>
      </c>
      <c r="D639" s="86" t="s">
        <v>2257</v>
      </c>
      <c r="E639" s="86" t="b">
        <v>0</v>
      </c>
      <c r="F639" s="86" t="b">
        <v>0</v>
      </c>
      <c r="G639" s="86" t="b">
        <v>0</v>
      </c>
    </row>
    <row r="640" spans="1:7" ht="15">
      <c r="A640" s="86" t="s">
        <v>2935</v>
      </c>
      <c r="B640" s="86">
        <v>3</v>
      </c>
      <c r="C640" s="121">
        <v>0.004300979118362437</v>
      </c>
      <c r="D640" s="86" t="s">
        <v>2257</v>
      </c>
      <c r="E640" s="86" t="b">
        <v>0</v>
      </c>
      <c r="F640" s="86" t="b">
        <v>0</v>
      </c>
      <c r="G640" s="86" t="b">
        <v>0</v>
      </c>
    </row>
    <row r="641" spans="1:7" ht="15">
      <c r="A641" s="86" t="s">
        <v>2936</v>
      </c>
      <c r="B641" s="86">
        <v>3</v>
      </c>
      <c r="C641" s="121">
        <v>0.004300979118362437</v>
      </c>
      <c r="D641" s="86" t="s">
        <v>2257</v>
      </c>
      <c r="E641" s="86" t="b">
        <v>0</v>
      </c>
      <c r="F641" s="86" t="b">
        <v>0</v>
      </c>
      <c r="G641" s="86" t="b">
        <v>0</v>
      </c>
    </row>
    <row r="642" spans="1:7" ht="15">
      <c r="A642" s="86" t="s">
        <v>2422</v>
      </c>
      <c r="B642" s="86">
        <v>3</v>
      </c>
      <c r="C642" s="121">
        <v>0.004300979118362437</v>
      </c>
      <c r="D642" s="86" t="s">
        <v>2257</v>
      </c>
      <c r="E642" s="86" t="b">
        <v>0</v>
      </c>
      <c r="F642" s="86" t="b">
        <v>0</v>
      </c>
      <c r="G642" s="86" t="b">
        <v>0</v>
      </c>
    </row>
    <row r="643" spans="1:7" ht="15">
      <c r="A643" s="86" t="s">
        <v>2937</v>
      </c>
      <c r="B643" s="86">
        <v>3</v>
      </c>
      <c r="C643" s="121">
        <v>0.004300979118362437</v>
      </c>
      <c r="D643" s="86" t="s">
        <v>2257</v>
      </c>
      <c r="E643" s="86" t="b">
        <v>0</v>
      </c>
      <c r="F643" s="86" t="b">
        <v>0</v>
      </c>
      <c r="G643" s="86" t="b">
        <v>0</v>
      </c>
    </row>
    <row r="644" spans="1:7" ht="15">
      <c r="A644" s="86" t="s">
        <v>2938</v>
      </c>
      <c r="B644" s="86">
        <v>3</v>
      </c>
      <c r="C644" s="121">
        <v>0.004300979118362437</v>
      </c>
      <c r="D644" s="86" t="s">
        <v>2257</v>
      </c>
      <c r="E644" s="86" t="b">
        <v>0</v>
      </c>
      <c r="F644" s="86" t="b">
        <v>0</v>
      </c>
      <c r="G644" s="86" t="b">
        <v>0</v>
      </c>
    </row>
    <row r="645" spans="1:7" ht="15">
      <c r="A645" s="86" t="s">
        <v>2939</v>
      </c>
      <c r="B645" s="86">
        <v>3</v>
      </c>
      <c r="C645" s="121">
        <v>0.004300979118362437</v>
      </c>
      <c r="D645" s="86" t="s">
        <v>2257</v>
      </c>
      <c r="E645" s="86" t="b">
        <v>0</v>
      </c>
      <c r="F645" s="86" t="b">
        <v>0</v>
      </c>
      <c r="G645" s="86" t="b">
        <v>0</v>
      </c>
    </row>
    <row r="646" spans="1:7" ht="15">
      <c r="A646" s="86" t="s">
        <v>2826</v>
      </c>
      <c r="B646" s="86">
        <v>3</v>
      </c>
      <c r="C646" s="121">
        <v>0.004300979118362437</v>
      </c>
      <c r="D646" s="86" t="s">
        <v>2257</v>
      </c>
      <c r="E646" s="86" t="b">
        <v>0</v>
      </c>
      <c r="F646" s="86" t="b">
        <v>0</v>
      </c>
      <c r="G646" s="86" t="b">
        <v>0</v>
      </c>
    </row>
    <row r="647" spans="1:7" ht="15">
      <c r="A647" s="86" t="s">
        <v>2398</v>
      </c>
      <c r="B647" s="86">
        <v>3</v>
      </c>
      <c r="C647" s="121">
        <v>0.004300979118362437</v>
      </c>
      <c r="D647" s="86" t="s">
        <v>2257</v>
      </c>
      <c r="E647" s="86" t="b">
        <v>0</v>
      </c>
      <c r="F647" s="86" t="b">
        <v>0</v>
      </c>
      <c r="G647" s="86" t="b">
        <v>0</v>
      </c>
    </row>
    <row r="648" spans="1:7" ht="15">
      <c r="A648" s="86" t="s">
        <v>2940</v>
      </c>
      <c r="B648" s="86">
        <v>3</v>
      </c>
      <c r="C648" s="121">
        <v>0.004300979118362437</v>
      </c>
      <c r="D648" s="86" t="s">
        <v>2257</v>
      </c>
      <c r="E648" s="86" t="b">
        <v>0</v>
      </c>
      <c r="F648" s="86" t="b">
        <v>0</v>
      </c>
      <c r="G648" s="86" t="b">
        <v>0</v>
      </c>
    </row>
    <row r="649" spans="1:7" ht="15">
      <c r="A649" s="86" t="s">
        <v>2941</v>
      </c>
      <c r="B649" s="86">
        <v>3</v>
      </c>
      <c r="C649" s="121">
        <v>0.004300979118362437</v>
      </c>
      <c r="D649" s="86" t="s">
        <v>2257</v>
      </c>
      <c r="E649" s="86" t="b">
        <v>0</v>
      </c>
      <c r="F649" s="86" t="b">
        <v>0</v>
      </c>
      <c r="G649" s="86" t="b">
        <v>0</v>
      </c>
    </row>
    <row r="650" spans="1:7" ht="15">
      <c r="A650" s="86" t="s">
        <v>2942</v>
      </c>
      <c r="B650" s="86">
        <v>3</v>
      </c>
      <c r="C650" s="121">
        <v>0.004300979118362437</v>
      </c>
      <c r="D650" s="86" t="s">
        <v>2257</v>
      </c>
      <c r="E650" s="86" t="b">
        <v>0</v>
      </c>
      <c r="F650" s="86" t="b">
        <v>0</v>
      </c>
      <c r="G650" s="86" t="b">
        <v>0</v>
      </c>
    </row>
    <row r="651" spans="1:7" ht="15">
      <c r="A651" s="86" t="s">
        <v>2943</v>
      </c>
      <c r="B651" s="86">
        <v>3</v>
      </c>
      <c r="C651" s="121">
        <v>0.004300979118362437</v>
      </c>
      <c r="D651" s="86" t="s">
        <v>2257</v>
      </c>
      <c r="E651" s="86" t="b">
        <v>0</v>
      </c>
      <c r="F651" s="86" t="b">
        <v>0</v>
      </c>
      <c r="G651" s="86" t="b">
        <v>0</v>
      </c>
    </row>
    <row r="652" spans="1:7" ht="15">
      <c r="A652" s="86" t="s">
        <v>2944</v>
      </c>
      <c r="B652" s="86">
        <v>3</v>
      </c>
      <c r="C652" s="121">
        <v>0.004300979118362437</v>
      </c>
      <c r="D652" s="86" t="s">
        <v>2257</v>
      </c>
      <c r="E652" s="86" t="b">
        <v>0</v>
      </c>
      <c r="F652" s="86" t="b">
        <v>0</v>
      </c>
      <c r="G652" s="86" t="b">
        <v>0</v>
      </c>
    </row>
    <row r="653" spans="1:7" ht="15">
      <c r="A653" s="86" t="s">
        <v>2861</v>
      </c>
      <c r="B653" s="86">
        <v>3</v>
      </c>
      <c r="C653" s="121">
        <v>0.004300979118362437</v>
      </c>
      <c r="D653" s="86" t="s">
        <v>2257</v>
      </c>
      <c r="E653" s="86" t="b">
        <v>0</v>
      </c>
      <c r="F653" s="86" t="b">
        <v>0</v>
      </c>
      <c r="G653" s="86" t="b">
        <v>0</v>
      </c>
    </row>
    <row r="654" spans="1:7" ht="15">
      <c r="A654" s="86" t="s">
        <v>2945</v>
      </c>
      <c r="B654" s="86">
        <v>3</v>
      </c>
      <c r="C654" s="121">
        <v>0.004300979118362437</v>
      </c>
      <c r="D654" s="86" t="s">
        <v>2257</v>
      </c>
      <c r="E654" s="86" t="b">
        <v>0</v>
      </c>
      <c r="F654" s="86" t="b">
        <v>0</v>
      </c>
      <c r="G654" s="86" t="b">
        <v>0</v>
      </c>
    </row>
    <row r="655" spans="1:7" ht="15">
      <c r="A655" s="86" t="s">
        <v>2946</v>
      </c>
      <c r="B655" s="86">
        <v>3</v>
      </c>
      <c r="C655" s="121">
        <v>0.004300979118362437</v>
      </c>
      <c r="D655" s="86" t="s">
        <v>2257</v>
      </c>
      <c r="E655" s="86" t="b">
        <v>0</v>
      </c>
      <c r="F655" s="86" t="b">
        <v>0</v>
      </c>
      <c r="G655" s="86" t="b">
        <v>0</v>
      </c>
    </row>
    <row r="656" spans="1:7" ht="15">
      <c r="A656" s="86" t="s">
        <v>2947</v>
      </c>
      <c r="B656" s="86">
        <v>3</v>
      </c>
      <c r="C656" s="121">
        <v>0.004300979118362437</v>
      </c>
      <c r="D656" s="86" t="s">
        <v>2257</v>
      </c>
      <c r="E656" s="86" t="b">
        <v>0</v>
      </c>
      <c r="F656" s="86" t="b">
        <v>0</v>
      </c>
      <c r="G656" s="86" t="b">
        <v>0</v>
      </c>
    </row>
    <row r="657" spans="1:7" ht="15">
      <c r="A657" s="86" t="s">
        <v>2948</v>
      </c>
      <c r="B657" s="86">
        <v>3</v>
      </c>
      <c r="C657" s="121">
        <v>0.004300979118362437</v>
      </c>
      <c r="D657" s="86" t="s">
        <v>2257</v>
      </c>
      <c r="E657" s="86" t="b">
        <v>0</v>
      </c>
      <c r="F657" s="86" t="b">
        <v>0</v>
      </c>
      <c r="G657" s="86" t="b">
        <v>0</v>
      </c>
    </row>
    <row r="658" spans="1:7" ht="15">
      <c r="A658" s="86" t="s">
        <v>2949</v>
      </c>
      <c r="B658" s="86">
        <v>3</v>
      </c>
      <c r="C658" s="121">
        <v>0.004300979118362437</v>
      </c>
      <c r="D658" s="86" t="s">
        <v>2257</v>
      </c>
      <c r="E658" s="86" t="b">
        <v>0</v>
      </c>
      <c r="F658" s="86" t="b">
        <v>0</v>
      </c>
      <c r="G658" s="86" t="b">
        <v>0</v>
      </c>
    </row>
    <row r="659" spans="1:7" ht="15">
      <c r="A659" s="86" t="s">
        <v>315</v>
      </c>
      <c r="B659" s="86">
        <v>3</v>
      </c>
      <c r="C659" s="121">
        <v>0.004300979118362437</v>
      </c>
      <c r="D659" s="86" t="s">
        <v>2257</v>
      </c>
      <c r="E659" s="86" t="b">
        <v>0</v>
      </c>
      <c r="F659" s="86" t="b">
        <v>0</v>
      </c>
      <c r="G659" s="86" t="b">
        <v>0</v>
      </c>
    </row>
    <row r="660" spans="1:7" ht="15">
      <c r="A660" s="86" t="s">
        <v>3032</v>
      </c>
      <c r="B660" s="86">
        <v>3</v>
      </c>
      <c r="C660" s="121">
        <v>0.004300979118362437</v>
      </c>
      <c r="D660" s="86" t="s">
        <v>2257</v>
      </c>
      <c r="E660" s="86" t="b">
        <v>0</v>
      </c>
      <c r="F660" s="86" t="b">
        <v>0</v>
      </c>
      <c r="G660" s="86" t="b">
        <v>0</v>
      </c>
    </row>
    <row r="661" spans="1:7" ht="15">
      <c r="A661" s="86" t="s">
        <v>2928</v>
      </c>
      <c r="B661" s="86">
        <v>3</v>
      </c>
      <c r="C661" s="121">
        <v>0.004300979118362437</v>
      </c>
      <c r="D661" s="86" t="s">
        <v>2257</v>
      </c>
      <c r="E661" s="86" t="b">
        <v>0</v>
      </c>
      <c r="F661" s="86" t="b">
        <v>0</v>
      </c>
      <c r="G661" s="86" t="b">
        <v>0</v>
      </c>
    </row>
    <row r="662" spans="1:7" ht="15">
      <c r="A662" s="86" t="s">
        <v>3033</v>
      </c>
      <c r="B662" s="86">
        <v>3</v>
      </c>
      <c r="C662" s="121">
        <v>0.004300979118362437</v>
      </c>
      <c r="D662" s="86" t="s">
        <v>2257</v>
      </c>
      <c r="E662" s="86" t="b">
        <v>0</v>
      </c>
      <c r="F662" s="86" t="b">
        <v>0</v>
      </c>
      <c r="G662" s="86" t="b">
        <v>0</v>
      </c>
    </row>
    <row r="663" spans="1:7" ht="15">
      <c r="A663" s="86" t="s">
        <v>3034</v>
      </c>
      <c r="B663" s="86">
        <v>3</v>
      </c>
      <c r="C663" s="121">
        <v>0.004300979118362437</v>
      </c>
      <c r="D663" s="86" t="s">
        <v>2257</v>
      </c>
      <c r="E663" s="86" t="b">
        <v>0</v>
      </c>
      <c r="F663" s="86" t="b">
        <v>0</v>
      </c>
      <c r="G663" s="86" t="b">
        <v>0</v>
      </c>
    </row>
    <row r="664" spans="1:7" ht="15">
      <c r="A664" s="86" t="s">
        <v>3035</v>
      </c>
      <c r="B664" s="86">
        <v>3</v>
      </c>
      <c r="C664" s="121">
        <v>0.004300979118362437</v>
      </c>
      <c r="D664" s="86" t="s">
        <v>2257</v>
      </c>
      <c r="E664" s="86" t="b">
        <v>0</v>
      </c>
      <c r="F664" s="86" t="b">
        <v>0</v>
      </c>
      <c r="G664" s="86" t="b">
        <v>0</v>
      </c>
    </row>
    <row r="665" spans="1:7" ht="15">
      <c r="A665" s="86" t="s">
        <v>3036</v>
      </c>
      <c r="B665" s="86">
        <v>3</v>
      </c>
      <c r="C665" s="121">
        <v>0.004300979118362437</v>
      </c>
      <c r="D665" s="86" t="s">
        <v>2257</v>
      </c>
      <c r="E665" s="86" t="b">
        <v>0</v>
      </c>
      <c r="F665" s="86" t="b">
        <v>0</v>
      </c>
      <c r="G665" s="86" t="b">
        <v>0</v>
      </c>
    </row>
    <row r="666" spans="1:7" ht="15">
      <c r="A666" s="86" t="s">
        <v>3037</v>
      </c>
      <c r="B666" s="86">
        <v>3</v>
      </c>
      <c r="C666" s="121">
        <v>0.004300979118362437</v>
      </c>
      <c r="D666" s="86" t="s">
        <v>2257</v>
      </c>
      <c r="E666" s="86" t="b">
        <v>0</v>
      </c>
      <c r="F666" s="86" t="b">
        <v>0</v>
      </c>
      <c r="G666" s="86" t="b">
        <v>0</v>
      </c>
    </row>
    <row r="667" spans="1:7" ht="15">
      <c r="A667" s="86" t="s">
        <v>2447</v>
      </c>
      <c r="B667" s="86">
        <v>3</v>
      </c>
      <c r="C667" s="121">
        <v>0.004300979118362437</v>
      </c>
      <c r="D667" s="86" t="s">
        <v>2257</v>
      </c>
      <c r="E667" s="86" t="b">
        <v>0</v>
      </c>
      <c r="F667" s="86" t="b">
        <v>0</v>
      </c>
      <c r="G667" s="86" t="b">
        <v>0</v>
      </c>
    </row>
    <row r="668" spans="1:7" ht="15">
      <c r="A668" s="86" t="s">
        <v>3038</v>
      </c>
      <c r="B668" s="86">
        <v>3</v>
      </c>
      <c r="C668" s="121">
        <v>0.004300979118362437</v>
      </c>
      <c r="D668" s="86" t="s">
        <v>2257</v>
      </c>
      <c r="E668" s="86" t="b">
        <v>0</v>
      </c>
      <c r="F668" s="86" t="b">
        <v>0</v>
      </c>
      <c r="G668" s="86" t="b">
        <v>0</v>
      </c>
    </row>
    <row r="669" spans="1:7" ht="15">
      <c r="A669" s="86" t="s">
        <v>3039</v>
      </c>
      <c r="B669" s="86">
        <v>3</v>
      </c>
      <c r="C669" s="121">
        <v>0.004300979118362437</v>
      </c>
      <c r="D669" s="86" t="s">
        <v>2257</v>
      </c>
      <c r="E669" s="86" t="b">
        <v>0</v>
      </c>
      <c r="F669" s="86" t="b">
        <v>0</v>
      </c>
      <c r="G669" s="86" t="b">
        <v>0</v>
      </c>
    </row>
    <row r="670" spans="1:7" ht="15">
      <c r="A670" s="86" t="s">
        <v>3040</v>
      </c>
      <c r="B670" s="86">
        <v>3</v>
      </c>
      <c r="C670" s="121">
        <v>0.004300979118362437</v>
      </c>
      <c r="D670" s="86" t="s">
        <v>2257</v>
      </c>
      <c r="E670" s="86" t="b">
        <v>0</v>
      </c>
      <c r="F670" s="86" t="b">
        <v>0</v>
      </c>
      <c r="G670" s="86" t="b">
        <v>0</v>
      </c>
    </row>
    <row r="671" spans="1:7" ht="15">
      <c r="A671" s="86" t="s">
        <v>2860</v>
      </c>
      <c r="B671" s="86">
        <v>3</v>
      </c>
      <c r="C671" s="121">
        <v>0.004300979118362437</v>
      </c>
      <c r="D671" s="86" t="s">
        <v>2257</v>
      </c>
      <c r="E671" s="86" t="b">
        <v>0</v>
      </c>
      <c r="F671" s="86" t="b">
        <v>0</v>
      </c>
      <c r="G671" s="86" t="b">
        <v>0</v>
      </c>
    </row>
    <row r="672" spans="1:7" ht="15">
      <c r="A672" s="86" t="s">
        <v>3041</v>
      </c>
      <c r="B672" s="86">
        <v>3</v>
      </c>
      <c r="C672" s="121">
        <v>0.004300979118362437</v>
      </c>
      <c r="D672" s="86" t="s">
        <v>2257</v>
      </c>
      <c r="E672" s="86" t="b">
        <v>0</v>
      </c>
      <c r="F672" s="86" t="b">
        <v>0</v>
      </c>
      <c r="G672" s="86" t="b">
        <v>0</v>
      </c>
    </row>
    <row r="673" spans="1:7" ht="15">
      <c r="A673" s="86" t="s">
        <v>3042</v>
      </c>
      <c r="B673" s="86">
        <v>3</v>
      </c>
      <c r="C673" s="121">
        <v>0.004300979118362437</v>
      </c>
      <c r="D673" s="86" t="s">
        <v>2257</v>
      </c>
      <c r="E673" s="86" t="b">
        <v>0</v>
      </c>
      <c r="F673" s="86" t="b">
        <v>0</v>
      </c>
      <c r="G673" s="86" t="b">
        <v>0</v>
      </c>
    </row>
    <row r="674" spans="1:7" ht="15">
      <c r="A674" s="86" t="s">
        <v>3043</v>
      </c>
      <c r="B674" s="86">
        <v>3</v>
      </c>
      <c r="C674" s="121">
        <v>0.004300979118362437</v>
      </c>
      <c r="D674" s="86" t="s">
        <v>2257</v>
      </c>
      <c r="E674" s="86" t="b">
        <v>0</v>
      </c>
      <c r="F674" s="86" t="b">
        <v>0</v>
      </c>
      <c r="G674" s="86" t="b">
        <v>0</v>
      </c>
    </row>
    <row r="675" spans="1:7" ht="15">
      <c r="A675" s="86" t="s">
        <v>2893</v>
      </c>
      <c r="B675" s="86">
        <v>3</v>
      </c>
      <c r="C675" s="121">
        <v>0.004300979118362437</v>
      </c>
      <c r="D675" s="86" t="s">
        <v>2257</v>
      </c>
      <c r="E675" s="86" t="b">
        <v>0</v>
      </c>
      <c r="F675" s="86" t="b">
        <v>0</v>
      </c>
      <c r="G675" s="86" t="b">
        <v>0</v>
      </c>
    </row>
    <row r="676" spans="1:7" ht="15">
      <c r="A676" s="86" t="s">
        <v>3044</v>
      </c>
      <c r="B676" s="86">
        <v>3</v>
      </c>
      <c r="C676" s="121">
        <v>0.004300979118362437</v>
      </c>
      <c r="D676" s="86" t="s">
        <v>2257</v>
      </c>
      <c r="E676" s="86" t="b">
        <v>0</v>
      </c>
      <c r="F676" s="86" t="b">
        <v>0</v>
      </c>
      <c r="G676" s="86" t="b">
        <v>0</v>
      </c>
    </row>
    <row r="677" spans="1:7" ht="15">
      <c r="A677" s="86" t="s">
        <v>3045</v>
      </c>
      <c r="B677" s="86">
        <v>3</v>
      </c>
      <c r="C677" s="121">
        <v>0.004300979118362437</v>
      </c>
      <c r="D677" s="86" t="s">
        <v>2257</v>
      </c>
      <c r="E677" s="86" t="b">
        <v>0</v>
      </c>
      <c r="F677" s="86" t="b">
        <v>0</v>
      </c>
      <c r="G677" s="86" t="b">
        <v>0</v>
      </c>
    </row>
    <row r="678" spans="1:7" ht="15">
      <c r="A678" s="86" t="s">
        <v>3046</v>
      </c>
      <c r="B678" s="86">
        <v>3</v>
      </c>
      <c r="C678" s="121">
        <v>0.004300979118362437</v>
      </c>
      <c r="D678" s="86" t="s">
        <v>2257</v>
      </c>
      <c r="E678" s="86" t="b">
        <v>0</v>
      </c>
      <c r="F678" s="86" t="b">
        <v>0</v>
      </c>
      <c r="G678" s="86" t="b">
        <v>0</v>
      </c>
    </row>
    <row r="679" spans="1:7" ht="15">
      <c r="A679" s="86" t="s">
        <v>3047</v>
      </c>
      <c r="B679" s="86">
        <v>3</v>
      </c>
      <c r="C679" s="121">
        <v>0.004300979118362437</v>
      </c>
      <c r="D679" s="86" t="s">
        <v>2257</v>
      </c>
      <c r="E679" s="86" t="b">
        <v>0</v>
      </c>
      <c r="F679" s="86" t="b">
        <v>0</v>
      </c>
      <c r="G679" s="86" t="b">
        <v>0</v>
      </c>
    </row>
    <row r="680" spans="1:7" ht="15">
      <c r="A680" s="86" t="s">
        <v>2877</v>
      </c>
      <c r="B680" s="86">
        <v>3</v>
      </c>
      <c r="C680" s="121">
        <v>0.004300979118362437</v>
      </c>
      <c r="D680" s="86" t="s">
        <v>2257</v>
      </c>
      <c r="E680" s="86" t="b">
        <v>0</v>
      </c>
      <c r="F680" s="86" t="b">
        <v>0</v>
      </c>
      <c r="G680" s="86" t="b">
        <v>0</v>
      </c>
    </row>
    <row r="681" spans="1:7" ht="15">
      <c r="A681" s="86" t="s">
        <v>2827</v>
      </c>
      <c r="B681" s="86">
        <v>2</v>
      </c>
      <c r="C681" s="121">
        <v>0.004021179762228716</v>
      </c>
      <c r="D681" s="86" t="s">
        <v>2257</v>
      </c>
      <c r="E681" s="86" t="b">
        <v>0</v>
      </c>
      <c r="F681" s="86" t="b">
        <v>0</v>
      </c>
      <c r="G681" s="86" t="b">
        <v>0</v>
      </c>
    </row>
    <row r="682" spans="1:7" ht="15">
      <c r="A682" s="86" t="s">
        <v>2927</v>
      </c>
      <c r="B682" s="86">
        <v>2</v>
      </c>
      <c r="C682" s="121">
        <v>0.004021179762228716</v>
      </c>
      <c r="D682" s="86" t="s">
        <v>2257</v>
      </c>
      <c r="E682" s="86" t="b">
        <v>0</v>
      </c>
      <c r="F682" s="86" t="b">
        <v>0</v>
      </c>
      <c r="G682" s="86" t="b">
        <v>0</v>
      </c>
    </row>
    <row r="683" spans="1:7" ht="15">
      <c r="A683" s="86" t="s">
        <v>2846</v>
      </c>
      <c r="B683" s="86">
        <v>2</v>
      </c>
      <c r="C683" s="121">
        <v>0.0032931749359554844</v>
      </c>
      <c r="D683" s="86" t="s">
        <v>2257</v>
      </c>
      <c r="E683" s="86" t="b">
        <v>0</v>
      </c>
      <c r="F683" s="86" t="b">
        <v>0</v>
      </c>
      <c r="G683" s="86" t="b">
        <v>0</v>
      </c>
    </row>
    <row r="684" spans="1:7" ht="15">
      <c r="A684" s="86" t="s">
        <v>3060</v>
      </c>
      <c r="B684" s="86">
        <v>2</v>
      </c>
      <c r="C684" s="121">
        <v>0.0032931749359554844</v>
      </c>
      <c r="D684" s="86" t="s">
        <v>2257</v>
      </c>
      <c r="E684" s="86" t="b">
        <v>0</v>
      </c>
      <c r="F684" s="86" t="b">
        <v>0</v>
      </c>
      <c r="G684" s="86" t="b">
        <v>0</v>
      </c>
    </row>
    <row r="685" spans="1:7" ht="15">
      <c r="A685" s="86" t="s">
        <v>3061</v>
      </c>
      <c r="B685" s="86">
        <v>2</v>
      </c>
      <c r="C685" s="121">
        <v>0.0032931749359554844</v>
      </c>
      <c r="D685" s="86" t="s">
        <v>2257</v>
      </c>
      <c r="E685" s="86" t="b">
        <v>0</v>
      </c>
      <c r="F685" s="86" t="b">
        <v>0</v>
      </c>
      <c r="G685" s="86" t="b">
        <v>0</v>
      </c>
    </row>
    <row r="686" spans="1:7" ht="15">
      <c r="A686" s="86" t="s">
        <v>2923</v>
      </c>
      <c r="B686" s="86">
        <v>2</v>
      </c>
      <c r="C686" s="121">
        <v>0.0032931749359554844</v>
      </c>
      <c r="D686" s="86" t="s">
        <v>2257</v>
      </c>
      <c r="E686" s="86" t="b">
        <v>0</v>
      </c>
      <c r="F686" s="86" t="b">
        <v>0</v>
      </c>
      <c r="G686" s="86" t="b">
        <v>0</v>
      </c>
    </row>
    <row r="687" spans="1:7" ht="15">
      <c r="A687" s="86" t="s">
        <v>3062</v>
      </c>
      <c r="B687" s="86">
        <v>2</v>
      </c>
      <c r="C687" s="121">
        <v>0.0032931749359554844</v>
      </c>
      <c r="D687" s="86" t="s">
        <v>2257</v>
      </c>
      <c r="E687" s="86" t="b">
        <v>0</v>
      </c>
      <c r="F687" s="86" t="b">
        <v>0</v>
      </c>
      <c r="G687" s="86" t="b">
        <v>0</v>
      </c>
    </row>
    <row r="688" spans="1:7" ht="15">
      <c r="A688" s="86" t="s">
        <v>3063</v>
      </c>
      <c r="B688" s="86">
        <v>2</v>
      </c>
      <c r="C688" s="121">
        <v>0.0032931749359554844</v>
      </c>
      <c r="D688" s="86" t="s">
        <v>2257</v>
      </c>
      <c r="E688" s="86" t="b">
        <v>0</v>
      </c>
      <c r="F688" s="86" t="b">
        <v>0</v>
      </c>
      <c r="G688" s="86" t="b">
        <v>0</v>
      </c>
    </row>
    <row r="689" spans="1:7" ht="15">
      <c r="A689" s="86" t="s">
        <v>3064</v>
      </c>
      <c r="B689" s="86">
        <v>2</v>
      </c>
      <c r="C689" s="121">
        <v>0.0032931749359554844</v>
      </c>
      <c r="D689" s="86" t="s">
        <v>2257</v>
      </c>
      <c r="E689" s="86" t="b">
        <v>0</v>
      </c>
      <c r="F689" s="86" t="b">
        <v>0</v>
      </c>
      <c r="G689" s="86" t="b">
        <v>0</v>
      </c>
    </row>
    <row r="690" spans="1:7" ht="15">
      <c r="A690" s="86" t="s">
        <v>3065</v>
      </c>
      <c r="B690" s="86">
        <v>2</v>
      </c>
      <c r="C690" s="121">
        <v>0.0032931749359554844</v>
      </c>
      <c r="D690" s="86" t="s">
        <v>2257</v>
      </c>
      <c r="E690" s="86" t="b">
        <v>0</v>
      </c>
      <c r="F690" s="86" t="b">
        <v>0</v>
      </c>
      <c r="G690" s="86" t="b">
        <v>0</v>
      </c>
    </row>
    <row r="691" spans="1:7" ht="15">
      <c r="A691" s="86" t="s">
        <v>3121</v>
      </c>
      <c r="B691" s="86">
        <v>2</v>
      </c>
      <c r="C691" s="121">
        <v>0.0032931749359554844</v>
      </c>
      <c r="D691" s="86" t="s">
        <v>2257</v>
      </c>
      <c r="E691" s="86" t="b">
        <v>0</v>
      </c>
      <c r="F691" s="86" t="b">
        <v>0</v>
      </c>
      <c r="G691" s="86" t="b">
        <v>0</v>
      </c>
    </row>
    <row r="692" spans="1:7" ht="15">
      <c r="A692" s="86" t="s">
        <v>3122</v>
      </c>
      <c r="B692" s="86">
        <v>2</v>
      </c>
      <c r="C692" s="121">
        <v>0.0032931749359554844</v>
      </c>
      <c r="D692" s="86" t="s">
        <v>2257</v>
      </c>
      <c r="E692" s="86" t="b">
        <v>0</v>
      </c>
      <c r="F692" s="86" t="b">
        <v>0</v>
      </c>
      <c r="G692" s="86" t="b">
        <v>0</v>
      </c>
    </row>
    <row r="693" spans="1:7" ht="15">
      <c r="A693" s="86" t="s">
        <v>3123</v>
      </c>
      <c r="B693" s="86">
        <v>2</v>
      </c>
      <c r="C693" s="121">
        <v>0.0032931749359554844</v>
      </c>
      <c r="D693" s="86" t="s">
        <v>2257</v>
      </c>
      <c r="E693" s="86" t="b">
        <v>0</v>
      </c>
      <c r="F693" s="86" t="b">
        <v>0</v>
      </c>
      <c r="G693" s="86" t="b">
        <v>0</v>
      </c>
    </row>
    <row r="694" spans="1:7" ht="15">
      <c r="A694" s="86" t="s">
        <v>2396</v>
      </c>
      <c r="B694" s="86">
        <v>2</v>
      </c>
      <c r="C694" s="121">
        <v>0.0032931749359554844</v>
      </c>
      <c r="D694" s="86" t="s">
        <v>2257</v>
      </c>
      <c r="E694" s="86" t="b">
        <v>0</v>
      </c>
      <c r="F694" s="86" t="b">
        <v>0</v>
      </c>
      <c r="G694" s="86" t="b">
        <v>0</v>
      </c>
    </row>
    <row r="695" spans="1:7" ht="15">
      <c r="A695" s="86" t="s">
        <v>3095</v>
      </c>
      <c r="B695" s="86">
        <v>2</v>
      </c>
      <c r="C695" s="121">
        <v>0.0032931749359554844</v>
      </c>
      <c r="D695" s="86" t="s">
        <v>2257</v>
      </c>
      <c r="E695" s="86" t="b">
        <v>0</v>
      </c>
      <c r="F695" s="86" t="b">
        <v>0</v>
      </c>
      <c r="G695" s="86" t="b">
        <v>0</v>
      </c>
    </row>
    <row r="696" spans="1:7" ht="15">
      <c r="A696" s="86" t="s">
        <v>3096</v>
      </c>
      <c r="B696" s="86">
        <v>2</v>
      </c>
      <c r="C696" s="121">
        <v>0.0032931749359554844</v>
      </c>
      <c r="D696" s="86" t="s">
        <v>2257</v>
      </c>
      <c r="E696" s="86" t="b">
        <v>0</v>
      </c>
      <c r="F696" s="86" t="b">
        <v>0</v>
      </c>
      <c r="G696" s="86" t="b">
        <v>0</v>
      </c>
    </row>
    <row r="697" spans="1:7" ht="15">
      <c r="A697" s="86" t="s">
        <v>3097</v>
      </c>
      <c r="B697" s="86">
        <v>2</v>
      </c>
      <c r="C697" s="121">
        <v>0.0032931749359554844</v>
      </c>
      <c r="D697" s="86" t="s">
        <v>2257</v>
      </c>
      <c r="E697" s="86" t="b">
        <v>0</v>
      </c>
      <c r="F697" s="86" t="b">
        <v>0</v>
      </c>
      <c r="G697" s="86" t="b">
        <v>0</v>
      </c>
    </row>
    <row r="698" spans="1:7" ht="15">
      <c r="A698" s="86" t="s">
        <v>2866</v>
      </c>
      <c r="B698" s="86">
        <v>2</v>
      </c>
      <c r="C698" s="121">
        <v>0.0032931749359554844</v>
      </c>
      <c r="D698" s="86" t="s">
        <v>2257</v>
      </c>
      <c r="E698" s="86" t="b">
        <v>0</v>
      </c>
      <c r="F698" s="86" t="b">
        <v>0</v>
      </c>
      <c r="G698" s="86" t="b">
        <v>0</v>
      </c>
    </row>
    <row r="699" spans="1:7" ht="15">
      <c r="A699" s="86" t="s">
        <v>2387</v>
      </c>
      <c r="B699" s="86">
        <v>32</v>
      </c>
      <c r="C699" s="121">
        <v>0</v>
      </c>
      <c r="D699" s="86" t="s">
        <v>2258</v>
      </c>
      <c r="E699" s="86" t="b">
        <v>0</v>
      </c>
      <c r="F699" s="86" t="b">
        <v>0</v>
      </c>
      <c r="G699" s="86" t="b">
        <v>0</v>
      </c>
    </row>
    <row r="700" spans="1:7" ht="15">
      <c r="A700" s="86" t="s">
        <v>2388</v>
      </c>
      <c r="B700" s="86">
        <v>23</v>
      </c>
      <c r="C700" s="121">
        <v>0.004865352909960474</v>
      </c>
      <c r="D700" s="86" t="s">
        <v>2258</v>
      </c>
      <c r="E700" s="86" t="b">
        <v>0</v>
      </c>
      <c r="F700" s="86" t="b">
        <v>0</v>
      </c>
      <c r="G700" s="86" t="b">
        <v>0</v>
      </c>
    </row>
    <row r="701" spans="1:7" ht="15">
      <c r="A701" s="86" t="s">
        <v>2389</v>
      </c>
      <c r="B701" s="86">
        <v>20</v>
      </c>
      <c r="C701" s="121">
        <v>0.00602123842642846</v>
      </c>
      <c r="D701" s="86" t="s">
        <v>2258</v>
      </c>
      <c r="E701" s="86" t="b">
        <v>0</v>
      </c>
      <c r="F701" s="86" t="b">
        <v>0</v>
      </c>
      <c r="G701" s="86" t="b">
        <v>0</v>
      </c>
    </row>
    <row r="702" spans="1:7" ht="15">
      <c r="A702" s="86" t="s">
        <v>2406</v>
      </c>
      <c r="B702" s="86">
        <v>16</v>
      </c>
      <c r="C702" s="121">
        <v>0.007103952700034955</v>
      </c>
      <c r="D702" s="86" t="s">
        <v>2258</v>
      </c>
      <c r="E702" s="86" t="b">
        <v>0</v>
      </c>
      <c r="F702" s="86" t="b">
        <v>0</v>
      </c>
      <c r="G702" s="86" t="b">
        <v>0</v>
      </c>
    </row>
    <row r="703" spans="1:7" ht="15">
      <c r="A703" s="86" t="s">
        <v>2391</v>
      </c>
      <c r="B703" s="86">
        <v>14</v>
      </c>
      <c r="C703" s="121">
        <v>0.007413432443928246</v>
      </c>
      <c r="D703" s="86" t="s">
        <v>2258</v>
      </c>
      <c r="E703" s="86" t="b">
        <v>0</v>
      </c>
      <c r="F703" s="86" t="b">
        <v>0</v>
      </c>
      <c r="G703" s="86" t="b">
        <v>0</v>
      </c>
    </row>
    <row r="704" spans="1:7" ht="15">
      <c r="A704" s="86" t="s">
        <v>320</v>
      </c>
      <c r="B704" s="86">
        <v>13</v>
      </c>
      <c r="C704" s="121">
        <v>0.007501012003200442</v>
      </c>
      <c r="D704" s="86" t="s">
        <v>2258</v>
      </c>
      <c r="E704" s="86" t="b">
        <v>0</v>
      </c>
      <c r="F704" s="86" t="b">
        <v>0</v>
      </c>
      <c r="G704" s="86" t="b">
        <v>0</v>
      </c>
    </row>
    <row r="705" spans="1:7" ht="15">
      <c r="A705" s="86" t="s">
        <v>2407</v>
      </c>
      <c r="B705" s="86">
        <v>10</v>
      </c>
      <c r="C705" s="121">
        <v>0.0074505896507360775</v>
      </c>
      <c r="D705" s="86" t="s">
        <v>2258</v>
      </c>
      <c r="E705" s="86" t="b">
        <v>0</v>
      </c>
      <c r="F705" s="86" t="b">
        <v>0</v>
      </c>
      <c r="G705" s="86" t="b">
        <v>0</v>
      </c>
    </row>
    <row r="706" spans="1:7" ht="15">
      <c r="A706" s="86" t="s">
        <v>2408</v>
      </c>
      <c r="B706" s="86">
        <v>8</v>
      </c>
      <c r="C706" s="121">
        <v>0.01065592905005243</v>
      </c>
      <c r="D706" s="86" t="s">
        <v>2258</v>
      </c>
      <c r="E706" s="86" t="b">
        <v>0</v>
      </c>
      <c r="F706" s="86" t="b">
        <v>0</v>
      </c>
      <c r="G706" s="86" t="b">
        <v>0</v>
      </c>
    </row>
    <row r="707" spans="1:7" ht="15">
      <c r="A707" s="86" t="s">
        <v>2409</v>
      </c>
      <c r="B707" s="86">
        <v>8</v>
      </c>
      <c r="C707" s="121">
        <v>0.007103952700034955</v>
      </c>
      <c r="D707" s="86" t="s">
        <v>2258</v>
      </c>
      <c r="E707" s="86" t="b">
        <v>0</v>
      </c>
      <c r="F707" s="86" t="b">
        <v>0</v>
      </c>
      <c r="G707" s="86" t="b">
        <v>0</v>
      </c>
    </row>
    <row r="708" spans="1:7" ht="15">
      <c r="A708" s="86" t="s">
        <v>2410</v>
      </c>
      <c r="B708" s="86">
        <v>8</v>
      </c>
      <c r="C708" s="121">
        <v>0.007103952700034955</v>
      </c>
      <c r="D708" s="86" t="s">
        <v>2258</v>
      </c>
      <c r="E708" s="86" t="b">
        <v>0</v>
      </c>
      <c r="F708" s="86" t="b">
        <v>0</v>
      </c>
      <c r="G708" s="86" t="b">
        <v>0</v>
      </c>
    </row>
    <row r="709" spans="1:7" ht="15">
      <c r="A709" s="86" t="s">
        <v>2867</v>
      </c>
      <c r="B709" s="86">
        <v>8</v>
      </c>
      <c r="C709" s="121">
        <v>0.007103952700034955</v>
      </c>
      <c r="D709" s="86" t="s">
        <v>2258</v>
      </c>
      <c r="E709" s="86" t="b">
        <v>0</v>
      </c>
      <c r="F709" s="86" t="b">
        <v>0</v>
      </c>
      <c r="G709" s="86" t="b">
        <v>0</v>
      </c>
    </row>
    <row r="710" spans="1:7" ht="15">
      <c r="A710" s="86" t="s">
        <v>2394</v>
      </c>
      <c r="B710" s="86">
        <v>8</v>
      </c>
      <c r="C710" s="121">
        <v>0.007788223460833618</v>
      </c>
      <c r="D710" s="86" t="s">
        <v>2258</v>
      </c>
      <c r="E710" s="86" t="b">
        <v>0</v>
      </c>
      <c r="F710" s="86" t="b">
        <v>0</v>
      </c>
      <c r="G710" s="86" t="b">
        <v>0</v>
      </c>
    </row>
    <row r="711" spans="1:7" ht="15">
      <c r="A711" s="86" t="s">
        <v>2872</v>
      </c>
      <c r="B711" s="86">
        <v>7</v>
      </c>
      <c r="C711" s="121">
        <v>0.006814695528229416</v>
      </c>
      <c r="D711" s="86" t="s">
        <v>2258</v>
      </c>
      <c r="E711" s="86" t="b">
        <v>0</v>
      </c>
      <c r="F711" s="86" t="b">
        <v>0</v>
      </c>
      <c r="G711" s="86" t="b">
        <v>0</v>
      </c>
    </row>
    <row r="712" spans="1:7" ht="15">
      <c r="A712" s="86" t="s">
        <v>2873</v>
      </c>
      <c r="B712" s="86">
        <v>7</v>
      </c>
      <c r="C712" s="121">
        <v>0.006814695528229416</v>
      </c>
      <c r="D712" s="86" t="s">
        <v>2258</v>
      </c>
      <c r="E712" s="86" t="b">
        <v>0</v>
      </c>
      <c r="F712" s="86" t="b">
        <v>0</v>
      </c>
      <c r="G712" s="86" t="b">
        <v>0</v>
      </c>
    </row>
    <row r="713" spans="1:7" ht="15">
      <c r="A713" s="86" t="s">
        <v>2846</v>
      </c>
      <c r="B713" s="86">
        <v>7</v>
      </c>
      <c r="C713" s="121">
        <v>0.006814695528229416</v>
      </c>
      <c r="D713" s="86" t="s">
        <v>2258</v>
      </c>
      <c r="E713" s="86" t="b">
        <v>0</v>
      </c>
      <c r="F713" s="86" t="b">
        <v>0</v>
      </c>
      <c r="G713" s="86" t="b">
        <v>0</v>
      </c>
    </row>
    <row r="714" spans="1:7" ht="15">
      <c r="A714" s="86" t="s">
        <v>2871</v>
      </c>
      <c r="B714" s="86">
        <v>7</v>
      </c>
      <c r="C714" s="121">
        <v>0.006814695528229416</v>
      </c>
      <c r="D714" s="86" t="s">
        <v>2258</v>
      </c>
      <c r="E714" s="86" t="b">
        <v>0</v>
      </c>
      <c r="F714" s="86" t="b">
        <v>0</v>
      </c>
      <c r="G714" s="86" t="b">
        <v>0</v>
      </c>
    </row>
    <row r="715" spans="1:7" ht="15">
      <c r="A715" s="86" t="s">
        <v>2868</v>
      </c>
      <c r="B715" s="86">
        <v>7</v>
      </c>
      <c r="C715" s="121">
        <v>0.006814695528229416</v>
      </c>
      <c r="D715" s="86" t="s">
        <v>2258</v>
      </c>
      <c r="E715" s="86" t="b">
        <v>0</v>
      </c>
      <c r="F715" s="86" t="b">
        <v>0</v>
      </c>
      <c r="G715" s="86" t="b">
        <v>0</v>
      </c>
    </row>
    <row r="716" spans="1:7" ht="15">
      <c r="A716" s="86" t="s">
        <v>315</v>
      </c>
      <c r="B716" s="86">
        <v>7</v>
      </c>
      <c r="C716" s="121">
        <v>0.006814695528229416</v>
      </c>
      <c r="D716" s="86" t="s">
        <v>2258</v>
      </c>
      <c r="E716" s="86" t="b">
        <v>0</v>
      </c>
      <c r="F716" s="86" t="b">
        <v>0</v>
      </c>
      <c r="G716" s="86" t="b">
        <v>0</v>
      </c>
    </row>
    <row r="717" spans="1:7" ht="15">
      <c r="A717" s="86" t="s">
        <v>2879</v>
      </c>
      <c r="B717" s="86">
        <v>6</v>
      </c>
      <c r="C717" s="121">
        <v>0.006433617061382852</v>
      </c>
      <c r="D717" s="86" t="s">
        <v>2258</v>
      </c>
      <c r="E717" s="86" t="b">
        <v>0</v>
      </c>
      <c r="F717" s="86" t="b">
        <v>0</v>
      </c>
      <c r="G717" s="86" t="b">
        <v>0</v>
      </c>
    </row>
    <row r="718" spans="1:7" ht="15">
      <c r="A718" s="86" t="s">
        <v>323</v>
      </c>
      <c r="B718" s="86">
        <v>6</v>
      </c>
      <c r="C718" s="121">
        <v>0.006433617061382852</v>
      </c>
      <c r="D718" s="86" t="s">
        <v>2258</v>
      </c>
      <c r="E718" s="86" t="b">
        <v>0</v>
      </c>
      <c r="F718" s="86" t="b">
        <v>0</v>
      </c>
      <c r="G718" s="86" t="b">
        <v>0</v>
      </c>
    </row>
    <row r="719" spans="1:7" ht="15">
      <c r="A719" s="86" t="s">
        <v>2452</v>
      </c>
      <c r="B719" s="86">
        <v>5</v>
      </c>
      <c r="C719" s="121">
        <v>0.005945280044128962</v>
      </c>
      <c r="D719" s="86" t="s">
        <v>2258</v>
      </c>
      <c r="E719" s="86" t="b">
        <v>0</v>
      </c>
      <c r="F719" s="86" t="b">
        <v>0</v>
      </c>
      <c r="G719" s="86" t="b">
        <v>0</v>
      </c>
    </row>
    <row r="720" spans="1:7" ht="15">
      <c r="A720" s="86" t="s">
        <v>2924</v>
      </c>
      <c r="B720" s="86">
        <v>5</v>
      </c>
      <c r="C720" s="121">
        <v>0.005945280044128962</v>
      </c>
      <c r="D720" s="86" t="s">
        <v>2258</v>
      </c>
      <c r="E720" s="86" t="b">
        <v>0</v>
      </c>
      <c r="F720" s="86" t="b">
        <v>0</v>
      </c>
      <c r="G720" s="86" t="b">
        <v>0</v>
      </c>
    </row>
    <row r="721" spans="1:7" ht="15">
      <c r="A721" s="86" t="s">
        <v>2421</v>
      </c>
      <c r="B721" s="86">
        <v>5</v>
      </c>
      <c r="C721" s="121">
        <v>0.005945280044128962</v>
      </c>
      <c r="D721" s="86" t="s">
        <v>2258</v>
      </c>
      <c r="E721" s="86" t="b">
        <v>0</v>
      </c>
      <c r="F721" s="86" t="b">
        <v>0</v>
      </c>
      <c r="G721" s="86" t="b">
        <v>0</v>
      </c>
    </row>
    <row r="722" spans="1:7" ht="15">
      <c r="A722" s="86" t="s">
        <v>2396</v>
      </c>
      <c r="B722" s="86">
        <v>5</v>
      </c>
      <c r="C722" s="121">
        <v>0.005945280044128962</v>
      </c>
      <c r="D722" s="86" t="s">
        <v>2258</v>
      </c>
      <c r="E722" s="86" t="b">
        <v>0</v>
      </c>
      <c r="F722" s="86" t="b">
        <v>0</v>
      </c>
      <c r="G722" s="86" t="b">
        <v>0</v>
      </c>
    </row>
    <row r="723" spans="1:7" ht="15">
      <c r="A723" s="86" t="s">
        <v>2796</v>
      </c>
      <c r="B723" s="86">
        <v>4</v>
      </c>
      <c r="C723" s="121">
        <v>0.005327964525026215</v>
      </c>
      <c r="D723" s="86" t="s">
        <v>2258</v>
      </c>
      <c r="E723" s="86" t="b">
        <v>0</v>
      </c>
      <c r="F723" s="86" t="b">
        <v>0</v>
      </c>
      <c r="G723" s="86" t="b">
        <v>0</v>
      </c>
    </row>
    <row r="724" spans="1:7" ht="15">
      <c r="A724" s="86" t="s">
        <v>2795</v>
      </c>
      <c r="B724" s="86">
        <v>4</v>
      </c>
      <c r="C724" s="121">
        <v>0.005327964525026215</v>
      </c>
      <c r="D724" s="86" t="s">
        <v>2258</v>
      </c>
      <c r="E724" s="86" t="b">
        <v>0</v>
      </c>
      <c r="F724" s="86" t="b">
        <v>0</v>
      </c>
      <c r="G724" s="86" t="b">
        <v>0</v>
      </c>
    </row>
    <row r="725" spans="1:7" ht="15">
      <c r="A725" s="86" t="s">
        <v>2825</v>
      </c>
      <c r="B725" s="86">
        <v>4</v>
      </c>
      <c r="C725" s="121">
        <v>0.005327964525026215</v>
      </c>
      <c r="D725" s="86" t="s">
        <v>2258</v>
      </c>
      <c r="E725" s="86" t="b">
        <v>0</v>
      </c>
      <c r="F725" s="86" t="b">
        <v>0</v>
      </c>
      <c r="G725" s="86" t="b">
        <v>0</v>
      </c>
    </row>
    <row r="726" spans="1:7" ht="15">
      <c r="A726" s="86" t="s">
        <v>2862</v>
      </c>
      <c r="B726" s="86">
        <v>4</v>
      </c>
      <c r="C726" s="121">
        <v>0.005327964525026215</v>
      </c>
      <c r="D726" s="86" t="s">
        <v>2258</v>
      </c>
      <c r="E726" s="86" t="b">
        <v>0</v>
      </c>
      <c r="F726" s="86" t="b">
        <v>0</v>
      </c>
      <c r="G726" s="86" t="b">
        <v>0</v>
      </c>
    </row>
    <row r="727" spans="1:7" ht="15">
      <c r="A727" s="86" t="s">
        <v>2982</v>
      </c>
      <c r="B727" s="86">
        <v>4</v>
      </c>
      <c r="C727" s="121">
        <v>0.005327964525026215</v>
      </c>
      <c r="D727" s="86" t="s">
        <v>2258</v>
      </c>
      <c r="E727" s="86" t="b">
        <v>0</v>
      </c>
      <c r="F727" s="86" t="b">
        <v>0</v>
      </c>
      <c r="G727" s="86" t="b">
        <v>0</v>
      </c>
    </row>
    <row r="728" spans="1:7" ht="15">
      <c r="A728" s="86" t="s">
        <v>2983</v>
      </c>
      <c r="B728" s="86">
        <v>4</v>
      </c>
      <c r="C728" s="121">
        <v>0.005327964525026215</v>
      </c>
      <c r="D728" s="86" t="s">
        <v>2258</v>
      </c>
      <c r="E728" s="86" t="b">
        <v>0</v>
      </c>
      <c r="F728" s="86" t="b">
        <v>0</v>
      </c>
      <c r="G728" s="86" t="b">
        <v>0</v>
      </c>
    </row>
    <row r="729" spans="1:7" ht="15">
      <c r="A729" s="86" t="s">
        <v>2984</v>
      </c>
      <c r="B729" s="86">
        <v>4</v>
      </c>
      <c r="C729" s="121">
        <v>0.005327964525026215</v>
      </c>
      <c r="D729" s="86" t="s">
        <v>2258</v>
      </c>
      <c r="E729" s="86" t="b">
        <v>0</v>
      </c>
      <c r="F729" s="86" t="b">
        <v>0</v>
      </c>
      <c r="G729" s="86" t="b">
        <v>0</v>
      </c>
    </row>
    <row r="730" spans="1:7" ht="15">
      <c r="A730" s="86" t="s">
        <v>2985</v>
      </c>
      <c r="B730" s="86">
        <v>4</v>
      </c>
      <c r="C730" s="121">
        <v>0.005327964525026215</v>
      </c>
      <c r="D730" s="86" t="s">
        <v>2258</v>
      </c>
      <c r="E730" s="86" t="b">
        <v>0</v>
      </c>
      <c r="F730" s="86" t="b">
        <v>0</v>
      </c>
      <c r="G730" s="86" t="b">
        <v>0</v>
      </c>
    </row>
    <row r="731" spans="1:7" ht="15">
      <c r="A731" s="86" t="s">
        <v>324</v>
      </c>
      <c r="B731" s="86">
        <v>4</v>
      </c>
      <c r="C731" s="121">
        <v>0.005327964525026215</v>
      </c>
      <c r="D731" s="86" t="s">
        <v>2258</v>
      </c>
      <c r="E731" s="86" t="b">
        <v>0</v>
      </c>
      <c r="F731" s="86" t="b">
        <v>0</v>
      </c>
      <c r="G731" s="86" t="b">
        <v>0</v>
      </c>
    </row>
    <row r="732" spans="1:7" ht="15">
      <c r="A732" s="86" t="s">
        <v>2986</v>
      </c>
      <c r="B732" s="86">
        <v>4</v>
      </c>
      <c r="C732" s="121">
        <v>0.005327964525026215</v>
      </c>
      <c r="D732" s="86" t="s">
        <v>2258</v>
      </c>
      <c r="E732" s="86" t="b">
        <v>0</v>
      </c>
      <c r="F732" s="86" t="b">
        <v>0</v>
      </c>
      <c r="G732" s="86" t="b">
        <v>0</v>
      </c>
    </row>
    <row r="733" spans="1:7" ht="15">
      <c r="A733" s="86" t="s">
        <v>2987</v>
      </c>
      <c r="B733" s="86">
        <v>4</v>
      </c>
      <c r="C733" s="121">
        <v>0.005327964525026215</v>
      </c>
      <c r="D733" s="86" t="s">
        <v>2258</v>
      </c>
      <c r="E733" s="86" t="b">
        <v>0</v>
      </c>
      <c r="F733" s="86" t="b">
        <v>0</v>
      </c>
      <c r="G733" s="86" t="b">
        <v>0</v>
      </c>
    </row>
    <row r="734" spans="1:7" ht="15">
      <c r="A734" s="86" t="s">
        <v>2988</v>
      </c>
      <c r="B734" s="86">
        <v>4</v>
      </c>
      <c r="C734" s="121">
        <v>0.005327964525026215</v>
      </c>
      <c r="D734" s="86" t="s">
        <v>2258</v>
      </c>
      <c r="E734" s="86" t="b">
        <v>0</v>
      </c>
      <c r="F734" s="86" t="b">
        <v>0</v>
      </c>
      <c r="G734" s="86" t="b">
        <v>0</v>
      </c>
    </row>
    <row r="735" spans="1:7" ht="15">
      <c r="A735" s="86" t="s">
        <v>2861</v>
      </c>
      <c r="B735" s="86">
        <v>4</v>
      </c>
      <c r="C735" s="121">
        <v>0.005327964525026215</v>
      </c>
      <c r="D735" s="86" t="s">
        <v>2258</v>
      </c>
      <c r="E735" s="86" t="b">
        <v>0</v>
      </c>
      <c r="F735" s="86" t="b">
        <v>0</v>
      </c>
      <c r="G735" s="86" t="b">
        <v>0</v>
      </c>
    </row>
    <row r="736" spans="1:7" ht="15">
      <c r="A736" s="86" t="s">
        <v>2989</v>
      </c>
      <c r="B736" s="86">
        <v>4</v>
      </c>
      <c r="C736" s="121">
        <v>0.005327964525026215</v>
      </c>
      <c r="D736" s="86" t="s">
        <v>2258</v>
      </c>
      <c r="E736" s="86" t="b">
        <v>0</v>
      </c>
      <c r="F736" s="86" t="b">
        <v>0</v>
      </c>
      <c r="G736" s="86" t="b">
        <v>0</v>
      </c>
    </row>
    <row r="737" spans="1:7" ht="15">
      <c r="A737" s="86" t="s">
        <v>2990</v>
      </c>
      <c r="B737" s="86">
        <v>4</v>
      </c>
      <c r="C737" s="121">
        <v>0.005327964525026215</v>
      </c>
      <c r="D737" s="86" t="s">
        <v>2258</v>
      </c>
      <c r="E737" s="86" t="b">
        <v>0</v>
      </c>
      <c r="F737" s="86" t="b">
        <v>0</v>
      </c>
      <c r="G737" s="86" t="b">
        <v>0</v>
      </c>
    </row>
    <row r="738" spans="1:7" ht="15">
      <c r="A738" s="86" t="s">
        <v>2895</v>
      </c>
      <c r="B738" s="86">
        <v>4</v>
      </c>
      <c r="C738" s="121">
        <v>0.005327964525026215</v>
      </c>
      <c r="D738" s="86" t="s">
        <v>2258</v>
      </c>
      <c r="E738" s="86" t="b">
        <v>0</v>
      </c>
      <c r="F738" s="86" t="b">
        <v>0</v>
      </c>
      <c r="G738" s="86" t="b">
        <v>0</v>
      </c>
    </row>
    <row r="739" spans="1:7" ht="15">
      <c r="A739" s="86" t="s">
        <v>2991</v>
      </c>
      <c r="B739" s="86">
        <v>4</v>
      </c>
      <c r="C739" s="121">
        <v>0.005327964525026215</v>
      </c>
      <c r="D739" s="86" t="s">
        <v>2258</v>
      </c>
      <c r="E739" s="86" t="b">
        <v>0</v>
      </c>
      <c r="F739" s="86" t="b">
        <v>0</v>
      </c>
      <c r="G739" s="86" t="b">
        <v>0</v>
      </c>
    </row>
    <row r="740" spans="1:7" ht="15">
      <c r="A740" s="86" t="s">
        <v>2992</v>
      </c>
      <c r="B740" s="86">
        <v>4</v>
      </c>
      <c r="C740" s="121">
        <v>0.005327964525026215</v>
      </c>
      <c r="D740" s="86" t="s">
        <v>2258</v>
      </c>
      <c r="E740" s="86" t="b">
        <v>0</v>
      </c>
      <c r="F740" s="86" t="b">
        <v>0</v>
      </c>
      <c r="G740" s="86" t="b">
        <v>0</v>
      </c>
    </row>
    <row r="741" spans="1:7" ht="15">
      <c r="A741" s="86" t="s">
        <v>2993</v>
      </c>
      <c r="B741" s="86">
        <v>4</v>
      </c>
      <c r="C741" s="121">
        <v>0.005327964525026215</v>
      </c>
      <c r="D741" s="86" t="s">
        <v>2258</v>
      </c>
      <c r="E741" s="86" t="b">
        <v>0</v>
      </c>
      <c r="F741" s="86" t="b">
        <v>0</v>
      </c>
      <c r="G741" s="86" t="b">
        <v>0</v>
      </c>
    </row>
    <row r="742" spans="1:7" ht="15">
      <c r="A742" s="86" t="s">
        <v>2974</v>
      </c>
      <c r="B742" s="86">
        <v>4</v>
      </c>
      <c r="C742" s="121">
        <v>0.005327964525026215</v>
      </c>
      <c r="D742" s="86" t="s">
        <v>2258</v>
      </c>
      <c r="E742" s="86" t="b">
        <v>0</v>
      </c>
      <c r="F742" s="86" t="b">
        <v>0</v>
      </c>
      <c r="G742" s="86" t="b">
        <v>0</v>
      </c>
    </row>
    <row r="743" spans="1:7" ht="15">
      <c r="A743" s="86" t="s">
        <v>2975</v>
      </c>
      <c r="B743" s="86">
        <v>4</v>
      </c>
      <c r="C743" s="121">
        <v>0.005327964525026215</v>
      </c>
      <c r="D743" s="86" t="s">
        <v>2258</v>
      </c>
      <c r="E743" s="86" t="b">
        <v>0</v>
      </c>
      <c r="F743" s="86" t="b">
        <v>0</v>
      </c>
      <c r="G743" s="86" t="b">
        <v>0</v>
      </c>
    </row>
    <row r="744" spans="1:7" ht="15">
      <c r="A744" s="86" t="s">
        <v>2976</v>
      </c>
      <c r="B744" s="86">
        <v>4</v>
      </c>
      <c r="C744" s="121">
        <v>0.005327964525026215</v>
      </c>
      <c r="D744" s="86" t="s">
        <v>2258</v>
      </c>
      <c r="E744" s="86" t="b">
        <v>0</v>
      </c>
      <c r="F744" s="86" t="b">
        <v>0</v>
      </c>
      <c r="G744" s="86" t="b">
        <v>0</v>
      </c>
    </row>
    <row r="745" spans="1:7" ht="15">
      <c r="A745" s="86" t="s">
        <v>2977</v>
      </c>
      <c r="B745" s="86">
        <v>4</v>
      </c>
      <c r="C745" s="121">
        <v>0.005327964525026215</v>
      </c>
      <c r="D745" s="86" t="s">
        <v>2258</v>
      </c>
      <c r="E745" s="86" t="b">
        <v>0</v>
      </c>
      <c r="F745" s="86" t="b">
        <v>0</v>
      </c>
      <c r="G745" s="86" t="b">
        <v>0</v>
      </c>
    </row>
    <row r="746" spans="1:7" ht="15">
      <c r="A746" s="86" t="s">
        <v>2978</v>
      </c>
      <c r="B746" s="86">
        <v>4</v>
      </c>
      <c r="C746" s="121">
        <v>0.005327964525026215</v>
      </c>
      <c r="D746" s="86" t="s">
        <v>2258</v>
      </c>
      <c r="E746" s="86" t="b">
        <v>0</v>
      </c>
      <c r="F746" s="86" t="b">
        <v>0</v>
      </c>
      <c r="G746" s="86" t="b">
        <v>0</v>
      </c>
    </row>
    <row r="747" spans="1:7" ht="15">
      <c r="A747" s="86" t="s">
        <v>2979</v>
      </c>
      <c r="B747" s="86">
        <v>4</v>
      </c>
      <c r="C747" s="121">
        <v>0.005327964525026215</v>
      </c>
      <c r="D747" s="86" t="s">
        <v>2258</v>
      </c>
      <c r="E747" s="86" t="b">
        <v>0</v>
      </c>
      <c r="F747" s="86" t="b">
        <v>0</v>
      </c>
      <c r="G747" s="86" t="b">
        <v>0</v>
      </c>
    </row>
    <row r="748" spans="1:7" ht="15">
      <c r="A748" s="86" t="s">
        <v>2980</v>
      </c>
      <c r="B748" s="86">
        <v>4</v>
      </c>
      <c r="C748" s="121">
        <v>0.005327964525026215</v>
      </c>
      <c r="D748" s="86" t="s">
        <v>2258</v>
      </c>
      <c r="E748" s="86" t="b">
        <v>0</v>
      </c>
      <c r="F748" s="86" t="b">
        <v>0</v>
      </c>
      <c r="G748" s="86" t="b">
        <v>0</v>
      </c>
    </row>
    <row r="749" spans="1:7" ht="15">
      <c r="A749" s="86" t="s">
        <v>2981</v>
      </c>
      <c r="B749" s="86">
        <v>4</v>
      </c>
      <c r="C749" s="121">
        <v>0.005327964525026215</v>
      </c>
      <c r="D749" s="86" t="s">
        <v>2258</v>
      </c>
      <c r="E749" s="86" t="b">
        <v>0</v>
      </c>
      <c r="F749" s="86" t="b">
        <v>0</v>
      </c>
      <c r="G749" s="86" t="b">
        <v>0</v>
      </c>
    </row>
    <row r="750" spans="1:7" ht="15">
      <c r="A750" s="86" t="s">
        <v>280</v>
      </c>
      <c r="B750" s="86">
        <v>4</v>
      </c>
      <c r="C750" s="121">
        <v>0.005327964525026215</v>
      </c>
      <c r="D750" s="86" t="s">
        <v>2258</v>
      </c>
      <c r="E750" s="86" t="b">
        <v>0</v>
      </c>
      <c r="F750" s="86" t="b">
        <v>0</v>
      </c>
      <c r="G750" s="86" t="b">
        <v>0</v>
      </c>
    </row>
    <row r="751" spans="1:7" ht="15">
      <c r="A751" s="86" t="s">
        <v>2860</v>
      </c>
      <c r="B751" s="86">
        <v>4</v>
      </c>
      <c r="C751" s="121">
        <v>0.005327964525026215</v>
      </c>
      <c r="D751" s="86" t="s">
        <v>2258</v>
      </c>
      <c r="E751" s="86" t="b">
        <v>0</v>
      </c>
      <c r="F751" s="86" t="b">
        <v>0</v>
      </c>
      <c r="G751" s="86" t="b">
        <v>0</v>
      </c>
    </row>
    <row r="752" spans="1:7" ht="15">
      <c r="A752" s="86" t="s">
        <v>2994</v>
      </c>
      <c r="B752" s="86">
        <v>4</v>
      </c>
      <c r="C752" s="121">
        <v>0.005327964525026215</v>
      </c>
      <c r="D752" s="86" t="s">
        <v>2258</v>
      </c>
      <c r="E752" s="86" t="b">
        <v>0</v>
      </c>
      <c r="F752" s="86" t="b">
        <v>0</v>
      </c>
      <c r="G752" s="86" t="b">
        <v>0</v>
      </c>
    </row>
    <row r="753" spans="1:7" ht="15">
      <c r="A753" s="86" t="s">
        <v>2797</v>
      </c>
      <c r="B753" s="86">
        <v>3</v>
      </c>
      <c r="C753" s="121">
        <v>0.00454879966194798</v>
      </c>
      <c r="D753" s="86" t="s">
        <v>2258</v>
      </c>
      <c r="E753" s="86" t="b">
        <v>0</v>
      </c>
      <c r="F753" s="86" t="b">
        <v>0</v>
      </c>
      <c r="G753" s="86" t="b">
        <v>0</v>
      </c>
    </row>
    <row r="754" spans="1:7" ht="15">
      <c r="A754" s="86" t="s">
        <v>508</v>
      </c>
      <c r="B754" s="86">
        <v>3</v>
      </c>
      <c r="C754" s="121">
        <v>0.00454879966194798</v>
      </c>
      <c r="D754" s="86" t="s">
        <v>2258</v>
      </c>
      <c r="E754" s="86" t="b">
        <v>0</v>
      </c>
      <c r="F754" s="86" t="b">
        <v>0</v>
      </c>
      <c r="G754" s="86" t="b">
        <v>0</v>
      </c>
    </row>
    <row r="755" spans="1:7" ht="15">
      <c r="A755" s="86" t="s">
        <v>248</v>
      </c>
      <c r="B755" s="86">
        <v>3</v>
      </c>
      <c r="C755" s="121">
        <v>0.00454879966194798</v>
      </c>
      <c r="D755" s="86" t="s">
        <v>2258</v>
      </c>
      <c r="E755" s="86" t="b">
        <v>0</v>
      </c>
      <c r="F755" s="86" t="b">
        <v>0</v>
      </c>
      <c r="G755" s="86" t="b">
        <v>0</v>
      </c>
    </row>
    <row r="756" spans="1:7" ht="15">
      <c r="A756" s="86" t="s">
        <v>316</v>
      </c>
      <c r="B756" s="86">
        <v>3</v>
      </c>
      <c r="C756" s="121">
        <v>0.00454879966194798</v>
      </c>
      <c r="D756" s="86" t="s">
        <v>2258</v>
      </c>
      <c r="E756" s="86" t="b">
        <v>0</v>
      </c>
      <c r="F756" s="86" t="b">
        <v>0</v>
      </c>
      <c r="G756" s="86" t="b">
        <v>0</v>
      </c>
    </row>
    <row r="757" spans="1:7" ht="15">
      <c r="A757" s="86" t="s">
        <v>3066</v>
      </c>
      <c r="B757" s="86">
        <v>3</v>
      </c>
      <c r="C757" s="121">
        <v>0.00454879966194798</v>
      </c>
      <c r="D757" s="86" t="s">
        <v>2258</v>
      </c>
      <c r="E757" s="86" t="b">
        <v>0</v>
      </c>
      <c r="F757" s="86" t="b">
        <v>0</v>
      </c>
      <c r="G757" s="86" t="b">
        <v>0</v>
      </c>
    </row>
    <row r="758" spans="1:7" ht="15">
      <c r="A758" s="86" t="s">
        <v>3067</v>
      </c>
      <c r="B758" s="86">
        <v>3</v>
      </c>
      <c r="C758" s="121">
        <v>0.00454879966194798</v>
      </c>
      <c r="D758" s="86" t="s">
        <v>2258</v>
      </c>
      <c r="E758" s="86" t="b">
        <v>0</v>
      </c>
      <c r="F758" s="86" t="b">
        <v>0</v>
      </c>
      <c r="G758" s="86" t="b">
        <v>0</v>
      </c>
    </row>
    <row r="759" spans="1:7" ht="15">
      <c r="A759" s="86" t="s">
        <v>3068</v>
      </c>
      <c r="B759" s="86">
        <v>3</v>
      </c>
      <c r="C759" s="121">
        <v>0.00454879966194798</v>
      </c>
      <c r="D759" s="86" t="s">
        <v>2258</v>
      </c>
      <c r="E759" s="86" t="b">
        <v>0</v>
      </c>
      <c r="F759" s="86" t="b">
        <v>0</v>
      </c>
      <c r="G759" s="86" t="b">
        <v>0</v>
      </c>
    </row>
    <row r="760" spans="1:7" ht="15">
      <c r="A760" s="86" t="s">
        <v>3069</v>
      </c>
      <c r="B760" s="86">
        <v>3</v>
      </c>
      <c r="C760" s="121">
        <v>0.00454879966194798</v>
      </c>
      <c r="D760" s="86" t="s">
        <v>2258</v>
      </c>
      <c r="E760" s="86" t="b">
        <v>0</v>
      </c>
      <c r="F760" s="86" t="b">
        <v>0</v>
      </c>
      <c r="G760" s="86" t="b">
        <v>0</v>
      </c>
    </row>
    <row r="761" spans="1:7" ht="15">
      <c r="A761" s="86" t="s">
        <v>3070</v>
      </c>
      <c r="B761" s="86">
        <v>3</v>
      </c>
      <c r="C761" s="121">
        <v>0.00454879966194798</v>
      </c>
      <c r="D761" s="86" t="s">
        <v>2258</v>
      </c>
      <c r="E761" s="86" t="b">
        <v>0</v>
      </c>
      <c r="F761" s="86" t="b">
        <v>0</v>
      </c>
      <c r="G761" s="86" t="b">
        <v>0</v>
      </c>
    </row>
    <row r="762" spans="1:7" ht="15">
      <c r="A762" s="86" t="s">
        <v>3071</v>
      </c>
      <c r="B762" s="86">
        <v>3</v>
      </c>
      <c r="C762" s="121">
        <v>0.00454879966194798</v>
      </c>
      <c r="D762" s="86" t="s">
        <v>2258</v>
      </c>
      <c r="E762" s="86" t="b">
        <v>0</v>
      </c>
      <c r="F762" s="86" t="b">
        <v>0</v>
      </c>
      <c r="G762" s="86" t="b">
        <v>0</v>
      </c>
    </row>
    <row r="763" spans="1:7" ht="15">
      <c r="A763" s="86" t="s">
        <v>3072</v>
      </c>
      <c r="B763" s="86">
        <v>3</v>
      </c>
      <c r="C763" s="121">
        <v>0.00454879966194798</v>
      </c>
      <c r="D763" s="86" t="s">
        <v>2258</v>
      </c>
      <c r="E763" s="86" t="b">
        <v>0</v>
      </c>
      <c r="F763" s="86" t="b">
        <v>0</v>
      </c>
      <c r="G763" s="86" t="b">
        <v>0</v>
      </c>
    </row>
    <row r="764" spans="1:7" ht="15">
      <c r="A764" s="86" t="s">
        <v>3073</v>
      </c>
      <c r="B764" s="86">
        <v>3</v>
      </c>
      <c r="C764" s="121">
        <v>0.00454879966194798</v>
      </c>
      <c r="D764" s="86" t="s">
        <v>2258</v>
      </c>
      <c r="E764" s="86" t="b">
        <v>0</v>
      </c>
      <c r="F764" s="86" t="b">
        <v>0</v>
      </c>
      <c r="G764" s="86" t="b">
        <v>0</v>
      </c>
    </row>
    <row r="765" spans="1:7" ht="15">
      <c r="A765" s="86" t="s">
        <v>2996</v>
      </c>
      <c r="B765" s="86">
        <v>3</v>
      </c>
      <c r="C765" s="121">
        <v>0.00454879966194798</v>
      </c>
      <c r="D765" s="86" t="s">
        <v>2258</v>
      </c>
      <c r="E765" s="86" t="b">
        <v>0</v>
      </c>
      <c r="F765" s="86" t="b">
        <v>0</v>
      </c>
      <c r="G765" s="86" t="b">
        <v>0</v>
      </c>
    </row>
    <row r="766" spans="1:7" ht="15">
      <c r="A766" s="86" t="s">
        <v>2972</v>
      </c>
      <c r="B766" s="86">
        <v>3</v>
      </c>
      <c r="C766" s="121">
        <v>0.00454879966194798</v>
      </c>
      <c r="D766" s="86" t="s">
        <v>2258</v>
      </c>
      <c r="E766" s="86" t="b">
        <v>0</v>
      </c>
      <c r="F766" s="86" t="b">
        <v>0</v>
      </c>
      <c r="G766" s="86" t="b">
        <v>0</v>
      </c>
    </row>
    <row r="767" spans="1:7" ht="15">
      <c r="A767" s="86" t="s">
        <v>3074</v>
      </c>
      <c r="B767" s="86">
        <v>3</v>
      </c>
      <c r="C767" s="121">
        <v>0.00454879966194798</v>
      </c>
      <c r="D767" s="86" t="s">
        <v>2258</v>
      </c>
      <c r="E767" s="86" t="b">
        <v>0</v>
      </c>
      <c r="F767" s="86" t="b">
        <v>0</v>
      </c>
      <c r="G767" s="86" t="b">
        <v>0</v>
      </c>
    </row>
    <row r="768" spans="1:7" ht="15">
      <c r="A768" s="86" t="s">
        <v>3075</v>
      </c>
      <c r="B768" s="86">
        <v>3</v>
      </c>
      <c r="C768" s="121">
        <v>0.00454879966194798</v>
      </c>
      <c r="D768" s="86" t="s">
        <v>2258</v>
      </c>
      <c r="E768" s="86" t="b">
        <v>0</v>
      </c>
      <c r="F768" s="86" t="b">
        <v>0</v>
      </c>
      <c r="G768" s="86" t="b">
        <v>0</v>
      </c>
    </row>
    <row r="769" spans="1:7" ht="15">
      <c r="A769" s="86" t="s">
        <v>3076</v>
      </c>
      <c r="B769" s="86">
        <v>3</v>
      </c>
      <c r="C769" s="121">
        <v>0.00454879966194798</v>
      </c>
      <c r="D769" s="86" t="s">
        <v>2258</v>
      </c>
      <c r="E769" s="86" t="b">
        <v>0</v>
      </c>
      <c r="F769" s="86" t="b">
        <v>0</v>
      </c>
      <c r="G769" s="86" t="b">
        <v>0</v>
      </c>
    </row>
    <row r="770" spans="1:7" ht="15">
      <c r="A770" s="86" t="s">
        <v>3077</v>
      </c>
      <c r="B770" s="86">
        <v>3</v>
      </c>
      <c r="C770" s="121">
        <v>0.00454879966194798</v>
      </c>
      <c r="D770" s="86" t="s">
        <v>2258</v>
      </c>
      <c r="E770" s="86" t="b">
        <v>0</v>
      </c>
      <c r="F770" s="86" t="b">
        <v>0</v>
      </c>
      <c r="G770" s="86" t="b">
        <v>0</v>
      </c>
    </row>
    <row r="771" spans="1:7" ht="15">
      <c r="A771" s="86" t="s">
        <v>3078</v>
      </c>
      <c r="B771" s="86">
        <v>3</v>
      </c>
      <c r="C771" s="121">
        <v>0.00454879966194798</v>
      </c>
      <c r="D771" s="86" t="s">
        <v>2258</v>
      </c>
      <c r="E771" s="86" t="b">
        <v>0</v>
      </c>
      <c r="F771" s="86" t="b">
        <v>0</v>
      </c>
      <c r="G771" s="86" t="b">
        <v>0</v>
      </c>
    </row>
    <row r="772" spans="1:7" ht="15">
      <c r="A772" s="86" t="s">
        <v>2869</v>
      </c>
      <c r="B772" s="86">
        <v>3</v>
      </c>
      <c r="C772" s="121">
        <v>0.00454879966194798</v>
      </c>
      <c r="D772" s="86" t="s">
        <v>2258</v>
      </c>
      <c r="E772" s="86" t="b">
        <v>0</v>
      </c>
      <c r="F772" s="86" t="b">
        <v>0</v>
      </c>
      <c r="G772" s="86" t="b">
        <v>0</v>
      </c>
    </row>
    <row r="773" spans="1:7" ht="15">
      <c r="A773" s="86" t="s">
        <v>3053</v>
      </c>
      <c r="B773" s="86">
        <v>3</v>
      </c>
      <c r="C773" s="121">
        <v>0.00454879966194798</v>
      </c>
      <c r="D773" s="86" t="s">
        <v>2258</v>
      </c>
      <c r="E773" s="86" t="b">
        <v>0</v>
      </c>
      <c r="F773" s="86" t="b">
        <v>0</v>
      </c>
      <c r="G773" s="86" t="b">
        <v>0</v>
      </c>
    </row>
    <row r="774" spans="1:7" ht="15">
      <c r="A774" s="86" t="s">
        <v>2426</v>
      </c>
      <c r="B774" s="86">
        <v>3</v>
      </c>
      <c r="C774" s="121">
        <v>0.00454879966194798</v>
      </c>
      <c r="D774" s="86" t="s">
        <v>2258</v>
      </c>
      <c r="E774" s="86" t="b">
        <v>0</v>
      </c>
      <c r="F774" s="86" t="b">
        <v>0</v>
      </c>
      <c r="G774" s="86" t="b">
        <v>0</v>
      </c>
    </row>
    <row r="775" spans="1:7" ht="15">
      <c r="A775" s="86" t="s">
        <v>2798</v>
      </c>
      <c r="B775" s="86">
        <v>2</v>
      </c>
      <c r="C775" s="121">
        <v>0.0035519763500174773</v>
      </c>
      <c r="D775" s="86" t="s">
        <v>2258</v>
      </c>
      <c r="E775" s="86" t="b">
        <v>0</v>
      </c>
      <c r="F775" s="86" t="b">
        <v>0</v>
      </c>
      <c r="G775" s="86" t="b">
        <v>0</v>
      </c>
    </row>
    <row r="776" spans="1:7" ht="15">
      <c r="A776" s="86" t="s">
        <v>2799</v>
      </c>
      <c r="B776" s="86">
        <v>2</v>
      </c>
      <c r="C776" s="121">
        <v>0.0035519763500174773</v>
      </c>
      <c r="D776" s="86" t="s">
        <v>2258</v>
      </c>
      <c r="E776" s="86" t="b">
        <v>0</v>
      </c>
      <c r="F776" s="86" t="b">
        <v>0</v>
      </c>
      <c r="G776" s="86" t="b">
        <v>0</v>
      </c>
    </row>
    <row r="777" spans="1:7" ht="15">
      <c r="A777" s="86" t="s">
        <v>2800</v>
      </c>
      <c r="B777" s="86">
        <v>2</v>
      </c>
      <c r="C777" s="121">
        <v>0.0035519763500174773</v>
      </c>
      <c r="D777" s="86" t="s">
        <v>2258</v>
      </c>
      <c r="E777" s="86" t="b">
        <v>0</v>
      </c>
      <c r="F777" s="86" t="b">
        <v>0</v>
      </c>
      <c r="G777" s="86" t="b">
        <v>0</v>
      </c>
    </row>
    <row r="778" spans="1:7" ht="15">
      <c r="A778" s="86" t="s">
        <v>2801</v>
      </c>
      <c r="B778" s="86">
        <v>2</v>
      </c>
      <c r="C778" s="121">
        <v>0.0035519763500174773</v>
      </c>
      <c r="D778" s="86" t="s">
        <v>2258</v>
      </c>
      <c r="E778" s="86" t="b">
        <v>0</v>
      </c>
      <c r="F778" s="86" t="b">
        <v>0</v>
      </c>
      <c r="G778" s="86" t="b">
        <v>0</v>
      </c>
    </row>
    <row r="779" spans="1:7" ht="15">
      <c r="A779" s="86" t="s">
        <v>2802</v>
      </c>
      <c r="B779" s="86">
        <v>2</v>
      </c>
      <c r="C779" s="121">
        <v>0.0035519763500174773</v>
      </c>
      <c r="D779" s="86" t="s">
        <v>2258</v>
      </c>
      <c r="E779" s="86" t="b">
        <v>0</v>
      </c>
      <c r="F779" s="86" t="b">
        <v>0</v>
      </c>
      <c r="G779" s="86" t="b">
        <v>0</v>
      </c>
    </row>
    <row r="780" spans="1:7" ht="15">
      <c r="A780" s="86" t="s">
        <v>2803</v>
      </c>
      <c r="B780" s="86">
        <v>2</v>
      </c>
      <c r="C780" s="121">
        <v>0.0035519763500174773</v>
      </c>
      <c r="D780" s="86" t="s">
        <v>2258</v>
      </c>
      <c r="E780" s="86" t="b">
        <v>0</v>
      </c>
      <c r="F780" s="86" t="b">
        <v>0</v>
      </c>
      <c r="G780" s="86" t="b">
        <v>0</v>
      </c>
    </row>
    <row r="781" spans="1:7" ht="15">
      <c r="A781" s="86" t="s">
        <v>2804</v>
      </c>
      <c r="B781" s="86">
        <v>2</v>
      </c>
      <c r="C781" s="121">
        <v>0.0035519763500174773</v>
      </c>
      <c r="D781" s="86" t="s">
        <v>2258</v>
      </c>
      <c r="E781" s="86" t="b">
        <v>0</v>
      </c>
      <c r="F781" s="86" t="b">
        <v>0</v>
      </c>
      <c r="G781" s="86" t="b">
        <v>0</v>
      </c>
    </row>
    <row r="782" spans="1:7" ht="15">
      <c r="A782" s="86" t="s">
        <v>2805</v>
      </c>
      <c r="B782" s="86">
        <v>2</v>
      </c>
      <c r="C782" s="121">
        <v>0.0035519763500174773</v>
      </c>
      <c r="D782" s="86" t="s">
        <v>2258</v>
      </c>
      <c r="E782" s="86" t="b">
        <v>0</v>
      </c>
      <c r="F782" s="86" t="b">
        <v>0</v>
      </c>
      <c r="G782" s="86" t="b">
        <v>0</v>
      </c>
    </row>
    <row r="783" spans="1:7" ht="15">
      <c r="A783" s="86" t="s">
        <v>2806</v>
      </c>
      <c r="B783" s="86">
        <v>2</v>
      </c>
      <c r="C783" s="121">
        <v>0.0035519763500174773</v>
      </c>
      <c r="D783" s="86" t="s">
        <v>2258</v>
      </c>
      <c r="E783" s="86" t="b">
        <v>0</v>
      </c>
      <c r="F783" s="86" t="b">
        <v>0</v>
      </c>
      <c r="G783" s="86" t="b">
        <v>0</v>
      </c>
    </row>
    <row r="784" spans="1:7" ht="15">
      <c r="A784" s="86" t="s">
        <v>2807</v>
      </c>
      <c r="B784" s="86">
        <v>2</v>
      </c>
      <c r="C784" s="121">
        <v>0.0035519763500174773</v>
      </c>
      <c r="D784" s="86" t="s">
        <v>2258</v>
      </c>
      <c r="E784" s="86" t="b">
        <v>0</v>
      </c>
      <c r="F784" s="86" t="b">
        <v>0</v>
      </c>
      <c r="G784" s="86" t="b">
        <v>0</v>
      </c>
    </row>
    <row r="785" spans="1:7" ht="15">
      <c r="A785" s="86" t="s">
        <v>2808</v>
      </c>
      <c r="B785" s="86">
        <v>2</v>
      </c>
      <c r="C785" s="121">
        <v>0.0035519763500174773</v>
      </c>
      <c r="D785" s="86" t="s">
        <v>2258</v>
      </c>
      <c r="E785" s="86" t="b">
        <v>0</v>
      </c>
      <c r="F785" s="86" t="b">
        <v>0</v>
      </c>
      <c r="G785" s="86" t="b">
        <v>0</v>
      </c>
    </row>
    <row r="786" spans="1:7" ht="15">
      <c r="A786" s="86" t="s">
        <v>2809</v>
      </c>
      <c r="B786" s="86">
        <v>2</v>
      </c>
      <c r="C786" s="121">
        <v>0.0035519763500174773</v>
      </c>
      <c r="D786" s="86" t="s">
        <v>2258</v>
      </c>
      <c r="E786" s="86" t="b">
        <v>0</v>
      </c>
      <c r="F786" s="86" t="b">
        <v>0</v>
      </c>
      <c r="G786" s="86" t="b">
        <v>0</v>
      </c>
    </row>
    <row r="787" spans="1:7" ht="15">
      <c r="A787" s="86" t="s">
        <v>2810</v>
      </c>
      <c r="B787" s="86">
        <v>2</v>
      </c>
      <c r="C787" s="121">
        <v>0.0035519763500174773</v>
      </c>
      <c r="D787" s="86" t="s">
        <v>2258</v>
      </c>
      <c r="E787" s="86" t="b">
        <v>0</v>
      </c>
      <c r="F787" s="86" t="b">
        <v>0</v>
      </c>
      <c r="G787" s="86" t="b">
        <v>0</v>
      </c>
    </row>
    <row r="788" spans="1:7" ht="15">
      <c r="A788" s="86" t="s">
        <v>2401</v>
      </c>
      <c r="B788" s="86">
        <v>2</v>
      </c>
      <c r="C788" s="121">
        <v>0.0035519763500174773</v>
      </c>
      <c r="D788" s="86" t="s">
        <v>2258</v>
      </c>
      <c r="E788" s="86" t="b">
        <v>0</v>
      </c>
      <c r="F788" s="86" t="b">
        <v>0</v>
      </c>
      <c r="G788" s="86" t="b">
        <v>0</v>
      </c>
    </row>
    <row r="789" spans="1:7" ht="15">
      <c r="A789" s="86" t="s">
        <v>2811</v>
      </c>
      <c r="B789" s="86">
        <v>2</v>
      </c>
      <c r="C789" s="121">
        <v>0.0035519763500174773</v>
      </c>
      <c r="D789" s="86" t="s">
        <v>2258</v>
      </c>
      <c r="E789" s="86" t="b">
        <v>0</v>
      </c>
      <c r="F789" s="86" t="b">
        <v>0</v>
      </c>
      <c r="G789" s="86" t="b">
        <v>0</v>
      </c>
    </row>
    <row r="790" spans="1:7" ht="15">
      <c r="A790" s="86" t="s">
        <v>2812</v>
      </c>
      <c r="B790" s="86">
        <v>2</v>
      </c>
      <c r="C790" s="121">
        <v>0.0035519763500174773</v>
      </c>
      <c r="D790" s="86" t="s">
        <v>2258</v>
      </c>
      <c r="E790" s="86" t="b">
        <v>0</v>
      </c>
      <c r="F790" s="86" t="b">
        <v>0</v>
      </c>
      <c r="G790" s="86" t="b">
        <v>0</v>
      </c>
    </row>
    <row r="791" spans="1:7" ht="15">
      <c r="A791" s="86" t="s">
        <v>2850</v>
      </c>
      <c r="B791" s="86">
        <v>2</v>
      </c>
      <c r="C791" s="121">
        <v>0.0035519763500174773</v>
      </c>
      <c r="D791" s="86" t="s">
        <v>2258</v>
      </c>
      <c r="E791" s="86" t="b">
        <v>0</v>
      </c>
      <c r="F791" s="86" t="b">
        <v>0</v>
      </c>
      <c r="G791" s="86" t="b">
        <v>0</v>
      </c>
    </row>
    <row r="792" spans="1:7" ht="15">
      <c r="A792" s="86" t="s">
        <v>2851</v>
      </c>
      <c r="B792" s="86">
        <v>2</v>
      </c>
      <c r="C792" s="121">
        <v>0.0035519763500174773</v>
      </c>
      <c r="D792" s="86" t="s">
        <v>2258</v>
      </c>
      <c r="E792" s="86" t="b">
        <v>0</v>
      </c>
      <c r="F792" s="86" t="b">
        <v>0</v>
      </c>
      <c r="G792" s="86" t="b">
        <v>0</v>
      </c>
    </row>
    <row r="793" spans="1:7" ht="15">
      <c r="A793" s="86" t="s">
        <v>2852</v>
      </c>
      <c r="B793" s="86">
        <v>2</v>
      </c>
      <c r="C793" s="121">
        <v>0.0035519763500174773</v>
      </c>
      <c r="D793" s="86" t="s">
        <v>2258</v>
      </c>
      <c r="E793" s="86" t="b">
        <v>0</v>
      </c>
      <c r="F793" s="86" t="b">
        <v>0</v>
      </c>
      <c r="G793" s="86" t="b">
        <v>0</v>
      </c>
    </row>
    <row r="794" spans="1:7" ht="15">
      <c r="A794" s="86" t="s">
        <v>2853</v>
      </c>
      <c r="B794" s="86">
        <v>2</v>
      </c>
      <c r="C794" s="121">
        <v>0.0035519763500174773</v>
      </c>
      <c r="D794" s="86" t="s">
        <v>2258</v>
      </c>
      <c r="E794" s="86" t="b">
        <v>0</v>
      </c>
      <c r="F794" s="86" t="b">
        <v>0</v>
      </c>
      <c r="G794" s="86" t="b">
        <v>0</v>
      </c>
    </row>
    <row r="795" spans="1:7" ht="15">
      <c r="A795" s="86" t="s">
        <v>2854</v>
      </c>
      <c r="B795" s="86">
        <v>2</v>
      </c>
      <c r="C795" s="121">
        <v>0.0035519763500174773</v>
      </c>
      <c r="D795" s="86" t="s">
        <v>2258</v>
      </c>
      <c r="E795" s="86" t="b">
        <v>0</v>
      </c>
      <c r="F795" s="86" t="b">
        <v>0</v>
      </c>
      <c r="G795" s="86" t="b">
        <v>0</v>
      </c>
    </row>
    <row r="796" spans="1:7" ht="15">
      <c r="A796" s="86" t="s">
        <v>2822</v>
      </c>
      <c r="B796" s="86">
        <v>2</v>
      </c>
      <c r="C796" s="121">
        <v>0.0035519763500174773</v>
      </c>
      <c r="D796" s="86" t="s">
        <v>2258</v>
      </c>
      <c r="E796" s="86" t="b">
        <v>0</v>
      </c>
      <c r="F796" s="86" t="b">
        <v>0</v>
      </c>
      <c r="G796" s="86" t="b">
        <v>0</v>
      </c>
    </row>
    <row r="797" spans="1:7" ht="15">
      <c r="A797" s="86" t="s">
        <v>507</v>
      </c>
      <c r="B797" s="86">
        <v>2</v>
      </c>
      <c r="C797" s="121">
        <v>0.0035519763500174773</v>
      </c>
      <c r="D797" s="86" t="s">
        <v>2258</v>
      </c>
      <c r="E797" s="86" t="b">
        <v>0</v>
      </c>
      <c r="F797" s="86" t="b">
        <v>0</v>
      </c>
      <c r="G797" s="86" t="b">
        <v>0</v>
      </c>
    </row>
    <row r="798" spans="1:7" ht="15">
      <c r="A798" s="86" t="s">
        <v>2855</v>
      </c>
      <c r="B798" s="86">
        <v>2</v>
      </c>
      <c r="C798" s="121">
        <v>0.0035519763500174773</v>
      </c>
      <c r="D798" s="86" t="s">
        <v>2258</v>
      </c>
      <c r="E798" s="86" t="b">
        <v>0</v>
      </c>
      <c r="F798" s="86" t="b">
        <v>0</v>
      </c>
      <c r="G798" s="86" t="b">
        <v>0</v>
      </c>
    </row>
    <row r="799" spans="1:7" ht="15">
      <c r="A799" s="86" t="s">
        <v>2856</v>
      </c>
      <c r="B799" s="86">
        <v>2</v>
      </c>
      <c r="C799" s="121">
        <v>0.0035519763500174773</v>
      </c>
      <c r="D799" s="86" t="s">
        <v>2258</v>
      </c>
      <c r="E799" s="86" t="b">
        <v>0</v>
      </c>
      <c r="F799" s="86" t="b">
        <v>0</v>
      </c>
      <c r="G799" s="86" t="b">
        <v>0</v>
      </c>
    </row>
    <row r="800" spans="1:7" ht="15">
      <c r="A800" s="86" t="s">
        <v>2857</v>
      </c>
      <c r="B800" s="86">
        <v>2</v>
      </c>
      <c r="C800" s="121">
        <v>0.0035519763500174773</v>
      </c>
      <c r="D800" s="86" t="s">
        <v>2258</v>
      </c>
      <c r="E800" s="86" t="b">
        <v>0</v>
      </c>
      <c r="F800" s="86" t="b">
        <v>0</v>
      </c>
      <c r="G800" s="86" t="b">
        <v>0</v>
      </c>
    </row>
    <row r="801" spans="1:7" ht="15">
      <c r="A801" s="86" t="s">
        <v>2858</v>
      </c>
      <c r="B801" s="86">
        <v>2</v>
      </c>
      <c r="C801" s="121">
        <v>0.0035519763500174773</v>
      </c>
      <c r="D801" s="86" t="s">
        <v>2258</v>
      </c>
      <c r="E801" s="86" t="b">
        <v>0</v>
      </c>
      <c r="F801" s="86" t="b">
        <v>0</v>
      </c>
      <c r="G801" s="86" t="b">
        <v>0</v>
      </c>
    </row>
    <row r="802" spans="1:7" ht="15">
      <c r="A802" s="86" t="s">
        <v>2859</v>
      </c>
      <c r="B802" s="86">
        <v>2</v>
      </c>
      <c r="C802" s="121">
        <v>0.0035519763500174773</v>
      </c>
      <c r="D802" s="86" t="s">
        <v>2258</v>
      </c>
      <c r="E802" s="86" t="b">
        <v>0</v>
      </c>
      <c r="F802" s="86" t="b">
        <v>0</v>
      </c>
      <c r="G802" s="86" t="b">
        <v>0</v>
      </c>
    </row>
    <row r="803" spans="1:7" ht="15">
      <c r="A803" s="86" t="s">
        <v>312</v>
      </c>
      <c r="B803" s="86">
        <v>2</v>
      </c>
      <c r="C803" s="121">
        <v>0.0035519763500174773</v>
      </c>
      <c r="D803" s="86" t="s">
        <v>2258</v>
      </c>
      <c r="E803" s="86" t="b">
        <v>0</v>
      </c>
      <c r="F803" s="86" t="b">
        <v>0</v>
      </c>
      <c r="G803" s="86" t="b">
        <v>0</v>
      </c>
    </row>
    <row r="804" spans="1:7" ht="15">
      <c r="A804" s="86" t="s">
        <v>3100</v>
      </c>
      <c r="B804" s="86">
        <v>2</v>
      </c>
      <c r="C804" s="121">
        <v>0.0035519763500174773</v>
      </c>
      <c r="D804" s="86" t="s">
        <v>2258</v>
      </c>
      <c r="E804" s="86" t="b">
        <v>0</v>
      </c>
      <c r="F804" s="86" t="b">
        <v>0</v>
      </c>
      <c r="G804" s="86" t="b">
        <v>0</v>
      </c>
    </row>
    <row r="805" spans="1:7" ht="15">
      <c r="A805" s="86" t="s">
        <v>3101</v>
      </c>
      <c r="B805" s="86">
        <v>2</v>
      </c>
      <c r="C805" s="121">
        <v>0.0035519763500174773</v>
      </c>
      <c r="D805" s="86" t="s">
        <v>2258</v>
      </c>
      <c r="E805" s="86" t="b">
        <v>0</v>
      </c>
      <c r="F805" s="86" t="b">
        <v>0</v>
      </c>
      <c r="G805" s="86" t="b">
        <v>0</v>
      </c>
    </row>
    <row r="806" spans="1:7" ht="15">
      <c r="A806" s="86" t="s">
        <v>3102</v>
      </c>
      <c r="B806" s="86">
        <v>2</v>
      </c>
      <c r="C806" s="121">
        <v>0.0035519763500174773</v>
      </c>
      <c r="D806" s="86" t="s">
        <v>2258</v>
      </c>
      <c r="E806" s="86" t="b">
        <v>0</v>
      </c>
      <c r="F806" s="86" t="b">
        <v>0</v>
      </c>
      <c r="G806" s="86" t="b">
        <v>0</v>
      </c>
    </row>
    <row r="807" spans="1:7" ht="15">
      <c r="A807" s="86" t="s">
        <v>3103</v>
      </c>
      <c r="B807" s="86">
        <v>2</v>
      </c>
      <c r="C807" s="121">
        <v>0.0035519763500174773</v>
      </c>
      <c r="D807" s="86" t="s">
        <v>2258</v>
      </c>
      <c r="E807" s="86" t="b">
        <v>0</v>
      </c>
      <c r="F807" s="86" t="b">
        <v>0</v>
      </c>
      <c r="G807" s="86" t="b">
        <v>0</v>
      </c>
    </row>
    <row r="808" spans="1:7" ht="15">
      <c r="A808" s="86" t="s">
        <v>3104</v>
      </c>
      <c r="B808" s="86">
        <v>2</v>
      </c>
      <c r="C808" s="121">
        <v>0.0035519763500174773</v>
      </c>
      <c r="D808" s="86" t="s">
        <v>2258</v>
      </c>
      <c r="E808" s="86" t="b">
        <v>0</v>
      </c>
      <c r="F808" s="86" t="b">
        <v>0</v>
      </c>
      <c r="G808" s="86" t="b">
        <v>0</v>
      </c>
    </row>
    <row r="809" spans="1:7" ht="15">
      <c r="A809" s="86" t="s">
        <v>3138</v>
      </c>
      <c r="B809" s="86">
        <v>2</v>
      </c>
      <c r="C809" s="121">
        <v>0.0035519763500174773</v>
      </c>
      <c r="D809" s="86" t="s">
        <v>2258</v>
      </c>
      <c r="E809" s="86" t="b">
        <v>0</v>
      </c>
      <c r="F809" s="86" t="b">
        <v>0</v>
      </c>
      <c r="G809" s="86" t="b">
        <v>0</v>
      </c>
    </row>
    <row r="810" spans="1:7" ht="15">
      <c r="A810" s="86" t="s">
        <v>3139</v>
      </c>
      <c r="B810" s="86">
        <v>2</v>
      </c>
      <c r="C810" s="121">
        <v>0.0035519763500174773</v>
      </c>
      <c r="D810" s="86" t="s">
        <v>2258</v>
      </c>
      <c r="E810" s="86" t="b">
        <v>0</v>
      </c>
      <c r="F810" s="86" t="b">
        <v>0</v>
      </c>
      <c r="G810" s="86" t="b">
        <v>0</v>
      </c>
    </row>
    <row r="811" spans="1:7" ht="15">
      <c r="A811" s="86" t="s">
        <v>284</v>
      </c>
      <c r="B811" s="86">
        <v>2</v>
      </c>
      <c r="C811" s="121">
        <v>0.0035519763500174773</v>
      </c>
      <c r="D811" s="86" t="s">
        <v>2258</v>
      </c>
      <c r="E811" s="86" t="b">
        <v>0</v>
      </c>
      <c r="F811" s="86" t="b">
        <v>0</v>
      </c>
      <c r="G811" s="86" t="b">
        <v>0</v>
      </c>
    </row>
    <row r="812" spans="1:7" ht="15">
      <c r="A812" s="86" t="s">
        <v>303</v>
      </c>
      <c r="B812" s="86">
        <v>2</v>
      </c>
      <c r="C812" s="121">
        <v>0.0035519763500174773</v>
      </c>
      <c r="D812" s="86" t="s">
        <v>2258</v>
      </c>
      <c r="E812" s="86" t="b">
        <v>0</v>
      </c>
      <c r="F812" s="86" t="b">
        <v>0</v>
      </c>
      <c r="G812" s="86" t="b">
        <v>0</v>
      </c>
    </row>
    <row r="813" spans="1:7" ht="15">
      <c r="A813" s="86" t="s">
        <v>3128</v>
      </c>
      <c r="B813" s="86">
        <v>2</v>
      </c>
      <c r="C813" s="121">
        <v>0.0035519763500174773</v>
      </c>
      <c r="D813" s="86" t="s">
        <v>2258</v>
      </c>
      <c r="E813" s="86" t="b">
        <v>0</v>
      </c>
      <c r="F813" s="86" t="b">
        <v>0</v>
      </c>
      <c r="G813" s="86" t="b">
        <v>0</v>
      </c>
    </row>
    <row r="814" spans="1:7" ht="15">
      <c r="A814" s="86" t="s">
        <v>3129</v>
      </c>
      <c r="B814" s="86">
        <v>2</v>
      </c>
      <c r="C814" s="121">
        <v>0.0035519763500174773</v>
      </c>
      <c r="D814" s="86" t="s">
        <v>2258</v>
      </c>
      <c r="E814" s="86" t="b">
        <v>0</v>
      </c>
      <c r="F814" s="86" t="b">
        <v>0</v>
      </c>
      <c r="G814" s="86" t="b">
        <v>0</v>
      </c>
    </row>
    <row r="815" spans="1:7" ht="15">
      <c r="A815" s="86" t="s">
        <v>3130</v>
      </c>
      <c r="B815" s="86">
        <v>2</v>
      </c>
      <c r="C815" s="121">
        <v>0.0035519763500174773</v>
      </c>
      <c r="D815" s="86" t="s">
        <v>2258</v>
      </c>
      <c r="E815" s="86" t="b">
        <v>0</v>
      </c>
      <c r="F815" s="86" t="b">
        <v>0</v>
      </c>
      <c r="G815" s="86" t="b">
        <v>0</v>
      </c>
    </row>
    <row r="816" spans="1:7" ht="15">
      <c r="A816" s="86" t="s">
        <v>3131</v>
      </c>
      <c r="B816" s="86">
        <v>2</v>
      </c>
      <c r="C816" s="121">
        <v>0.0035519763500174773</v>
      </c>
      <c r="D816" s="86" t="s">
        <v>2258</v>
      </c>
      <c r="E816" s="86" t="b">
        <v>0</v>
      </c>
      <c r="F816" s="86" t="b">
        <v>0</v>
      </c>
      <c r="G816" s="86" t="b">
        <v>0</v>
      </c>
    </row>
    <row r="817" spans="1:7" ht="15">
      <c r="A817" s="86" t="s">
        <v>3132</v>
      </c>
      <c r="B817" s="86">
        <v>2</v>
      </c>
      <c r="C817" s="121">
        <v>0.0035519763500174773</v>
      </c>
      <c r="D817" s="86" t="s">
        <v>2258</v>
      </c>
      <c r="E817" s="86" t="b">
        <v>0</v>
      </c>
      <c r="F817" s="86" t="b">
        <v>0</v>
      </c>
      <c r="G817" s="86" t="b">
        <v>0</v>
      </c>
    </row>
    <row r="818" spans="1:7" ht="15">
      <c r="A818" s="86" t="s">
        <v>3133</v>
      </c>
      <c r="B818" s="86">
        <v>2</v>
      </c>
      <c r="C818" s="121">
        <v>0.0035519763500174773</v>
      </c>
      <c r="D818" s="86" t="s">
        <v>2258</v>
      </c>
      <c r="E818" s="86" t="b">
        <v>0</v>
      </c>
      <c r="F818" s="86" t="b">
        <v>0</v>
      </c>
      <c r="G818" s="86" t="b">
        <v>0</v>
      </c>
    </row>
    <row r="819" spans="1:7" ht="15">
      <c r="A819" s="86" t="s">
        <v>3006</v>
      </c>
      <c r="B819" s="86">
        <v>2</v>
      </c>
      <c r="C819" s="121">
        <v>0.0035519763500174773</v>
      </c>
      <c r="D819" s="86" t="s">
        <v>2258</v>
      </c>
      <c r="E819" s="86" t="b">
        <v>0</v>
      </c>
      <c r="F819" s="86" t="b">
        <v>0</v>
      </c>
      <c r="G819" s="86" t="b">
        <v>0</v>
      </c>
    </row>
    <row r="820" spans="1:7" ht="15">
      <c r="A820" s="86" t="s">
        <v>2923</v>
      </c>
      <c r="B820" s="86">
        <v>2</v>
      </c>
      <c r="C820" s="121">
        <v>0.0035519763500174773</v>
      </c>
      <c r="D820" s="86" t="s">
        <v>2258</v>
      </c>
      <c r="E820" s="86" t="b">
        <v>0</v>
      </c>
      <c r="F820" s="86" t="b">
        <v>0</v>
      </c>
      <c r="G820" s="86" t="b">
        <v>0</v>
      </c>
    </row>
    <row r="821" spans="1:7" ht="15">
      <c r="A821" s="86" t="s">
        <v>3134</v>
      </c>
      <c r="B821" s="86">
        <v>2</v>
      </c>
      <c r="C821" s="121">
        <v>0.0035519763500174773</v>
      </c>
      <c r="D821" s="86" t="s">
        <v>2258</v>
      </c>
      <c r="E821" s="86" t="b">
        <v>0</v>
      </c>
      <c r="F821" s="86" t="b">
        <v>0</v>
      </c>
      <c r="G821" s="86" t="b">
        <v>0</v>
      </c>
    </row>
    <row r="822" spans="1:7" ht="15">
      <c r="A822" s="86" t="s">
        <v>3135</v>
      </c>
      <c r="B822" s="86">
        <v>2</v>
      </c>
      <c r="C822" s="121">
        <v>0.0035519763500174773</v>
      </c>
      <c r="D822" s="86" t="s">
        <v>2258</v>
      </c>
      <c r="E822" s="86" t="b">
        <v>0</v>
      </c>
      <c r="F822" s="86" t="b">
        <v>0</v>
      </c>
      <c r="G822" s="86" t="b">
        <v>0</v>
      </c>
    </row>
    <row r="823" spans="1:7" ht="15">
      <c r="A823" s="86" t="s">
        <v>2995</v>
      </c>
      <c r="B823" s="86">
        <v>2</v>
      </c>
      <c r="C823" s="121">
        <v>0.0035519763500174773</v>
      </c>
      <c r="D823" s="86" t="s">
        <v>2258</v>
      </c>
      <c r="E823" s="86" t="b">
        <v>0</v>
      </c>
      <c r="F823" s="86" t="b">
        <v>0</v>
      </c>
      <c r="G823" s="86" t="b">
        <v>0</v>
      </c>
    </row>
    <row r="824" spans="1:7" ht="15">
      <c r="A824" s="86" t="s">
        <v>3136</v>
      </c>
      <c r="B824" s="86">
        <v>2</v>
      </c>
      <c r="C824" s="121">
        <v>0.0035519763500174773</v>
      </c>
      <c r="D824" s="86" t="s">
        <v>2258</v>
      </c>
      <c r="E824" s="86" t="b">
        <v>0</v>
      </c>
      <c r="F824" s="86" t="b">
        <v>0</v>
      </c>
      <c r="G824" s="86" t="b">
        <v>0</v>
      </c>
    </row>
    <row r="825" spans="1:7" ht="15">
      <c r="A825" s="86" t="s">
        <v>3137</v>
      </c>
      <c r="B825" s="86">
        <v>2</v>
      </c>
      <c r="C825" s="121">
        <v>0.0035519763500174773</v>
      </c>
      <c r="D825" s="86" t="s">
        <v>2258</v>
      </c>
      <c r="E825" s="86" t="b">
        <v>0</v>
      </c>
      <c r="F825" s="86" t="b">
        <v>0</v>
      </c>
      <c r="G825" s="86" t="b">
        <v>0</v>
      </c>
    </row>
    <row r="826" spans="1:7" ht="15">
      <c r="A826" s="86" t="s">
        <v>319</v>
      </c>
      <c r="B826" s="86">
        <v>2</v>
      </c>
      <c r="C826" s="121">
        <v>0.0035519763500174773</v>
      </c>
      <c r="D826" s="86" t="s">
        <v>2258</v>
      </c>
      <c r="E826" s="86" t="b">
        <v>0</v>
      </c>
      <c r="F826" s="86" t="b">
        <v>0</v>
      </c>
      <c r="G826" s="86" t="b">
        <v>0</v>
      </c>
    </row>
    <row r="827" spans="1:7" ht="15">
      <c r="A827" s="86" t="s">
        <v>282</v>
      </c>
      <c r="B827" s="86">
        <v>2</v>
      </c>
      <c r="C827" s="121">
        <v>0.0035519763500174773</v>
      </c>
      <c r="D827" s="86" t="s">
        <v>2258</v>
      </c>
      <c r="E827" s="86" t="b">
        <v>0</v>
      </c>
      <c r="F827" s="86" t="b">
        <v>0</v>
      </c>
      <c r="G827" s="86" t="b">
        <v>0</v>
      </c>
    </row>
    <row r="828" spans="1:7" ht="15">
      <c r="A828" s="86" t="s">
        <v>318</v>
      </c>
      <c r="B828" s="86">
        <v>2</v>
      </c>
      <c r="C828" s="121">
        <v>0.0035519763500174773</v>
      </c>
      <c r="D828" s="86" t="s">
        <v>2258</v>
      </c>
      <c r="E828" s="86" t="b">
        <v>0</v>
      </c>
      <c r="F828" s="86" t="b">
        <v>0</v>
      </c>
      <c r="G828" s="86" t="b">
        <v>0</v>
      </c>
    </row>
    <row r="829" spans="1:7" ht="15">
      <c r="A829" s="86" t="s">
        <v>317</v>
      </c>
      <c r="B829" s="86">
        <v>2</v>
      </c>
      <c r="C829" s="121">
        <v>0.0035519763500174773</v>
      </c>
      <c r="D829" s="86" t="s">
        <v>2258</v>
      </c>
      <c r="E829" s="86" t="b">
        <v>0</v>
      </c>
      <c r="F829" s="86" t="b">
        <v>0</v>
      </c>
      <c r="G829" s="86" t="b">
        <v>0</v>
      </c>
    </row>
    <row r="830" spans="1:7" ht="15">
      <c r="A830" s="86" t="s">
        <v>2398</v>
      </c>
      <c r="B830" s="86">
        <v>2</v>
      </c>
      <c r="C830" s="121">
        <v>0.0035519763500174773</v>
      </c>
      <c r="D830" s="86" t="s">
        <v>2258</v>
      </c>
      <c r="E830" s="86" t="b">
        <v>0</v>
      </c>
      <c r="F830" s="86" t="b">
        <v>0</v>
      </c>
      <c r="G830" s="86" t="b">
        <v>0</v>
      </c>
    </row>
    <row r="831" spans="1:7" ht="15">
      <c r="A831" s="86" t="s">
        <v>2420</v>
      </c>
      <c r="B831" s="86">
        <v>2</v>
      </c>
      <c r="C831" s="121">
        <v>0.0044399704375218466</v>
      </c>
      <c r="D831" s="86" t="s">
        <v>2258</v>
      </c>
      <c r="E831" s="86" t="b">
        <v>0</v>
      </c>
      <c r="F831" s="86" t="b">
        <v>0</v>
      </c>
      <c r="G831" s="86" t="b">
        <v>0</v>
      </c>
    </row>
    <row r="832" spans="1:7" ht="15">
      <c r="A832" s="86" t="s">
        <v>2849</v>
      </c>
      <c r="B832" s="86">
        <v>2</v>
      </c>
      <c r="C832" s="121">
        <v>0.0035519763500174773</v>
      </c>
      <c r="D832" s="86" t="s">
        <v>2258</v>
      </c>
      <c r="E832" s="86" t="b">
        <v>0</v>
      </c>
      <c r="F832" s="86" t="b">
        <v>0</v>
      </c>
      <c r="G832" s="86" t="b">
        <v>0</v>
      </c>
    </row>
    <row r="833" spans="1:7" ht="15">
      <c r="A833" s="86" t="s">
        <v>2847</v>
      </c>
      <c r="B833" s="86">
        <v>2</v>
      </c>
      <c r="C833" s="121">
        <v>0.0044399704375218466</v>
      </c>
      <c r="D833" s="86" t="s">
        <v>2258</v>
      </c>
      <c r="E833" s="86" t="b">
        <v>0</v>
      </c>
      <c r="F833" s="86" t="b">
        <v>0</v>
      </c>
      <c r="G833" s="86" t="b">
        <v>0</v>
      </c>
    </row>
    <row r="834" spans="1:7" ht="15">
      <c r="A834" s="86" t="s">
        <v>2821</v>
      </c>
      <c r="B834" s="86">
        <v>2</v>
      </c>
      <c r="C834" s="121">
        <v>0.0035519763500174773</v>
      </c>
      <c r="D834" s="86" t="s">
        <v>2258</v>
      </c>
      <c r="E834" s="86" t="b">
        <v>0</v>
      </c>
      <c r="F834" s="86" t="b">
        <v>0</v>
      </c>
      <c r="G834" s="86" t="b">
        <v>0</v>
      </c>
    </row>
    <row r="835" spans="1:7" ht="15">
      <c r="A835" s="86" t="s">
        <v>2829</v>
      </c>
      <c r="B835" s="86">
        <v>2</v>
      </c>
      <c r="C835" s="121">
        <v>0.0035519763500174773</v>
      </c>
      <c r="D835" s="86" t="s">
        <v>2258</v>
      </c>
      <c r="E835" s="86" t="b">
        <v>0</v>
      </c>
      <c r="F835" s="86" t="b">
        <v>0</v>
      </c>
      <c r="G835" s="86" t="b">
        <v>0</v>
      </c>
    </row>
    <row r="836" spans="1:7" ht="15">
      <c r="A836" s="86" t="s">
        <v>2823</v>
      </c>
      <c r="B836" s="86">
        <v>2</v>
      </c>
      <c r="C836" s="121">
        <v>0.0035519763500174773</v>
      </c>
      <c r="D836" s="86" t="s">
        <v>2258</v>
      </c>
      <c r="E836" s="86" t="b">
        <v>0</v>
      </c>
      <c r="F836" s="86" t="b">
        <v>0</v>
      </c>
      <c r="G836" s="86" t="b">
        <v>0</v>
      </c>
    </row>
    <row r="837" spans="1:7" ht="15">
      <c r="A837" s="86" t="s">
        <v>2830</v>
      </c>
      <c r="B837" s="86">
        <v>2</v>
      </c>
      <c r="C837" s="121">
        <v>0.0035519763500174773</v>
      </c>
      <c r="D837" s="86" t="s">
        <v>2258</v>
      </c>
      <c r="E837" s="86" t="b">
        <v>0</v>
      </c>
      <c r="F837" s="86" t="b">
        <v>0</v>
      </c>
      <c r="G837" s="86" t="b">
        <v>0</v>
      </c>
    </row>
    <row r="838" spans="1:7" ht="15">
      <c r="A838" s="86" t="s">
        <v>2831</v>
      </c>
      <c r="B838" s="86">
        <v>2</v>
      </c>
      <c r="C838" s="121">
        <v>0.0035519763500174773</v>
      </c>
      <c r="D838" s="86" t="s">
        <v>2258</v>
      </c>
      <c r="E838" s="86" t="b">
        <v>0</v>
      </c>
      <c r="F838" s="86" t="b">
        <v>0</v>
      </c>
      <c r="G838" s="86" t="b">
        <v>0</v>
      </c>
    </row>
    <row r="839" spans="1:7" ht="15">
      <c r="A839" s="86" t="s">
        <v>2397</v>
      </c>
      <c r="B839" s="86">
        <v>2</v>
      </c>
      <c r="C839" s="121">
        <v>0.0035519763500174773</v>
      </c>
      <c r="D839" s="86" t="s">
        <v>2258</v>
      </c>
      <c r="E839" s="86" t="b">
        <v>0</v>
      </c>
      <c r="F839" s="86" t="b">
        <v>0</v>
      </c>
      <c r="G839" s="86" t="b">
        <v>0</v>
      </c>
    </row>
    <row r="840" spans="1:7" ht="15">
      <c r="A840" s="86" t="s">
        <v>2832</v>
      </c>
      <c r="B840" s="86">
        <v>2</v>
      </c>
      <c r="C840" s="121">
        <v>0.0035519763500174773</v>
      </c>
      <c r="D840" s="86" t="s">
        <v>2258</v>
      </c>
      <c r="E840" s="86" t="b">
        <v>0</v>
      </c>
      <c r="F840" s="86" t="b">
        <v>0</v>
      </c>
      <c r="G840" s="86" t="b">
        <v>0</v>
      </c>
    </row>
    <row r="841" spans="1:7" ht="15">
      <c r="A841" s="86" t="s">
        <v>2833</v>
      </c>
      <c r="B841" s="86">
        <v>2</v>
      </c>
      <c r="C841" s="121">
        <v>0.0035519763500174773</v>
      </c>
      <c r="D841" s="86" t="s">
        <v>2258</v>
      </c>
      <c r="E841" s="86" t="b">
        <v>0</v>
      </c>
      <c r="F841" s="86" t="b">
        <v>0</v>
      </c>
      <c r="G841" s="86" t="b">
        <v>0</v>
      </c>
    </row>
    <row r="842" spans="1:7" ht="15">
      <c r="A842" s="86" t="s">
        <v>2834</v>
      </c>
      <c r="B842" s="86">
        <v>2</v>
      </c>
      <c r="C842" s="121">
        <v>0.0035519763500174773</v>
      </c>
      <c r="D842" s="86" t="s">
        <v>2258</v>
      </c>
      <c r="E842" s="86" t="b">
        <v>0</v>
      </c>
      <c r="F842" s="86" t="b">
        <v>0</v>
      </c>
      <c r="G842" s="86" t="b">
        <v>0</v>
      </c>
    </row>
    <row r="843" spans="1:7" ht="15">
      <c r="A843" s="86" t="s">
        <v>2835</v>
      </c>
      <c r="B843" s="86">
        <v>2</v>
      </c>
      <c r="C843" s="121">
        <v>0.0035519763500174773</v>
      </c>
      <c r="D843" s="86" t="s">
        <v>2258</v>
      </c>
      <c r="E843" s="86" t="b">
        <v>0</v>
      </c>
      <c r="F843" s="86" t="b">
        <v>0</v>
      </c>
      <c r="G843" s="86" t="b">
        <v>0</v>
      </c>
    </row>
    <row r="844" spans="1:7" ht="15">
      <c r="A844" s="86" t="s">
        <v>2836</v>
      </c>
      <c r="B844" s="86">
        <v>2</v>
      </c>
      <c r="C844" s="121">
        <v>0.0035519763500174773</v>
      </c>
      <c r="D844" s="86" t="s">
        <v>2258</v>
      </c>
      <c r="E844" s="86" t="b">
        <v>0</v>
      </c>
      <c r="F844" s="86" t="b">
        <v>0</v>
      </c>
      <c r="G844" s="86" t="b">
        <v>0</v>
      </c>
    </row>
    <row r="845" spans="1:7" ht="15">
      <c r="A845" s="86" t="s">
        <v>2837</v>
      </c>
      <c r="B845" s="86">
        <v>2</v>
      </c>
      <c r="C845" s="121">
        <v>0.0035519763500174773</v>
      </c>
      <c r="D845" s="86" t="s">
        <v>2258</v>
      </c>
      <c r="E845" s="86" t="b">
        <v>0</v>
      </c>
      <c r="F845" s="86" t="b">
        <v>0</v>
      </c>
      <c r="G845" s="86" t="b">
        <v>0</v>
      </c>
    </row>
    <row r="846" spans="1:7" ht="15">
      <c r="A846" s="86" t="s">
        <v>2838</v>
      </c>
      <c r="B846" s="86">
        <v>2</v>
      </c>
      <c r="C846" s="121">
        <v>0.0035519763500174773</v>
      </c>
      <c r="D846" s="86" t="s">
        <v>2258</v>
      </c>
      <c r="E846" s="86" t="b">
        <v>0</v>
      </c>
      <c r="F846" s="86" t="b">
        <v>0</v>
      </c>
      <c r="G846" s="86" t="b">
        <v>0</v>
      </c>
    </row>
    <row r="847" spans="1:7" ht="15">
      <c r="A847" s="86" t="s">
        <v>2839</v>
      </c>
      <c r="B847" s="86">
        <v>2</v>
      </c>
      <c r="C847" s="121">
        <v>0.0035519763500174773</v>
      </c>
      <c r="D847" s="86" t="s">
        <v>2258</v>
      </c>
      <c r="E847" s="86" t="b">
        <v>0</v>
      </c>
      <c r="F847" s="86" t="b">
        <v>0</v>
      </c>
      <c r="G847" s="86" t="b">
        <v>0</v>
      </c>
    </row>
    <row r="848" spans="1:7" ht="15">
      <c r="A848" s="86" t="s">
        <v>2840</v>
      </c>
      <c r="B848" s="86">
        <v>2</v>
      </c>
      <c r="C848" s="121">
        <v>0.0035519763500174773</v>
      </c>
      <c r="D848" s="86" t="s">
        <v>2258</v>
      </c>
      <c r="E848" s="86" t="b">
        <v>0</v>
      </c>
      <c r="F848" s="86" t="b">
        <v>0</v>
      </c>
      <c r="G848" s="86" t="b">
        <v>0</v>
      </c>
    </row>
    <row r="849" spans="1:7" ht="15">
      <c r="A849" s="86" t="s">
        <v>2841</v>
      </c>
      <c r="B849" s="86">
        <v>2</v>
      </c>
      <c r="C849" s="121">
        <v>0.0035519763500174773</v>
      </c>
      <c r="D849" s="86" t="s">
        <v>2258</v>
      </c>
      <c r="E849" s="86" t="b">
        <v>0</v>
      </c>
      <c r="F849" s="86" t="b">
        <v>0</v>
      </c>
      <c r="G849" s="86" t="b">
        <v>0</v>
      </c>
    </row>
    <row r="850" spans="1:7" ht="15">
      <c r="A850" s="86" t="s">
        <v>2842</v>
      </c>
      <c r="B850" s="86">
        <v>2</v>
      </c>
      <c r="C850" s="121">
        <v>0.0035519763500174773</v>
      </c>
      <c r="D850" s="86" t="s">
        <v>2258</v>
      </c>
      <c r="E850" s="86" t="b">
        <v>0</v>
      </c>
      <c r="F850" s="86" t="b">
        <v>0</v>
      </c>
      <c r="G850" s="86" t="b">
        <v>0</v>
      </c>
    </row>
    <row r="851" spans="1:7" ht="15">
      <c r="A851" s="86" t="s">
        <v>2843</v>
      </c>
      <c r="B851" s="86">
        <v>2</v>
      </c>
      <c r="C851" s="121">
        <v>0.0035519763500174773</v>
      </c>
      <c r="D851" s="86" t="s">
        <v>2258</v>
      </c>
      <c r="E851" s="86" t="b">
        <v>0</v>
      </c>
      <c r="F851" s="86" t="b">
        <v>0</v>
      </c>
      <c r="G851" s="86" t="b">
        <v>0</v>
      </c>
    </row>
    <row r="852" spans="1:7" ht="15">
      <c r="A852" s="86" t="s">
        <v>2844</v>
      </c>
      <c r="B852" s="86">
        <v>2</v>
      </c>
      <c r="C852" s="121">
        <v>0.0035519763500174773</v>
      </c>
      <c r="D852" s="86" t="s">
        <v>2258</v>
      </c>
      <c r="E852" s="86" t="b">
        <v>0</v>
      </c>
      <c r="F852" s="86" t="b">
        <v>0</v>
      </c>
      <c r="G852" s="86" t="b">
        <v>0</v>
      </c>
    </row>
    <row r="853" spans="1:7" ht="15">
      <c r="A853" s="86" t="s">
        <v>2824</v>
      </c>
      <c r="B853" s="86">
        <v>2</v>
      </c>
      <c r="C853" s="121">
        <v>0.0035519763500174773</v>
      </c>
      <c r="D853" s="86" t="s">
        <v>2258</v>
      </c>
      <c r="E853" s="86" t="b">
        <v>0</v>
      </c>
      <c r="F853" s="86" t="b">
        <v>0</v>
      </c>
      <c r="G853" s="86" t="b">
        <v>0</v>
      </c>
    </row>
    <row r="854" spans="1:7" ht="15">
      <c r="A854" s="86" t="s">
        <v>2845</v>
      </c>
      <c r="B854" s="86">
        <v>2</v>
      </c>
      <c r="C854" s="121">
        <v>0.0035519763500174773</v>
      </c>
      <c r="D854" s="86" t="s">
        <v>2258</v>
      </c>
      <c r="E854" s="86" t="b">
        <v>0</v>
      </c>
      <c r="F854" s="86" t="b">
        <v>0</v>
      </c>
      <c r="G854" s="86" t="b">
        <v>0</v>
      </c>
    </row>
    <row r="855" spans="1:7" ht="15">
      <c r="A855" s="86" t="s">
        <v>2387</v>
      </c>
      <c r="B855" s="86">
        <v>9</v>
      </c>
      <c r="C855" s="121">
        <v>0</v>
      </c>
      <c r="D855" s="86" t="s">
        <v>2259</v>
      </c>
      <c r="E855" s="86" t="b">
        <v>0</v>
      </c>
      <c r="F855" s="86" t="b">
        <v>0</v>
      </c>
      <c r="G855" s="86" t="b">
        <v>0</v>
      </c>
    </row>
    <row r="856" spans="1:7" ht="15">
      <c r="A856" s="86" t="s">
        <v>2388</v>
      </c>
      <c r="B856" s="86">
        <v>8</v>
      </c>
      <c r="C856" s="121">
        <v>0.0031238181647255748</v>
      </c>
      <c r="D856" s="86" t="s">
        <v>2259</v>
      </c>
      <c r="E856" s="86" t="b">
        <v>0</v>
      </c>
      <c r="F856" s="86" t="b">
        <v>0</v>
      </c>
      <c r="G856" s="86" t="b">
        <v>0</v>
      </c>
    </row>
    <row r="857" spans="1:7" ht="15">
      <c r="A857" s="86" t="s">
        <v>2412</v>
      </c>
      <c r="B857" s="86">
        <v>7</v>
      </c>
      <c r="C857" s="121">
        <v>0.005832147221186843</v>
      </c>
      <c r="D857" s="86" t="s">
        <v>2259</v>
      </c>
      <c r="E857" s="86" t="b">
        <v>0</v>
      </c>
      <c r="F857" s="86" t="b">
        <v>0</v>
      </c>
      <c r="G857" s="86" t="b">
        <v>0</v>
      </c>
    </row>
    <row r="858" spans="1:7" ht="15">
      <c r="A858" s="86" t="s">
        <v>2413</v>
      </c>
      <c r="B858" s="86">
        <v>7</v>
      </c>
      <c r="C858" s="121">
        <v>0.005832147221186843</v>
      </c>
      <c r="D858" s="86" t="s">
        <v>2259</v>
      </c>
      <c r="E858" s="86" t="b">
        <v>0</v>
      </c>
      <c r="F858" s="86" t="b">
        <v>1</v>
      </c>
      <c r="G858" s="86" t="b">
        <v>0</v>
      </c>
    </row>
    <row r="859" spans="1:7" ht="15">
      <c r="A859" s="86" t="s">
        <v>2414</v>
      </c>
      <c r="B859" s="86">
        <v>7</v>
      </c>
      <c r="C859" s="121">
        <v>0.005832147221186843</v>
      </c>
      <c r="D859" s="86" t="s">
        <v>2259</v>
      </c>
      <c r="E859" s="86" t="b">
        <v>0</v>
      </c>
      <c r="F859" s="86" t="b">
        <v>0</v>
      </c>
      <c r="G859" s="86" t="b">
        <v>0</v>
      </c>
    </row>
    <row r="860" spans="1:7" ht="15">
      <c r="A860" s="86" t="s">
        <v>2415</v>
      </c>
      <c r="B860" s="86">
        <v>7</v>
      </c>
      <c r="C860" s="121">
        <v>0.005832147221186843</v>
      </c>
      <c r="D860" s="86" t="s">
        <v>2259</v>
      </c>
      <c r="E860" s="86" t="b">
        <v>0</v>
      </c>
      <c r="F860" s="86" t="b">
        <v>0</v>
      </c>
      <c r="G860" s="86" t="b">
        <v>0</v>
      </c>
    </row>
    <row r="861" spans="1:7" ht="15">
      <c r="A861" s="86" t="s">
        <v>2416</v>
      </c>
      <c r="B861" s="86">
        <v>7</v>
      </c>
      <c r="C861" s="121">
        <v>0.005832147221186843</v>
      </c>
      <c r="D861" s="86" t="s">
        <v>2259</v>
      </c>
      <c r="E861" s="86" t="b">
        <v>0</v>
      </c>
      <c r="F861" s="86" t="b">
        <v>0</v>
      </c>
      <c r="G861" s="86" t="b">
        <v>0</v>
      </c>
    </row>
    <row r="862" spans="1:7" ht="15">
      <c r="A862" s="86" t="s">
        <v>2417</v>
      </c>
      <c r="B862" s="86">
        <v>7</v>
      </c>
      <c r="C862" s="121">
        <v>0.005832147221186843</v>
      </c>
      <c r="D862" s="86" t="s">
        <v>2259</v>
      </c>
      <c r="E862" s="86" t="b">
        <v>0</v>
      </c>
      <c r="F862" s="86" t="b">
        <v>0</v>
      </c>
      <c r="G862" s="86" t="b">
        <v>0</v>
      </c>
    </row>
    <row r="863" spans="1:7" ht="15">
      <c r="A863" s="86" t="s">
        <v>2418</v>
      </c>
      <c r="B863" s="86">
        <v>7</v>
      </c>
      <c r="C863" s="121">
        <v>0.005832147221186843</v>
      </c>
      <c r="D863" s="86" t="s">
        <v>2259</v>
      </c>
      <c r="E863" s="86" t="b">
        <v>0</v>
      </c>
      <c r="F863" s="86" t="b">
        <v>0</v>
      </c>
      <c r="G863" s="86" t="b">
        <v>0</v>
      </c>
    </row>
    <row r="864" spans="1:7" ht="15">
      <c r="A864" s="86" t="s">
        <v>369</v>
      </c>
      <c r="B864" s="86">
        <v>7</v>
      </c>
      <c r="C864" s="121">
        <v>0.005832147221186843</v>
      </c>
      <c r="D864" s="86" t="s">
        <v>2259</v>
      </c>
      <c r="E864" s="86" t="b">
        <v>0</v>
      </c>
      <c r="F864" s="86" t="b">
        <v>0</v>
      </c>
      <c r="G864" s="86" t="b">
        <v>0</v>
      </c>
    </row>
    <row r="865" spans="1:7" ht="15">
      <c r="A865" s="86" t="s">
        <v>2875</v>
      </c>
      <c r="B865" s="86">
        <v>7</v>
      </c>
      <c r="C865" s="121">
        <v>0.005832147221186843</v>
      </c>
      <c r="D865" s="86" t="s">
        <v>2259</v>
      </c>
      <c r="E865" s="86" t="b">
        <v>0</v>
      </c>
      <c r="F865" s="86" t="b">
        <v>0</v>
      </c>
      <c r="G865" s="86" t="b">
        <v>0</v>
      </c>
    </row>
    <row r="866" spans="1:7" ht="15">
      <c r="A866" s="86" t="s">
        <v>2394</v>
      </c>
      <c r="B866" s="86">
        <v>2</v>
      </c>
      <c r="C866" s="121">
        <v>0.014568587930371371</v>
      </c>
      <c r="D866" s="86" t="s">
        <v>2259</v>
      </c>
      <c r="E866" s="86" t="b">
        <v>0</v>
      </c>
      <c r="F866" s="86" t="b">
        <v>0</v>
      </c>
      <c r="G866" s="86" t="b">
        <v>0</v>
      </c>
    </row>
    <row r="867" spans="1:7" ht="15">
      <c r="A867" s="86" t="s">
        <v>2420</v>
      </c>
      <c r="B867" s="86">
        <v>10</v>
      </c>
      <c r="C867" s="121">
        <v>0.010361420439387046</v>
      </c>
      <c r="D867" s="86" t="s">
        <v>2260</v>
      </c>
      <c r="E867" s="86" t="b">
        <v>0</v>
      </c>
      <c r="F867" s="86" t="b">
        <v>0</v>
      </c>
      <c r="G867" s="86" t="b">
        <v>0</v>
      </c>
    </row>
    <row r="868" spans="1:7" ht="15">
      <c r="A868" s="86" t="s">
        <v>2387</v>
      </c>
      <c r="B868" s="86">
        <v>8</v>
      </c>
      <c r="C868" s="121">
        <v>0</v>
      </c>
      <c r="D868" s="86" t="s">
        <v>2260</v>
      </c>
      <c r="E868" s="86" t="b">
        <v>0</v>
      </c>
      <c r="F868" s="86" t="b">
        <v>0</v>
      </c>
      <c r="G868" s="86" t="b">
        <v>0</v>
      </c>
    </row>
    <row r="869" spans="1:7" ht="15">
      <c r="A869" s="86" t="s">
        <v>2421</v>
      </c>
      <c r="B869" s="86">
        <v>6</v>
      </c>
      <c r="C869" s="121">
        <v>0.0038052407088822317</v>
      </c>
      <c r="D869" s="86" t="s">
        <v>2260</v>
      </c>
      <c r="E869" s="86" t="b">
        <v>0</v>
      </c>
      <c r="F869" s="86" t="b">
        <v>0</v>
      </c>
      <c r="G869" s="86" t="b">
        <v>0</v>
      </c>
    </row>
    <row r="870" spans="1:7" ht="15">
      <c r="A870" s="86" t="s">
        <v>2422</v>
      </c>
      <c r="B870" s="86">
        <v>6</v>
      </c>
      <c r="C870" s="121">
        <v>0.0038052407088822317</v>
      </c>
      <c r="D870" s="86" t="s">
        <v>2260</v>
      </c>
      <c r="E870" s="86" t="b">
        <v>0</v>
      </c>
      <c r="F870" s="86" t="b">
        <v>0</v>
      </c>
      <c r="G870" s="86" t="b">
        <v>0</v>
      </c>
    </row>
    <row r="871" spans="1:7" ht="15">
      <c r="A871" s="86" t="s">
        <v>2423</v>
      </c>
      <c r="B871" s="86">
        <v>6</v>
      </c>
      <c r="C871" s="121">
        <v>0.0038052407088822317</v>
      </c>
      <c r="D871" s="86" t="s">
        <v>2260</v>
      </c>
      <c r="E871" s="86" t="b">
        <v>0</v>
      </c>
      <c r="F871" s="86" t="b">
        <v>0</v>
      </c>
      <c r="G871" s="86" t="b">
        <v>0</v>
      </c>
    </row>
    <row r="872" spans="1:7" ht="15">
      <c r="A872" s="86" t="s">
        <v>2424</v>
      </c>
      <c r="B872" s="86">
        <v>5</v>
      </c>
      <c r="C872" s="121">
        <v>0.005180710219693523</v>
      </c>
      <c r="D872" s="86" t="s">
        <v>2260</v>
      </c>
      <c r="E872" s="86" t="b">
        <v>0</v>
      </c>
      <c r="F872" s="86" t="b">
        <v>0</v>
      </c>
      <c r="G872" s="86" t="b">
        <v>0</v>
      </c>
    </row>
    <row r="873" spans="1:7" ht="15">
      <c r="A873" s="86" t="s">
        <v>2425</v>
      </c>
      <c r="B873" s="86">
        <v>5</v>
      </c>
      <c r="C873" s="121">
        <v>0.005180710219693523</v>
      </c>
      <c r="D873" s="86" t="s">
        <v>2260</v>
      </c>
      <c r="E873" s="86" t="b">
        <v>0</v>
      </c>
      <c r="F873" s="86" t="b">
        <v>0</v>
      </c>
      <c r="G873" s="86" t="b">
        <v>0</v>
      </c>
    </row>
    <row r="874" spans="1:7" ht="15">
      <c r="A874" s="86" t="s">
        <v>2426</v>
      </c>
      <c r="B874" s="86">
        <v>5</v>
      </c>
      <c r="C874" s="121">
        <v>0.005180710219693523</v>
      </c>
      <c r="D874" s="86" t="s">
        <v>2260</v>
      </c>
      <c r="E874" s="86" t="b">
        <v>0</v>
      </c>
      <c r="F874" s="86" t="b">
        <v>0</v>
      </c>
      <c r="G874" s="86" t="b">
        <v>0</v>
      </c>
    </row>
    <row r="875" spans="1:7" ht="15">
      <c r="A875" s="86" t="s">
        <v>2427</v>
      </c>
      <c r="B875" s="86">
        <v>5</v>
      </c>
      <c r="C875" s="121">
        <v>0.005180710219693523</v>
      </c>
      <c r="D875" s="86" t="s">
        <v>2260</v>
      </c>
      <c r="E875" s="86" t="b">
        <v>0</v>
      </c>
      <c r="F875" s="86" t="b">
        <v>0</v>
      </c>
      <c r="G875" s="86" t="b">
        <v>0</v>
      </c>
    </row>
    <row r="876" spans="1:7" ht="15">
      <c r="A876" s="86" t="s">
        <v>2428</v>
      </c>
      <c r="B876" s="86">
        <v>5</v>
      </c>
      <c r="C876" s="121">
        <v>0.005180710219693523</v>
      </c>
      <c r="D876" s="86" t="s">
        <v>2260</v>
      </c>
      <c r="E876" s="86" t="b">
        <v>0</v>
      </c>
      <c r="F876" s="86" t="b">
        <v>0</v>
      </c>
      <c r="G876" s="86" t="b">
        <v>0</v>
      </c>
    </row>
    <row r="877" spans="1:7" ht="15">
      <c r="A877" s="86" t="s">
        <v>2880</v>
      </c>
      <c r="B877" s="86">
        <v>5</v>
      </c>
      <c r="C877" s="121">
        <v>0.005180710219693523</v>
      </c>
      <c r="D877" s="86" t="s">
        <v>2260</v>
      </c>
      <c r="E877" s="86" t="b">
        <v>0</v>
      </c>
      <c r="F877" s="86" t="b">
        <v>0</v>
      </c>
      <c r="G877" s="86" t="b">
        <v>0</v>
      </c>
    </row>
    <row r="878" spans="1:7" ht="15">
      <c r="A878" s="86" t="s">
        <v>2881</v>
      </c>
      <c r="B878" s="86">
        <v>5</v>
      </c>
      <c r="C878" s="121">
        <v>0.005180710219693523</v>
      </c>
      <c r="D878" s="86" t="s">
        <v>2260</v>
      </c>
      <c r="E878" s="86" t="b">
        <v>0</v>
      </c>
      <c r="F878" s="86" t="b">
        <v>0</v>
      </c>
      <c r="G878" s="86" t="b">
        <v>0</v>
      </c>
    </row>
    <row r="879" spans="1:7" ht="15">
      <c r="A879" s="86" t="s">
        <v>2882</v>
      </c>
      <c r="B879" s="86">
        <v>5</v>
      </c>
      <c r="C879" s="121">
        <v>0.005180710219693523</v>
      </c>
      <c r="D879" s="86" t="s">
        <v>2260</v>
      </c>
      <c r="E879" s="86" t="b">
        <v>0</v>
      </c>
      <c r="F879" s="86" t="b">
        <v>0</v>
      </c>
      <c r="G879" s="86" t="b">
        <v>0</v>
      </c>
    </row>
    <row r="880" spans="1:7" ht="15">
      <c r="A880" s="86" t="s">
        <v>2883</v>
      </c>
      <c r="B880" s="86">
        <v>5</v>
      </c>
      <c r="C880" s="121">
        <v>0.005180710219693523</v>
      </c>
      <c r="D880" s="86" t="s">
        <v>2260</v>
      </c>
      <c r="E880" s="86" t="b">
        <v>0</v>
      </c>
      <c r="F880" s="86" t="b">
        <v>0</v>
      </c>
      <c r="G880" s="86" t="b">
        <v>0</v>
      </c>
    </row>
    <row r="881" spans="1:7" ht="15">
      <c r="A881" s="86" t="s">
        <v>2865</v>
      </c>
      <c r="B881" s="86">
        <v>5</v>
      </c>
      <c r="C881" s="121">
        <v>0.005180710219693523</v>
      </c>
      <c r="D881" s="86" t="s">
        <v>2260</v>
      </c>
      <c r="E881" s="86" t="b">
        <v>0</v>
      </c>
      <c r="F881" s="86" t="b">
        <v>0</v>
      </c>
      <c r="G881" s="86" t="b">
        <v>0</v>
      </c>
    </row>
    <row r="882" spans="1:7" ht="15">
      <c r="A882" s="86" t="s">
        <v>2827</v>
      </c>
      <c r="B882" s="86">
        <v>5</v>
      </c>
      <c r="C882" s="121">
        <v>0.005180710219693523</v>
      </c>
      <c r="D882" s="86" t="s">
        <v>2260</v>
      </c>
      <c r="E882" s="86" t="b">
        <v>0</v>
      </c>
      <c r="F882" s="86" t="b">
        <v>0</v>
      </c>
      <c r="G882" s="86" t="b">
        <v>0</v>
      </c>
    </row>
    <row r="883" spans="1:7" ht="15">
      <c r="A883" s="86" t="s">
        <v>2849</v>
      </c>
      <c r="B883" s="86">
        <v>5</v>
      </c>
      <c r="C883" s="121">
        <v>0.005180710219693523</v>
      </c>
      <c r="D883" s="86" t="s">
        <v>2260</v>
      </c>
      <c r="E883" s="86" t="b">
        <v>0</v>
      </c>
      <c r="F883" s="86" t="b">
        <v>0</v>
      </c>
      <c r="G883" s="86" t="b">
        <v>0</v>
      </c>
    </row>
    <row r="884" spans="1:7" ht="15">
      <c r="A884" s="86" t="s">
        <v>2884</v>
      </c>
      <c r="B884" s="86">
        <v>5</v>
      </c>
      <c r="C884" s="121">
        <v>0.005180710219693523</v>
      </c>
      <c r="D884" s="86" t="s">
        <v>2260</v>
      </c>
      <c r="E884" s="86" t="b">
        <v>0</v>
      </c>
      <c r="F884" s="86" t="b">
        <v>0</v>
      </c>
      <c r="G884" s="86" t="b">
        <v>0</v>
      </c>
    </row>
    <row r="885" spans="1:7" ht="15">
      <c r="A885" s="86" t="s">
        <v>2864</v>
      </c>
      <c r="B885" s="86">
        <v>5</v>
      </c>
      <c r="C885" s="121">
        <v>0.005180710219693523</v>
      </c>
      <c r="D885" s="86" t="s">
        <v>2260</v>
      </c>
      <c r="E885" s="86" t="b">
        <v>0</v>
      </c>
      <c r="F885" s="86" t="b">
        <v>0</v>
      </c>
      <c r="G885" s="86" t="b">
        <v>0</v>
      </c>
    </row>
    <row r="886" spans="1:7" ht="15">
      <c r="A886" s="86" t="s">
        <v>2885</v>
      </c>
      <c r="B886" s="86">
        <v>5</v>
      </c>
      <c r="C886" s="121">
        <v>0.005180710219693523</v>
      </c>
      <c r="D886" s="86" t="s">
        <v>2260</v>
      </c>
      <c r="E886" s="86" t="b">
        <v>0</v>
      </c>
      <c r="F886" s="86" t="b">
        <v>0</v>
      </c>
      <c r="G886" s="86" t="b">
        <v>0</v>
      </c>
    </row>
    <row r="887" spans="1:7" ht="15">
      <c r="A887" s="86" t="s">
        <v>2797</v>
      </c>
      <c r="B887" s="86">
        <v>5</v>
      </c>
      <c r="C887" s="121">
        <v>0.005180710219693523</v>
      </c>
      <c r="D887" s="86" t="s">
        <v>2260</v>
      </c>
      <c r="E887" s="86" t="b">
        <v>0</v>
      </c>
      <c r="F887" s="86" t="b">
        <v>0</v>
      </c>
      <c r="G887" s="86" t="b">
        <v>0</v>
      </c>
    </row>
    <row r="888" spans="1:7" ht="15">
      <c r="A888" s="86" t="s">
        <v>2886</v>
      </c>
      <c r="B888" s="86">
        <v>5</v>
      </c>
      <c r="C888" s="121">
        <v>0.005180710219693523</v>
      </c>
      <c r="D888" s="86" t="s">
        <v>2260</v>
      </c>
      <c r="E888" s="86" t="b">
        <v>0</v>
      </c>
      <c r="F888" s="86" t="b">
        <v>0</v>
      </c>
      <c r="G888" s="86" t="b">
        <v>0</v>
      </c>
    </row>
    <row r="889" spans="1:7" ht="15">
      <c r="A889" s="86" t="s">
        <v>2874</v>
      </c>
      <c r="B889" s="86">
        <v>5</v>
      </c>
      <c r="C889" s="121">
        <v>0.005180710219693523</v>
      </c>
      <c r="D889" s="86" t="s">
        <v>2260</v>
      </c>
      <c r="E889" s="86" t="b">
        <v>0</v>
      </c>
      <c r="F889" s="86" t="b">
        <v>0</v>
      </c>
      <c r="G889" s="86" t="b">
        <v>0</v>
      </c>
    </row>
    <row r="890" spans="1:7" ht="15">
      <c r="A890" s="86" t="s">
        <v>2887</v>
      </c>
      <c r="B890" s="86">
        <v>5</v>
      </c>
      <c r="C890" s="121">
        <v>0.005180710219693523</v>
      </c>
      <c r="D890" s="86" t="s">
        <v>2260</v>
      </c>
      <c r="E890" s="86" t="b">
        <v>0</v>
      </c>
      <c r="F890" s="86" t="b">
        <v>0</v>
      </c>
      <c r="G890" s="86" t="b">
        <v>0</v>
      </c>
    </row>
    <row r="891" spans="1:7" ht="15">
      <c r="A891" s="86" t="s">
        <v>2888</v>
      </c>
      <c r="B891" s="86">
        <v>5</v>
      </c>
      <c r="C891" s="121">
        <v>0.005180710219693523</v>
      </c>
      <c r="D891" s="86" t="s">
        <v>2260</v>
      </c>
      <c r="E891" s="86" t="b">
        <v>0</v>
      </c>
      <c r="F891" s="86" t="b">
        <v>0</v>
      </c>
      <c r="G891" s="86" t="b">
        <v>0</v>
      </c>
    </row>
    <row r="892" spans="1:7" ht="15">
      <c r="A892" s="86" t="s">
        <v>2889</v>
      </c>
      <c r="B892" s="86">
        <v>5</v>
      </c>
      <c r="C892" s="121">
        <v>0.005180710219693523</v>
      </c>
      <c r="D892" s="86" t="s">
        <v>2260</v>
      </c>
      <c r="E892" s="86" t="b">
        <v>0</v>
      </c>
      <c r="F892" s="86" t="b">
        <v>0</v>
      </c>
      <c r="G892" s="86" t="b">
        <v>0</v>
      </c>
    </row>
    <row r="893" spans="1:7" ht="15">
      <c r="A893" s="86" t="s">
        <v>2389</v>
      </c>
      <c r="B893" s="86">
        <v>3</v>
      </c>
      <c r="C893" s="121">
        <v>0.0064868334863799155</v>
      </c>
      <c r="D893" s="86" t="s">
        <v>2260</v>
      </c>
      <c r="E893" s="86" t="b">
        <v>0</v>
      </c>
      <c r="F893" s="86" t="b">
        <v>0</v>
      </c>
      <c r="G893" s="86" t="b">
        <v>0</v>
      </c>
    </row>
    <row r="894" spans="1:7" ht="15">
      <c r="A894" s="86" t="s">
        <v>2398</v>
      </c>
      <c r="B894" s="86">
        <v>2</v>
      </c>
      <c r="C894" s="121">
        <v>0.0061122841759184</v>
      </c>
      <c r="D894" s="86" t="s">
        <v>2260</v>
      </c>
      <c r="E894" s="86" t="b">
        <v>0</v>
      </c>
      <c r="F894" s="86" t="b">
        <v>0</v>
      </c>
      <c r="G894" s="86" t="b">
        <v>0</v>
      </c>
    </row>
    <row r="895" spans="1:7" ht="15">
      <c r="A895" s="86" t="s">
        <v>2390</v>
      </c>
      <c r="B895" s="86">
        <v>2</v>
      </c>
      <c r="C895" s="121">
        <v>0.0061122841759184</v>
      </c>
      <c r="D895" s="86" t="s">
        <v>2260</v>
      </c>
      <c r="E895" s="86" t="b">
        <v>0</v>
      </c>
      <c r="F895" s="86" t="b">
        <v>0</v>
      </c>
      <c r="G895" s="86" t="b">
        <v>0</v>
      </c>
    </row>
    <row r="896" spans="1:7" ht="15">
      <c r="A896" s="86" t="s">
        <v>2847</v>
      </c>
      <c r="B896" s="86">
        <v>2</v>
      </c>
      <c r="C896" s="121">
        <v>0.009168426263877599</v>
      </c>
      <c r="D896" s="86" t="s">
        <v>2260</v>
      </c>
      <c r="E896" s="86" t="b">
        <v>0</v>
      </c>
      <c r="F896" s="86" t="b">
        <v>0</v>
      </c>
      <c r="G896" s="86" t="b">
        <v>0</v>
      </c>
    </row>
    <row r="897" spans="1:7" ht="15">
      <c r="A897" s="86" t="s">
        <v>2387</v>
      </c>
      <c r="B897" s="86">
        <v>4</v>
      </c>
      <c r="C897" s="121">
        <v>0</v>
      </c>
      <c r="D897" s="86" t="s">
        <v>2261</v>
      </c>
      <c r="E897" s="86" t="b">
        <v>0</v>
      </c>
      <c r="F897" s="86" t="b">
        <v>0</v>
      </c>
      <c r="G897" s="86" t="b">
        <v>0</v>
      </c>
    </row>
    <row r="898" spans="1:7" ht="15">
      <c r="A898" s="86" t="s">
        <v>2430</v>
      </c>
      <c r="B898" s="86">
        <v>2</v>
      </c>
      <c r="C898" s="121">
        <v>0.018814374728998825</v>
      </c>
      <c r="D898" s="86" t="s">
        <v>2261</v>
      </c>
      <c r="E898" s="86" t="b">
        <v>0</v>
      </c>
      <c r="F898" s="86" t="b">
        <v>0</v>
      </c>
      <c r="G898" s="86" t="b">
        <v>0</v>
      </c>
    </row>
    <row r="899" spans="1:7" ht="15">
      <c r="A899" s="86" t="s">
        <v>2388</v>
      </c>
      <c r="B899" s="86">
        <v>2</v>
      </c>
      <c r="C899" s="121">
        <v>0.018814374728998825</v>
      </c>
      <c r="D899" s="86" t="s">
        <v>2261</v>
      </c>
      <c r="E899" s="86" t="b">
        <v>0</v>
      </c>
      <c r="F899" s="86" t="b">
        <v>0</v>
      </c>
      <c r="G899" s="86" t="b">
        <v>0</v>
      </c>
    </row>
    <row r="900" spans="1:7" ht="15">
      <c r="A900" s="86" t="s">
        <v>2431</v>
      </c>
      <c r="B900" s="86">
        <v>2</v>
      </c>
      <c r="C900" s="121">
        <v>0.018814374728998825</v>
      </c>
      <c r="D900" s="86" t="s">
        <v>2261</v>
      </c>
      <c r="E900" s="86" t="b">
        <v>1</v>
      </c>
      <c r="F900" s="86" t="b">
        <v>0</v>
      </c>
      <c r="G900" s="86" t="b">
        <v>0</v>
      </c>
    </row>
    <row r="901" spans="1:7" ht="15">
      <c r="A901" s="86" t="s">
        <v>322</v>
      </c>
      <c r="B901" s="86">
        <v>2</v>
      </c>
      <c r="C901" s="121">
        <v>0.018814374728998825</v>
      </c>
      <c r="D901" s="86" t="s">
        <v>2261</v>
      </c>
      <c r="E901" s="86" t="b">
        <v>0</v>
      </c>
      <c r="F901" s="86" t="b">
        <v>0</v>
      </c>
      <c r="G901" s="86" t="b">
        <v>0</v>
      </c>
    </row>
    <row r="902" spans="1:7" ht="15">
      <c r="A902" s="86" t="s">
        <v>2432</v>
      </c>
      <c r="B902" s="86">
        <v>2</v>
      </c>
      <c r="C902" s="121">
        <v>0.018814374728998825</v>
      </c>
      <c r="D902" s="86" t="s">
        <v>2261</v>
      </c>
      <c r="E902" s="86" t="b">
        <v>0</v>
      </c>
      <c r="F902" s="86" t="b">
        <v>0</v>
      </c>
      <c r="G902" s="86" t="b">
        <v>0</v>
      </c>
    </row>
    <row r="903" spans="1:7" ht="15">
      <c r="A903" s="86" t="s">
        <v>321</v>
      </c>
      <c r="B903" s="86">
        <v>2</v>
      </c>
      <c r="C903" s="121">
        <v>0.018814374728998825</v>
      </c>
      <c r="D903" s="86" t="s">
        <v>2261</v>
      </c>
      <c r="E903" s="86" t="b">
        <v>0</v>
      </c>
      <c r="F903" s="86" t="b">
        <v>0</v>
      </c>
      <c r="G903" s="86" t="b">
        <v>0</v>
      </c>
    </row>
    <row r="904" spans="1:7" ht="15">
      <c r="A904" s="86" t="s">
        <v>2433</v>
      </c>
      <c r="B904" s="86">
        <v>2</v>
      </c>
      <c r="C904" s="121">
        <v>0.018814374728998825</v>
      </c>
      <c r="D904" s="86" t="s">
        <v>2261</v>
      </c>
      <c r="E904" s="86" t="b">
        <v>0</v>
      </c>
      <c r="F904" s="86" t="b">
        <v>0</v>
      </c>
      <c r="G904" s="86" t="b">
        <v>0</v>
      </c>
    </row>
    <row r="905" spans="1:7" ht="15">
      <c r="A905" s="86" t="s">
        <v>2434</v>
      </c>
      <c r="B905" s="86">
        <v>2</v>
      </c>
      <c r="C905" s="121">
        <v>0.018814374728998825</v>
      </c>
      <c r="D905" s="86" t="s">
        <v>2261</v>
      </c>
      <c r="E905" s="86" t="b">
        <v>0</v>
      </c>
      <c r="F905" s="86" t="b">
        <v>0</v>
      </c>
      <c r="G905" s="86" t="b">
        <v>0</v>
      </c>
    </row>
    <row r="906" spans="1:7" ht="15">
      <c r="A906" s="86" t="s">
        <v>2435</v>
      </c>
      <c r="B906" s="86">
        <v>2</v>
      </c>
      <c r="C906" s="121">
        <v>0.018814374728998825</v>
      </c>
      <c r="D906" s="86" t="s">
        <v>2261</v>
      </c>
      <c r="E906" s="86" t="b">
        <v>0</v>
      </c>
      <c r="F906" s="86" t="b">
        <v>0</v>
      </c>
      <c r="G906" s="86" t="b">
        <v>0</v>
      </c>
    </row>
    <row r="907" spans="1:7" ht="15">
      <c r="A907" s="86" t="s">
        <v>3124</v>
      </c>
      <c r="B907" s="86">
        <v>2</v>
      </c>
      <c r="C907" s="121">
        <v>0.018814374728998825</v>
      </c>
      <c r="D907" s="86" t="s">
        <v>2261</v>
      </c>
      <c r="E907" s="86" t="b">
        <v>0</v>
      </c>
      <c r="F907" s="86" t="b">
        <v>0</v>
      </c>
      <c r="G907" s="86" t="b">
        <v>0</v>
      </c>
    </row>
    <row r="908" spans="1:7" ht="15">
      <c r="A908" s="86" t="s">
        <v>3125</v>
      </c>
      <c r="B908" s="86">
        <v>2</v>
      </c>
      <c r="C908" s="121">
        <v>0.018814374728998825</v>
      </c>
      <c r="D908" s="86" t="s">
        <v>2261</v>
      </c>
      <c r="E908" s="86" t="b">
        <v>0</v>
      </c>
      <c r="F908" s="86" t="b">
        <v>0</v>
      </c>
      <c r="G908" s="86" t="b">
        <v>0</v>
      </c>
    </row>
    <row r="909" spans="1:7" ht="15">
      <c r="A909" s="86" t="s">
        <v>3126</v>
      </c>
      <c r="B909" s="86">
        <v>2</v>
      </c>
      <c r="C909" s="121">
        <v>0.018814374728998825</v>
      </c>
      <c r="D909" s="86" t="s">
        <v>2261</v>
      </c>
      <c r="E909" s="86" t="b">
        <v>0</v>
      </c>
      <c r="F909" s="86" t="b">
        <v>0</v>
      </c>
      <c r="G909" s="86" t="b">
        <v>0</v>
      </c>
    </row>
    <row r="910" spans="1:7" ht="15">
      <c r="A910" s="86" t="s">
        <v>3127</v>
      </c>
      <c r="B910" s="86">
        <v>2</v>
      </c>
      <c r="C910" s="121">
        <v>0.018814374728998825</v>
      </c>
      <c r="D910" s="86" t="s">
        <v>2261</v>
      </c>
      <c r="E910" s="86" t="b">
        <v>0</v>
      </c>
      <c r="F910" s="86" t="b">
        <v>0</v>
      </c>
      <c r="G910" s="86" t="b">
        <v>0</v>
      </c>
    </row>
    <row r="911" spans="1:7" ht="15">
      <c r="A911" s="86" t="s">
        <v>2973</v>
      </c>
      <c r="B911" s="86">
        <v>2</v>
      </c>
      <c r="C911" s="121">
        <v>0.018814374728998825</v>
      </c>
      <c r="D911" s="86" t="s">
        <v>2261</v>
      </c>
      <c r="E911" s="86" t="b">
        <v>0</v>
      </c>
      <c r="F911" s="86" t="b">
        <v>0</v>
      </c>
      <c r="G911" s="86" t="b">
        <v>0</v>
      </c>
    </row>
    <row r="912" spans="1:7" ht="15">
      <c r="A912" s="86" t="s">
        <v>2389</v>
      </c>
      <c r="B912" s="86">
        <v>4</v>
      </c>
      <c r="C912" s="121">
        <v>0</v>
      </c>
      <c r="D912" s="86" t="s">
        <v>2263</v>
      </c>
      <c r="E912" s="86" t="b">
        <v>0</v>
      </c>
      <c r="F912" s="86" t="b">
        <v>0</v>
      </c>
      <c r="G912" s="86" t="b">
        <v>0</v>
      </c>
    </row>
    <row r="913" spans="1:7" ht="15">
      <c r="A913" s="86" t="s">
        <v>2387</v>
      </c>
      <c r="B913" s="86">
        <v>4</v>
      </c>
      <c r="C913" s="121">
        <v>0</v>
      </c>
      <c r="D913" s="86" t="s">
        <v>2263</v>
      </c>
      <c r="E913" s="86" t="b">
        <v>0</v>
      </c>
      <c r="F913" s="86" t="b">
        <v>0</v>
      </c>
      <c r="G913" s="86" t="b">
        <v>0</v>
      </c>
    </row>
    <row r="914" spans="1:7" ht="15">
      <c r="A914" s="86" t="s">
        <v>2438</v>
      </c>
      <c r="B914" s="86">
        <v>2</v>
      </c>
      <c r="C914" s="121">
        <v>0.008361944323999478</v>
      </c>
      <c r="D914" s="86" t="s">
        <v>2263</v>
      </c>
      <c r="E914" s="86" t="b">
        <v>0</v>
      </c>
      <c r="F914" s="86" t="b">
        <v>0</v>
      </c>
      <c r="G914" s="86" t="b">
        <v>0</v>
      </c>
    </row>
    <row r="915" spans="1:7" ht="15">
      <c r="A915" s="86" t="s">
        <v>2439</v>
      </c>
      <c r="B915" s="86">
        <v>2</v>
      </c>
      <c r="C915" s="121">
        <v>0.008361944323999478</v>
      </c>
      <c r="D915" s="86" t="s">
        <v>2263</v>
      </c>
      <c r="E915" s="86" t="b">
        <v>0</v>
      </c>
      <c r="F915" s="86" t="b">
        <v>0</v>
      </c>
      <c r="G915" s="86" t="b">
        <v>0</v>
      </c>
    </row>
    <row r="916" spans="1:7" ht="15">
      <c r="A916" s="86" t="s">
        <v>2440</v>
      </c>
      <c r="B916" s="86">
        <v>2</v>
      </c>
      <c r="C916" s="121">
        <v>0.008361944323999478</v>
      </c>
      <c r="D916" s="86" t="s">
        <v>2263</v>
      </c>
      <c r="E916" s="86" t="b">
        <v>0</v>
      </c>
      <c r="F916" s="86" t="b">
        <v>0</v>
      </c>
      <c r="G916" s="86" t="b">
        <v>0</v>
      </c>
    </row>
    <row r="917" spans="1:7" ht="15">
      <c r="A917" s="86" t="s">
        <v>2441</v>
      </c>
      <c r="B917" s="86">
        <v>2</v>
      </c>
      <c r="C917" s="121">
        <v>0.008361944323999478</v>
      </c>
      <c r="D917" s="86" t="s">
        <v>2263</v>
      </c>
      <c r="E917" s="86" t="b">
        <v>0</v>
      </c>
      <c r="F917" s="86" t="b">
        <v>0</v>
      </c>
      <c r="G917" s="86" t="b">
        <v>0</v>
      </c>
    </row>
    <row r="918" spans="1:7" ht="15">
      <c r="A918" s="86" t="s">
        <v>2442</v>
      </c>
      <c r="B918" s="86">
        <v>2</v>
      </c>
      <c r="C918" s="121">
        <v>0.008361944323999478</v>
      </c>
      <c r="D918" s="86" t="s">
        <v>2263</v>
      </c>
      <c r="E918" s="86" t="b">
        <v>0</v>
      </c>
      <c r="F918" s="86" t="b">
        <v>0</v>
      </c>
      <c r="G918" s="86" t="b">
        <v>0</v>
      </c>
    </row>
    <row r="919" spans="1:7" ht="15">
      <c r="A919" s="86" t="s">
        <v>2443</v>
      </c>
      <c r="B919" s="86">
        <v>2</v>
      </c>
      <c r="C919" s="121">
        <v>0.008361944323999478</v>
      </c>
      <c r="D919" s="86" t="s">
        <v>2263</v>
      </c>
      <c r="E919" s="86" t="b">
        <v>0</v>
      </c>
      <c r="F919" s="86" t="b">
        <v>0</v>
      </c>
      <c r="G919" s="86" t="b">
        <v>0</v>
      </c>
    </row>
    <row r="920" spans="1:7" ht="15">
      <c r="A920" s="86" t="s">
        <v>2444</v>
      </c>
      <c r="B920" s="86">
        <v>2</v>
      </c>
      <c r="C920" s="121">
        <v>0.008361944323999478</v>
      </c>
      <c r="D920" s="86" t="s">
        <v>2263</v>
      </c>
      <c r="E920" s="86" t="b">
        <v>0</v>
      </c>
      <c r="F920" s="86" t="b">
        <v>0</v>
      </c>
      <c r="G920" s="86" t="b">
        <v>0</v>
      </c>
    </row>
    <row r="921" spans="1:7" ht="15">
      <c r="A921" s="86" t="s">
        <v>2391</v>
      </c>
      <c r="B921" s="86">
        <v>2</v>
      </c>
      <c r="C921" s="121">
        <v>0.008361944323999478</v>
      </c>
      <c r="D921" s="86" t="s">
        <v>2263</v>
      </c>
      <c r="E921" s="86" t="b">
        <v>0</v>
      </c>
      <c r="F921" s="86" t="b">
        <v>0</v>
      </c>
      <c r="G921" s="86" t="b">
        <v>0</v>
      </c>
    </row>
    <row r="922" spans="1:7" ht="15">
      <c r="A922" s="86" t="s">
        <v>3048</v>
      </c>
      <c r="B922" s="86">
        <v>2</v>
      </c>
      <c r="C922" s="121">
        <v>0.008361944323999478</v>
      </c>
      <c r="D922" s="86" t="s">
        <v>2263</v>
      </c>
      <c r="E922" s="86" t="b">
        <v>0</v>
      </c>
      <c r="F922" s="86" t="b">
        <v>0</v>
      </c>
      <c r="G922" s="86" t="b">
        <v>0</v>
      </c>
    </row>
    <row r="923" spans="1:7" ht="15">
      <c r="A923" s="86" t="s">
        <v>3049</v>
      </c>
      <c r="B923" s="86">
        <v>2</v>
      </c>
      <c r="C923" s="121">
        <v>0.008361944323999478</v>
      </c>
      <c r="D923" s="86" t="s">
        <v>2263</v>
      </c>
      <c r="E923" s="86" t="b">
        <v>0</v>
      </c>
      <c r="F923" s="86" t="b">
        <v>0</v>
      </c>
      <c r="G923" s="86" t="b">
        <v>0</v>
      </c>
    </row>
    <row r="924" spans="1:7" ht="15">
      <c r="A924" s="86" t="s">
        <v>3050</v>
      </c>
      <c r="B924" s="86">
        <v>2</v>
      </c>
      <c r="C924" s="121">
        <v>0.008361944323999478</v>
      </c>
      <c r="D924" s="86" t="s">
        <v>2263</v>
      </c>
      <c r="E924" s="86" t="b">
        <v>0</v>
      </c>
      <c r="F924" s="86" t="b">
        <v>0</v>
      </c>
      <c r="G924" s="86" t="b">
        <v>0</v>
      </c>
    </row>
    <row r="925" spans="1:7" ht="15">
      <c r="A925" s="86" t="s">
        <v>3051</v>
      </c>
      <c r="B925" s="86">
        <v>2</v>
      </c>
      <c r="C925" s="121">
        <v>0.008361944323999478</v>
      </c>
      <c r="D925" s="86" t="s">
        <v>2263</v>
      </c>
      <c r="E925" s="86" t="b">
        <v>0</v>
      </c>
      <c r="F925" s="86" t="b">
        <v>0</v>
      </c>
      <c r="G925" s="86" t="b">
        <v>0</v>
      </c>
    </row>
    <row r="926" spans="1:7" ht="15">
      <c r="A926" s="86" t="s">
        <v>3052</v>
      </c>
      <c r="B926" s="86">
        <v>2</v>
      </c>
      <c r="C926" s="121">
        <v>0.008361944323999478</v>
      </c>
      <c r="D926" s="86" t="s">
        <v>2263</v>
      </c>
      <c r="E926" s="86" t="b">
        <v>0</v>
      </c>
      <c r="F926" s="86" t="b">
        <v>0</v>
      </c>
      <c r="G926" s="86" t="b">
        <v>0</v>
      </c>
    </row>
    <row r="927" spans="1:7" ht="15">
      <c r="A927" s="86" t="s">
        <v>3140</v>
      </c>
      <c r="B927" s="86">
        <v>2</v>
      </c>
      <c r="C927" s="121">
        <v>0.008361944323999478</v>
      </c>
      <c r="D927" s="86" t="s">
        <v>2263</v>
      </c>
      <c r="E927" s="86" t="b">
        <v>0</v>
      </c>
      <c r="F927" s="86" t="b">
        <v>0</v>
      </c>
      <c r="G927" s="86" t="b">
        <v>0</v>
      </c>
    </row>
    <row r="928" spans="1:7" ht="15">
      <c r="A928" s="86" t="s">
        <v>3141</v>
      </c>
      <c r="B928" s="86">
        <v>2</v>
      </c>
      <c r="C928" s="121">
        <v>0.008361944323999478</v>
      </c>
      <c r="D928" s="86" t="s">
        <v>2263</v>
      </c>
      <c r="E928" s="86" t="b">
        <v>0</v>
      </c>
      <c r="F928" s="86" t="b">
        <v>0</v>
      </c>
      <c r="G928" s="86" t="b">
        <v>0</v>
      </c>
    </row>
    <row r="929" spans="1:7" ht="15">
      <c r="A929" s="86" t="s">
        <v>3142</v>
      </c>
      <c r="B929" s="86">
        <v>2</v>
      </c>
      <c r="C929" s="121">
        <v>0.008361944323999478</v>
      </c>
      <c r="D929" s="86" t="s">
        <v>2263</v>
      </c>
      <c r="E929" s="86" t="b">
        <v>0</v>
      </c>
      <c r="F929" s="86" t="b">
        <v>0</v>
      </c>
      <c r="G929" s="86" t="b">
        <v>0</v>
      </c>
    </row>
    <row r="930" spans="1:7" ht="15">
      <c r="A930" s="86" t="s">
        <v>3143</v>
      </c>
      <c r="B930" s="86">
        <v>2</v>
      </c>
      <c r="C930" s="121">
        <v>0.008361944323999478</v>
      </c>
      <c r="D930" s="86" t="s">
        <v>2263</v>
      </c>
      <c r="E930" s="86" t="b">
        <v>0</v>
      </c>
      <c r="F930" s="86" t="b">
        <v>0</v>
      </c>
      <c r="G930" s="86" t="b">
        <v>0</v>
      </c>
    </row>
    <row r="931" spans="1:7" ht="15">
      <c r="A931" s="86" t="s">
        <v>3144</v>
      </c>
      <c r="B931" s="86">
        <v>2</v>
      </c>
      <c r="C931" s="121">
        <v>0.008361944323999478</v>
      </c>
      <c r="D931" s="86" t="s">
        <v>2263</v>
      </c>
      <c r="E931" s="86" t="b">
        <v>0</v>
      </c>
      <c r="F931" s="86" t="b">
        <v>0</v>
      </c>
      <c r="G931" s="86" t="b">
        <v>0</v>
      </c>
    </row>
    <row r="932" spans="1:7" ht="15">
      <c r="A932" s="86" t="s">
        <v>2893</v>
      </c>
      <c r="B932" s="86">
        <v>2</v>
      </c>
      <c r="C932" s="121">
        <v>0.008361944323999478</v>
      </c>
      <c r="D932" s="86" t="s">
        <v>2263</v>
      </c>
      <c r="E932" s="86" t="b">
        <v>0</v>
      </c>
      <c r="F932" s="86" t="b">
        <v>0</v>
      </c>
      <c r="G932" s="86" t="b">
        <v>0</v>
      </c>
    </row>
    <row r="933" spans="1:7" ht="15">
      <c r="A933" s="86" t="s">
        <v>3145</v>
      </c>
      <c r="B933" s="86">
        <v>2</v>
      </c>
      <c r="C933" s="121">
        <v>0.008361944323999478</v>
      </c>
      <c r="D933" s="86" t="s">
        <v>2263</v>
      </c>
      <c r="E933" s="86" t="b">
        <v>0</v>
      </c>
      <c r="F933" s="86" t="b">
        <v>0</v>
      </c>
      <c r="G933" s="86" t="b">
        <v>0</v>
      </c>
    </row>
    <row r="934" spans="1:7" ht="15">
      <c r="A934" s="86" t="s">
        <v>3146</v>
      </c>
      <c r="B934" s="86">
        <v>2</v>
      </c>
      <c r="C934" s="121">
        <v>0.008361944323999478</v>
      </c>
      <c r="D934" s="86" t="s">
        <v>2263</v>
      </c>
      <c r="E934" s="86" t="b">
        <v>0</v>
      </c>
      <c r="F934" s="86" t="b">
        <v>0</v>
      </c>
      <c r="G934" s="86" t="b">
        <v>0</v>
      </c>
    </row>
    <row r="935" spans="1:7" ht="15">
      <c r="A935" s="86" t="s">
        <v>3147</v>
      </c>
      <c r="B935" s="86">
        <v>2</v>
      </c>
      <c r="C935" s="121">
        <v>0.008361944323999478</v>
      </c>
      <c r="D935" s="86" t="s">
        <v>2263</v>
      </c>
      <c r="E935" s="86" t="b">
        <v>0</v>
      </c>
      <c r="F935" s="86" t="b">
        <v>0</v>
      </c>
      <c r="G935" s="86" t="b">
        <v>0</v>
      </c>
    </row>
    <row r="936" spans="1:7" ht="15">
      <c r="A936" s="86" t="s">
        <v>2821</v>
      </c>
      <c r="B936" s="86">
        <v>2</v>
      </c>
      <c r="C936" s="121">
        <v>0.008361944323999478</v>
      </c>
      <c r="D936" s="86" t="s">
        <v>2263</v>
      </c>
      <c r="E936" s="86" t="b">
        <v>0</v>
      </c>
      <c r="F936" s="86" t="b">
        <v>0</v>
      </c>
      <c r="G936" s="86" t="b">
        <v>0</v>
      </c>
    </row>
    <row r="937" spans="1:7" ht="15">
      <c r="A937" s="86" t="s">
        <v>3148</v>
      </c>
      <c r="B937" s="86">
        <v>2</v>
      </c>
      <c r="C937" s="121">
        <v>0.008361944323999478</v>
      </c>
      <c r="D937" s="86" t="s">
        <v>2263</v>
      </c>
      <c r="E937" s="86" t="b">
        <v>0</v>
      </c>
      <c r="F937" s="86" t="b">
        <v>0</v>
      </c>
      <c r="G937" s="86" t="b">
        <v>0</v>
      </c>
    </row>
    <row r="938" spans="1:7" ht="15">
      <c r="A938" s="86" t="s">
        <v>3149</v>
      </c>
      <c r="B938" s="86">
        <v>2</v>
      </c>
      <c r="C938" s="121">
        <v>0.008361944323999478</v>
      </c>
      <c r="D938" s="86" t="s">
        <v>2263</v>
      </c>
      <c r="E938" s="86" t="b">
        <v>0</v>
      </c>
      <c r="F938" s="86" t="b">
        <v>0</v>
      </c>
      <c r="G938" s="86" t="b">
        <v>0</v>
      </c>
    </row>
    <row r="939" spans="1:7" ht="15">
      <c r="A939" s="86" t="s">
        <v>3150</v>
      </c>
      <c r="B939" s="86">
        <v>2</v>
      </c>
      <c r="C939" s="121">
        <v>0.008361944323999478</v>
      </c>
      <c r="D939" s="86" t="s">
        <v>2263</v>
      </c>
      <c r="E939" s="86" t="b">
        <v>0</v>
      </c>
      <c r="F939" s="86" t="b">
        <v>0</v>
      </c>
      <c r="G939" s="86" t="b">
        <v>0</v>
      </c>
    </row>
    <row r="940" spans="1:7" ht="15">
      <c r="A940" s="86" t="s">
        <v>2876</v>
      </c>
      <c r="B940" s="86">
        <v>2</v>
      </c>
      <c r="C940" s="121">
        <v>0.008361944323999478</v>
      </c>
      <c r="D940" s="86" t="s">
        <v>2263</v>
      </c>
      <c r="E940" s="86" t="b">
        <v>0</v>
      </c>
      <c r="F940" s="86" t="b">
        <v>0</v>
      </c>
      <c r="G940" s="86" t="b">
        <v>0</v>
      </c>
    </row>
    <row r="941" spans="1:7" ht="15">
      <c r="A941" s="86" t="s">
        <v>3151</v>
      </c>
      <c r="B941" s="86">
        <v>2</v>
      </c>
      <c r="C941" s="121">
        <v>0.008361944323999478</v>
      </c>
      <c r="D941" s="86" t="s">
        <v>2263</v>
      </c>
      <c r="E941" s="86" t="b">
        <v>0</v>
      </c>
      <c r="F941" s="86" t="b">
        <v>0</v>
      </c>
      <c r="G941" s="86" t="b">
        <v>0</v>
      </c>
    </row>
    <row r="942" spans="1:7" ht="15">
      <c r="A942" s="86" t="s">
        <v>3152</v>
      </c>
      <c r="B942" s="86">
        <v>2</v>
      </c>
      <c r="C942" s="121">
        <v>0.008361944323999478</v>
      </c>
      <c r="D942" s="86" t="s">
        <v>2263</v>
      </c>
      <c r="E942" s="86" t="b">
        <v>0</v>
      </c>
      <c r="F942" s="86" t="b">
        <v>0</v>
      </c>
      <c r="G942" s="86" t="b">
        <v>0</v>
      </c>
    </row>
    <row r="943" spans="1:7" ht="15">
      <c r="A943" s="86" t="s">
        <v>3153</v>
      </c>
      <c r="B943" s="86">
        <v>2</v>
      </c>
      <c r="C943" s="121">
        <v>0.008361944323999478</v>
      </c>
      <c r="D943" s="86" t="s">
        <v>2263</v>
      </c>
      <c r="E943" s="86" t="b">
        <v>0</v>
      </c>
      <c r="F943" s="86" t="b">
        <v>0</v>
      </c>
      <c r="G943" s="86" t="b">
        <v>0</v>
      </c>
    </row>
    <row r="944" spans="1:7" ht="15">
      <c r="A944" s="86" t="s">
        <v>3154</v>
      </c>
      <c r="B944" s="86">
        <v>2</v>
      </c>
      <c r="C944" s="121">
        <v>0.008361944323999478</v>
      </c>
      <c r="D944" s="86" t="s">
        <v>2263</v>
      </c>
      <c r="E944" s="86" t="b">
        <v>0</v>
      </c>
      <c r="F944" s="86" t="b">
        <v>0</v>
      </c>
      <c r="G944" s="86" t="b">
        <v>0</v>
      </c>
    </row>
    <row r="945" spans="1:7" ht="15">
      <c r="A945" s="86" t="s">
        <v>313</v>
      </c>
      <c r="B945" s="86">
        <v>2</v>
      </c>
      <c r="C945" s="121">
        <v>0.008361944323999478</v>
      </c>
      <c r="D945" s="86" t="s">
        <v>2263</v>
      </c>
      <c r="E945" s="86" t="b">
        <v>0</v>
      </c>
      <c r="F945" s="86" t="b">
        <v>0</v>
      </c>
      <c r="G945" s="86" t="b">
        <v>0</v>
      </c>
    </row>
    <row r="946" spans="1:7" ht="15">
      <c r="A946" s="86" t="s">
        <v>2446</v>
      </c>
      <c r="B946" s="86">
        <v>4</v>
      </c>
      <c r="C946" s="121">
        <v>0</v>
      </c>
      <c r="D946" s="86" t="s">
        <v>2264</v>
      </c>
      <c r="E946" s="86" t="b">
        <v>0</v>
      </c>
      <c r="F946" s="86" t="b">
        <v>0</v>
      </c>
      <c r="G946" s="86" t="b">
        <v>0</v>
      </c>
    </row>
    <row r="947" spans="1:7" ht="15">
      <c r="A947" s="86" t="s">
        <v>2447</v>
      </c>
      <c r="B947" s="86">
        <v>4</v>
      </c>
      <c r="C947" s="121">
        <v>0</v>
      </c>
      <c r="D947" s="86" t="s">
        <v>2264</v>
      </c>
      <c r="E947" s="86" t="b">
        <v>0</v>
      </c>
      <c r="F947" s="86" t="b">
        <v>0</v>
      </c>
      <c r="G947" s="86" t="b">
        <v>0</v>
      </c>
    </row>
    <row r="948" spans="1:7" ht="15">
      <c r="A948" s="86" t="s">
        <v>2448</v>
      </c>
      <c r="B948" s="86">
        <v>4</v>
      </c>
      <c r="C948" s="121">
        <v>0</v>
      </c>
      <c r="D948" s="86" t="s">
        <v>2264</v>
      </c>
      <c r="E948" s="86" t="b">
        <v>0</v>
      </c>
      <c r="F948" s="86" t="b">
        <v>0</v>
      </c>
      <c r="G948" s="86" t="b">
        <v>0</v>
      </c>
    </row>
    <row r="949" spans="1:7" ht="15">
      <c r="A949" s="86" t="s">
        <v>2449</v>
      </c>
      <c r="B949" s="86">
        <v>4</v>
      </c>
      <c r="C949" s="121">
        <v>0</v>
      </c>
      <c r="D949" s="86" t="s">
        <v>2264</v>
      </c>
      <c r="E949" s="86" t="b">
        <v>0</v>
      </c>
      <c r="F949" s="86" t="b">
        <v>0</v>
      </c>
      <c r="G949" s="86" t="b">
        <v>0</v>
      </c>
    </row>
    <row r="950" spans="1:7" ht="15">
      <c r="A950" s="86" t="s">
        <v>2400</v>
      </c>
      <c r="B950" s="86">
        <v>4</v>
      </c>
      <c r="C950" s="121">
        <v>0</v>
      </c>
      <c r="D950" s="86" t="s">
        <v>2264</v>
      </c>
      <c r="E950" s="86" t="b">
        <v>0</v>
      </c>
      <c r="F950" s="86" t="b">
        <v>0</v>
      </c>
      <c r="G950" s="86" t="b">
        <v>0</v>
      </c>
    </row>
    <row r="951" spans="1:7" ht="15">
      <c r="A951" s="86" t="s">
        <v>2450</v>
      </c>
      <c r="B951" s="86">
        <v>4</v>
      </c>
      <c r="C951" s="121">
        <v>0</v>
      </c>
      <c r="D951" s="86" t="s">
        <v>2264</v>
      </c>
      <c r="E951" s="86" t="b">
        <v>0</v>
      </c>
      <c r="F951" s="86" t="b">
        <v>0</v>
      </c>
      <c r="G951" s="86" t="b">
        <v>0</v>
      </c>
    </row>
    <row r="952" spans="1:7" ht="15">
      <c r="A952" s="86" t="s">
        <v>2451</v>
      </c>
      <c r="B952" s="86">
        <v>4</v>
      </c>
      <c r="C952" s="121">
        <v>0</v>
      </c>
      <c r="D952" s="86" t="s">
        <v>2264</v>
      </c>
      <c r="E952" s="86" t="b">
        <v>0</v>
      </c>
      <c r="F952" s="86" t="b">
        <v>0</v>
      </c>
      <c r="G952" s="86" t="b">
        <v>0</v>
      </c>
    </row>
    <row r="953" spans="1:7" ht="15">
      <c r="A953" s="86" t="s">
        <v>2452</v>
      </c>
      <c r="B953" s="86">
        <v>4</v>
      </c>
      <c r="C953" s="121">
        <v>0</v>
      </c>
      <c r="D953" s="86" t="s">
        <v>2264</v>
      </c>
      <c r="E953" s="86" t="b">
        <v>0</v>
      </c>
      <c r="F953" s="86" t="b">
        <v>0</v>
      </c>
      <c r="G953" s="86" t="b">
        <v>0</v>
      </c>
    </row>
    <row r="954" spans="1:7" ht="15">
      <c r="A954" s="86" t="s">
        <v>2453</v>
      </c>
      <c r="B954" s="86">
        <v>4</v>
      </c>
      <c r="C954" s="121">
        <v>0</v>
      </c>
      <c r="D954" s="86" t="s">
        <v>2264</v>
      </c>
      <c r="E954" s="86" t="b">
        <v>0</v>
      </c>
      <c r="F954" s="86" t="b">
        <v>0</v>
      </c>
      <c r="G954" s="86" t="b">
        <v>0</v>
      </c>
    </row>
    <row r="955" spans="1:7" ht="15">
      <c r="A955" s="86" t="s">
        <v>2454</v>
      </c>
      <c r="B955" s="86">
        <v>4</v>
      </c>
      <c r="C955" s="121">
        <v>0</v>
      </c>
      <c r="D955" s="86" t="s">
        <v>2264</v>
      </c>
      <c r="E955" s="86" t="b">
        <v>0</v>
      </c>
      <c r="F955" s="86" t="b">
        <v>0</v>
      </c>
      <c r="G955" s="86" t="b">
        <v>0</v>
      </c>
    </row>
    <row r="956" spans="1:7" ht="15">
      <c r="A956" s="86" t="s">
        <v>2997</v>
      </c>
      <c r="B956" s="86">
        <v>4</v>
      </c>
      <c r="C956" s="121">
        <v>0</v>
      </c>
      <c r="D956" s="86" t="s">
        <v>2264</v>
      </c>
      <c r="E956" s="86" t="b">
        <v>0</v>
      </c>
      <c r="F956" s="86" t="b">
        <v>0</v>
      </c>
      <c r="G956" s="86" t="b">
        <v>0</v>
      </c>
    </row>
    <row r="957" spans="1:7" ht="15">
      <c r="A957" s="86" t="s">
        <v>2998</v>
      </c>
      <c r="B957" s="86">
        <v>4</v>
      </c>
      <c r="C957" s="121">
        <v>0</v>
      </c>
      <c r="D957" s="86" t="s">
        <v>2264</v>
      </c>
      <c r="E957" s="86" t="b">
        <v>0</v>
      </c>
      <c r="F957" s="86" t="b">
        <v>0</v>
      </c>
      <c r="G957" s="86" t="b">
        <v>0</v>
      </c>
    </row>
    <row r="958" spans="1:7" ht="15">
      <c r="A958" s="86" t="s">
        <v>2999</v>
      </c>
      <c r="B958" s="86">
        <v>4</v>
      </c>
      <c r="C958" s="121">
        <v>0</v>
      </c>
      <c r="D958" s="86" t="s">
        <v>2264</v>
      </c>
      <c r="E958" s="86" t="b">
        <v>0</v>
      </c>
      <c r="F958" s="86" t="b">
        <v>0</v>
      </c>
      <c r="G958" s="86" t="b">
        <v>0</v>
      </c>
    </row>
    <row r="959" spans="1:7" ht="15">
      <c r="A959" s="86" t="s">
        <v>3000</v>
      </c>
      <c r="B959" s="86">
        <v>4</v>
      </c>
      <c r="C959" s="121">
        <v>0</v>
      </c>
      <c r="D959" s="86" t="s">
        <v>2264</v>
      </c>
      <c r="E959" s="86" t="b">
        <v>0</v>
      </c>
      <c r="F959" s="86" t="b">
        <v>0</v>
      </c>
      <c r="G959" s="86" t="b">
        <v>0</v>
      </c>
    </row>
    <row r="960" spans="1:7" ht="15">
      <c r="A960" s="86" t="s">
        <v>2896</v>
      </c>
      <c r="B960" s="86">
        <v>4</v>
      </c>
      <c r="C960" s="121">
        <v>0</v>
      </c>
      <c r="D960" s="86" t="s">
        <v>2264</v>
      </c>
      <c r="E960" s="86" t="b">
        <v>0</v>
      </c>
      <c r="F960" s="86" t="b">
        <v>0</v>
      </c>
      <c r="G960" s="86" t="b">
        <v>0</v>
      </c>
    </row>
    <row r="961" spans="1:7" ht="15">
      <c r="A961" s="86" t="s">
        <v>3001</v>
      </c>
      <c r="B961" s="86">
        <v>4</v>
      </c>
      <c r="C961" s="121">
        <v>0</v>
      </c>
      <c r="D961" s="86" t="s">
        <v>2264</v>
      </c>
      <c r="E961" s="86" t="b">
        <v>0</v>
      </c>
      <c r="F961" s="86" t="b">
        <v>0</v>
      </c>
      <c r="G961" s="86" t="b">
        <v>0</v>
      </c>
    </row>
    <row r="962" spans="1:7" ht="15">
      <c r="A962" s="86" t="s">
        <v>2903</v>
      </c>
      <c r="B962" s="86">
        <v>4</v>
      </c>
      <c r="C962" s="121">
        <v>0</v>
      </c>
      <c r="D962" s="86" t="s">
        <v>2264</v>
      </c>
      <c r="E962" s="86" t="b">
        <v>0</v>
      </c>
      <c r="F962" s="86" t="b">
        <v>0</v>
      </c>
      <c r="G962" s="86" t="b">
        <v>0</v>
      </c>
    </row>
    <row r="963" spans="1:7" ht="15">
      <c r="A963" s="86" t="s">
        <v>3002</v>
      </c>
      <c r="B963" s="86">
        <v>4</v>
      </c>
      <c r="C963" s="121">
        <v>0</v>
      </c>
      <c r="D963" s="86" t="s">
        <v>2264</v>
      </c>
      <c r="E963" s="86" t="b">
        <v>0</v>
      </c>
      <c r="F963" s="86" t="b">
        <v>0</v>
      </c>
      <c r="G963" s="86" t="b">
        <v>0</v>
      </c>
    </row>
    <row r="964" spans="1:7" ht="15">
      <c r="A964" s="86" t="s">
        <v>3003</v>
      </c>
      <c r="B964" s="86">
        <v>4</v>
      </c>
      <c r="C964" s="121">
        <v>0</v>
      </c>
      <c r="D964" s="86" t="s">
        <v>2264</v>
      </c>
      <c r="E964" s="86" t="b">
        <v>0</v>
      </c>
      <c r="F964" s="86" t="b">
        <v>0</v>
      </c>
      <c r="G964" s="86" t="b">
        <v>0</v>
      </c>
    </row>
    <row r="965" spans="1:7" ht="15">
      <c r="A965" s="86" t="s">
        <v>2387</v>
      </c>
      <c r="B965" s="86">
        <v>4</v>
      </c>
      <c r="C965" s="121">
        <v>0</v>
      </c>
      <c r="D965" s="86" t="s">
        <v>2264</v>
      </c>
      <c r="E965" s="86" t="b">
        <v>0</v>
      </c>
      <c r="F965" s="86" t="b">
        <v>0</v>
      </c>
      <c r="G965" s="86" t="b">
        <v>0</v>
      </c>
    </row>
    <row r="966" spans="1:7" ht="15">
      <c r="A966" s="86" t="s">
        <v>2390</v>
      </c>
      <c r="B966" s="86">
        <v>4</v>
      </c>
      <c r="C966" s="121">
        <v>0</v>
      </c>
      <c r="D966" s="86" t="s">
        <v>2264</v>
      </c>
      <c r="E966" s="86" t="b">
        <v>0</v>
      </c>
      <c r="F966" s="86" t="b">
        <v>0</v>
      </c>
      <c r="G966" s="86" t="b">
        <v>0</v>
      </c>
    </row>
    <row r="967" spans="1:7" ht="15">
      <c r="A967" s="86" t="s">
        <v>3004</v>
      </c>
      <c r="B967" s="86">
        <v>4</v>
      </c>
      <c r="C967" s="121">
        <v>0</v>
      </c>
      <c r="D967" s="86" t="s">
        <v>2264</v>
      </c>
      <c r="E967" s="86" t="b">
        <v>0</v>
      </c>
      <c r="F967" s="86" t="b">
        <v>0</v>
      </c>
      <c r="G967" s="86" t="b">
        <v>0</v>
      </c>
    </row>
    <row r="968" spans="1:7" ht="15">
      <c r="A968" s="86" t="s">
        <v>2387</v>
      </c>
      <c r="B968" s="86">
        <v>4</v>
      </c>
      <c r="C968" s="121">
        <v>0</v>
      </c>
      <c r="D968" s="86" t="s">
        <v>2265</v>
      </c>
      <c r="E968" s="86" t="b">
        <v>0</v>
      </c>
      <c r="F968" s="86" t="b">
        <v>0</v>
      </c>
      <c r="G968" s="86" t="b">
        <v>0</v>
      </c>
    </row>
    <row r="969" spans="1:7" ht="15">
      <c r="A969" s="86" t="s">
        <v>2395</v>
      </c>
      <c r="B969" s="86">
        <v>2</v>
      </c>
      <c r="C969" s="121">
        <v>0.011359622477886083</v>
      </c>
      <c r="D969" s="86" t="s">
        <v>2265</v>
      </c>
      <c r="E969" s="86" t="b">
        <v>0</v>
      </c>
      <c r="F969" s="86" t="b">
        <v>0</v>
      </c>
      <c r="G969" s="86" t="b">
        <v>0</v>
      </c>
    </row>
    <row r="970" spans="1:7" ht="15">
      <c r="A970" s="86" t="s">
        <v>3106</v>
      </c>
      <c r="B970" s="86">
        <v>2</v>
      </c>
      <c r="C970" s="121">
        <v>0.011359622477886083</v>
      </c>
      <c r="D970" s="86" t="s">
        <v>2265</v>
      </c>
      <c r="E970" s="86" t="b">
        <v>0</v>
      </c>
      <c r="F970" s="86" t="b">
        <v>0</v>
      </c>
      <c r="G970" s="86" t="b">
        <v>0</v>
      </c>
    </row>
    <row r="971" spans="1:7" ht="15">
      <c r="A971" s="86" t="s">
        <v>2866</v>
      </c>
      <c r="B971" s="86">
        <v>3</v>
      </c>
      <c r="C971" s="121">
        <v>0</v>
      </c>
      <c r="D971" s="86" t="s">
        <v>2266</v>
      </c>
      <c r="E971" s="86" t="b">
        <v>0</v>
      </c>
      <c r="F971" s="86" t="b">
        <v>0</v>
      </c>
      <c r="G971" s="86" t="b">
        <v>0</v>
      </c>
    </row>
    <row r="972" spans="1:7" ht="15">
      <c r="A972" s="86" t="s">
        <v>2387</v>
      </c>
      <c r="B972" s="86">
        <v>3</v>
      </c>
      <c r="C972" s="121">
        <v>0</v>
      </c>
      <c r="D972" s="86" t="s">
        <v>2266</v>
      </c>
      <c r="E972" s="86" t="b">
        <v>0</v>
      </c>
      <c r="F972" s="86" t="b">
        <v>0</v>
      </c>
      <c r="G972" s="86" t="b">
        <v>0</v>
      </c>
    </row>
    <row r="973" spans="1:7" ht="15">
      <c r="A973" s="86" t="s">
        <v>2973</v>
      </c>
      <c r="B973" s="86">
        <v>2</v>
      </c>
      <c r="C973" s="121">
        <v>0.009782847725315624</v>
      </c>
      <c r="D973" s="86" t="s">
        <v>2266</v>
      </c>
      <c r="E973" s="86" t="b">
        <v>0</v>
      </c>
      <c r="F973" s="86" t="b">
        <v>0</v>
      </c>
      <c r="G973" s="86" t="b">
        <v>0</v>
      </c>
    </row>
    <row r="974" spans="1:7" ht="15">
      <c r="A974" s="86" t="s">
        <v>2389</v>
      </c>
      <c r="B974" s="86">
        <v>2</v>
      </c>
      <c r="C974" s="121">
        <v>0.009782847725315624</v>
      </c>
      <c r="D974" s="86" t="s">
        <v>2266</v>
      </c>
      <c r="E974" s="86" t="b">
        <v>0</v>
      </c>
      <c r="F974" s="86" t="b">
        <v>0</v>
      </c>
      <c r="G974" s="86" t="b">
        <v>0</v>
      </c>
    </row>
    <row r="975" spans="1:7" ht="15">
      <c r="A975" s="86" t="s">
        <v>2716</v>
      </c>
      <c r="B975" s="86">
        <v>2</v>
      </c>
      <c r="C975" s="121">
        <v>0</v>
      </c>
      <c r="D975" s="86" t="s">
        <v>2267</v>
      </c>
      <c r="E975" s="86" t="b">
        <v>0</v>
      </c>
      <c r="F975" s="86" t="b">
        <v>0</v>
      </c>
      <c r="G975" s="86" t="b">
        <v>0</v>
      </c>
    </row>
    <row r="976" spans="1:7" ht="15">
      <c r="A976" s="86" t="s">
        <v>2387</v>
      </c>
      <c r="B976" s="86">
        <v>2</v>
      </c>
      <c r="C976" s="121">
        <v>0</v>
      </c>
      <c r="D976" s="86" t="s">
        <v>2267</v>
      </c>
      <c r="E976" s="86" t="b">
        <v>0</v>
      </c>
      <c r="F976" s="86" t="b">
        <v>0</v>
      </c>
      <c r="G97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2019-11-05T13:51:56Z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