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<sst xmlns="http://schemas.openxmlformats.org/spreadsheetml/2006/main" count="17518" uniqueCount="3173">
  <si>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</si>
  <si>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</si>
  <si>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</si>
  <si>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</si>
  <si>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</si>
  <si>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</si>
  <si>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</si>
  <si>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</si>
  <si>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</si>
  <si>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</si>
  <si>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</si>
  <si>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</si>
  <si>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</si>
  <si>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</si>
  <si>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</si>
  <si>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</si>
  <si>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</si>
  <si>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</si>
  <si>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</si>
  <si>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</si>
  <si>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</si>
  <si>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</si>
  <si>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</si>
  <si>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</si>
  <si>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</si>
  <si>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</si>
  <si>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</si>
  <si>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</si>
  <si>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</si>
  <si>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</si>
  <si>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</si>
  <si>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</si>
  <si>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</si>
  <si>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</si>
  <si>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</si>
  <si>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</si>
  <si>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</si>
  <si>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</si>
  <si>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</si>
  <si>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</si>
  <si>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</si>
  <si>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</si>
  <si>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</si>
  <si>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</si>
  <si>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</si>
  <si>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</si>
  <si>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</si>
  <si>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</si>
  <si>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</si>
  <si>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</si>
  <si>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</si>
  <si>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</si>
  <si>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</si>
  <si>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</si>
  <si>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</si>
  <si>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</si>
  <si>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</si>
  <si>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</si>
  <si>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</si>
  <si>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</si>
  <si>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</si>
  <si>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</si>
  <si>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</si>
  <si>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</si>
  <si>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</si>
  <si>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</si>
  <si>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</si>
  <si>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</si>
  <si>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</si>
  <si>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</si>
  <si>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</si>
  <si>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</si>
  <si>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</si>
  <si>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</si>
  <si>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</si>
  <si>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</si>
  <si>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</si>
  <si>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</si>
  <si>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</si>
  <si>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</si>
  <si>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</si>
  <si>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</si>
  <si>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</si>
  <si>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</si>
  <si>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</si>
  <si>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</si>
  <si>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</si>
  <si>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</si>
  <si>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</si>
  <si>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</si>
  <si>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</si>
  <si>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</si>
  <si>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</si>
  <si>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</si>
  <si>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</si>
  <si>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</si>
  <si>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</si>
  <si>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</si>
  <si>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</si>
  <si>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</si>
  <si>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</si>
  <si>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</si>
  <si>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</si>
  <si>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</si>
  <si>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</si>
  <si>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</si>
  <si>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</si>
  <si>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</si>
  <si>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</si>
  <si>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</si>
  <si>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</si>
  <si>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</si>
  <si>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</si>
  <si>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</si>
  <si>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</si>
  <si>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</si>
  <si>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</si>
  <si>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</si>
  <si>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</si>
  <si>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</si>
  <si>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</si>
  <si>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</si>
  <si>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</si>
  <si>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</si>
  <si>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</si>
  <si>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</si>
  <si>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</si>
  <si>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</si>
  <si>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</si>
  <si>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</si>
  <si>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</si>
  <si>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</si>
  <si>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</si>
  <si>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</si>
  <si>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</si>
  <si>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</si>
  <si>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</si>
  <si>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</si>
  <si>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</si>
  <si>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</si>
  <si>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</si>
  <si>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</si>
  <si>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</si>
  <si>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</si>
  <si>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</si>
  <si>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</si>
  <si>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</si>
  <si>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</si>
  <si>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</si>
  <si>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</si>
  <si>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</si>
  <si>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</si>
  <si>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</si>
  <si>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</si>
  <si>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</si>
  <si>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</si>
  <si>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</si>
  <si>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</si>
  <si>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</si>
  <si>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</si>
  <si>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</si>
  <si>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</si>
  <si>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</si>
  <si>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</si>
  <si>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</si>
  <si>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</si>
  <si>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</si>
  <si>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</si>
  <si>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</si>
  <si>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</si>
  <si>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</si>
  <si>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</si>
  <si>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</si>
  <si>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</si>
  <si>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</si>
  <si>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</si>
  <si>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</si>
  <si>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</si>
  <si>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</si>
  <si>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</si>
  <si>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</si>
  <si>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</si>
  <si>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</si>
  <si>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</si>
  <si>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</si>
  <si>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</si>
  <si>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</si>
  <si>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</si>
  <si>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</si>
  <si>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</si>
  <si>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</si>
  <si>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</si>
  <si>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</si>
  <si>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</si>
  <si>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</si>
  <si>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</si>
  <si>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</si>
  <si>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</si>
  <si>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</si>
  <si>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</si>
  <si>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</si>
  <si>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</si>
  <si>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</si>
  <si>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</si>
  <si>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</si>
  <si>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</si>
  <si>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</si>
  <si>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</si>
  <si>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</si>
  <si>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</si>
  <si>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</si>
  <si>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</si>
  <si>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tinacpowell</t>
  </si>
  <si>
    <t>entwistletx</t>
  </si>
  <si>
    <t>alisonneedshelp</t>
  </si>
  <si>
    <t>digi__marketin</t>
  </si>
  <si>
    <t>colbyd_morton</t>
  </si>
  <si>
    <t>christhames35</t>
  </si>
  <si>
    <t>leolibrarian</t>
  </si>
  <si>
    <t>widefocusco</t>
  </si>
  <si>
    <t>kyle2usuccess</t>
  </si>
  <si>
    <t>reachhitters</t>
  </si>
  <si>
    <t>genepetrovlmc</t>
  </si>
  <si>
    <t>dearmishudad</t>
  </si>
  <si>
    <t>audiograbber</t>
  </si>
  <si>
    <t>bizboost</t>
  </si>
  <si>
    <t>bizboostfeature</t>
  </si>
  <si>
    <t>managementguru1</t>
  </si>
  <si>
    <t>marklives</t>
  </si>
  <si>
    <t>kathmcconnachie</t>
  </si>
  <si>
    <t>gfunkdafied</t>
  </si>
  <si>
    <t>xsentriq</t>
  </si>
  <si>
    <t>schedulingtweet</t>
  </si>
  <si>
    <t>clicktugdeals</t>
  </si>
  <si>
    <t>btweeps_</t>
  </si>
  <si>
    <t>thesoulfulemu</t>
  </si>
  <si>
    <t>themissnicolina</t>
  </si>
  <si>
    <t>ifp_marketing</t>
  </si>
  <si>
    <t>usabizparty</t>
  </si>
  <si>
    <t>bellas_pets</t>
  </si>
  <si>
    <t>bizapalooza</t>
  </si>
  <si>
    <t>jigneshthakkarv</t>
  </si>
  <si>
    <t>socltribe</t>
  </si>
  <si>
    <t>expressedly</t>
  </si>
  <si>
    <t>cmssocialmedia</t>
  </si>
  <si>
    <t>talkwalkerde</t>
  </si>
  <si>
    <t>glenridgefleet</t>
  </si>
  <si>
    <t>valasysb2b</t>
  </si>
  <si>
    <t>jencoleict</t>
  </si>
  <si>
    <t>the_enitiaters</t>
  </si>
  <si>
    <t>dameconcepts</t>
  </si>
  <si>
    <t>dboniche</t>
  </si>
  <si>
    <t>khoros</t>
  </si>
  <si>
    <t>nsccfinance</t>
  </si>
  <si>
    <t>digital360chat</t>
  </si>
  <si>
    <t>urbansoftt</t>
  </si>
  <si>
    <t>joeclark947</t>
  </si>
  <si>
    <t>saccio</t>
  </si>
  <si>
    <t>wildlysm</t>
  </si>
  <si>
    <t>katestoodley</t>
  </si>
  <si>
    <t>ramonanunezm</t>
  </si>
  <si>
    <t>bjorgpalsdottir</t>
  </si>
  <si>
    <t>chrissmithdigi</t>
  </si>
  <si>
    <t>tracy19671</t>
  </si>
  <si>
    <t>tvbtweets</t>
  </si>
  <si>
    <t>mdavecs</t>
  </si>
  <si>
    <t>falconio</t>
  </si>
  <si>
    <t>ecotone_pbc</t>
  </si>
  <si>
    <t>dpomuk</t>
  </si>
  <si>
    <t>sociamonials</t>
  </si>
  <si>
    <t>rectestgirl</t>
  </si>
  <si>
    <t>madalynsklar</t>
  </si>
  <si>
    <t>2e6658f32bcf414</t>
  </si>
  <si>
    <t>savefglc</t>
  </si>
  <si>
    <t>ganeshjacharya</t>
  </si>
  <si>
    <t>ross_quintana</t>
  </si>
  <si>
    <t>kickfactoryinc</t>
  </si>
  <si>
    <t>b2the7</t>
  </si>
  <si>
    <t>marynasife</t>
  </si>
  <si>
    <t>socialmediaclub</t>
  </si>
  <si>
    <t>manageflitter</t>
  </si>
  <si>
    <t>myloc_tracker</t>
  </si>
  <si>
    <t>lollipop_social</t>
  </si>
  <si>
    <t>dede_watson</t>
  </si>
  <si>
    <t>inboundevol</t>
  </si>
  <si>
    <t>twitter</t>
  </si>
  <si>
    <t>g2lauren</t>
  </si>
  <si>
    <t>1davidclarke</t>
  </si>
  <si>
    <t>sproutsocial</t>
  </si>
  <si>
    <t>semru</t>
  </si>
  <si>
    <t>winniesun</t>
  </si>
  <si>
    <t>meetedgar</t>
  </si>
  <si>
    <t>mttalks</t>
  </si>
  <si>
    <t>hootsuite</t>
  </si>
  <si>
    <t>bluehost</t>
  </si>
  <si>
    <t>smexaminer</t>
  </si>
  <si>
    <t>garyvee</t>
  </si>
  <si>
    <t>cmicontent</t>
  </si>
  <si>
    <t>sclarkeoville</t>
  </si>
  <si>
    <t>sruhle</t>
  </si>
  <si>
    <t>forbeswomen</t>
  </si>
  <si>
    <t>randfish</t>
  </si>
  <si>
    <t>jeffbullas</t>
  </si>
  <si>
    <t>marismith</t>
  </si>
  <si>
    <t>marketingprofs</t>
  </si>
  <si>
    <t>neilpatel</t>
  </si>
  <si>
    <t>larrykim</t>
  </si>
  <si>
    <t>socialmedia2day</t>
  </si>
  <si>
    <t>hubspot</t>
  </si>
  <si>
    <t>jungleisland</t>
  </si>
  <si>
    <t>beaconcouncil</t>
  </si>
  <si>
    <t>marceloclaure</t>
  </si>
  <si>
    <t>sprint</t>
  </si>
  <si>
    <t>softbank</t>
  </si>
  <si>
    <t>nacoteca</t>
  </si>
  <si>
    <t>liftmetrix</t>
  </si>
  <si>
    <t>wbg_health</t>
  </si>
  <si>
    <t>nordic_choice</t>
  </si>
  <si>
    <t>twincitiesrise</t>
  </si>
  <si>
    <t>janetmachuka_</t>
  </si>
  <si>
    <t>managesocial</t>
  </si>
  <si>
    <t>chrisstrub</t>
  </si>
  <si>
    <t>jmattmke</t>
  </si>
  <si>
    <t>ryanmac</t>
  </si>
  <si>
    <t>katefrappell</t>
  </si>
  <si>
    <t>Mentions</t>
  </si>
  <si>
    <t>Replies to</t>
  </si>
  <si>
    <t>Q3A5: Fintech firms also need to look within the analytics of each social network to evaluate the metrics within each channel recognizing that each audience is different and will naturally gravitate to a certain social network like @twitter #SocialROI https://t.co/Lf2F27UnUP</t>
  </si>
  <si>
    <t>RT @BTweeps_: Managing and Growing your Twitter Audience doesnâ€™t necessarily need to be a hard work. Itâ€™s smart work that matter. Hence, #Bâ€¦</t>
  </si>
  <si>
    <t>RT @BTweeps_: Save time Managing your Twitter Audience. Just sign up, set up, and let the Twitter universe come right back around you. http…</t>
  </si>
  <si>
    <t>RT @BTweeps_: Save time Managing your Twitter Audience. Just sign up, set up, and let the Twitter universe come right back around you. httpâ€¦</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</si>
  <si>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</si>
  <si>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</si>
  <si>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We create detailed #paidsocial and organic content strategies based on your business goals. #SocialROI https://t.co/KQ6Yg8zsWT</t>
  </si>
  <si>
    <t>RT @TheSoulfulEMU: #WeekendVibes
Ask EMU anything. _xD83D__xDCD1_ 
“Your Personalized Growth Companion” _xD83D__xDD2E__xD83C__xDF89_ 
https://t.co/I5ZYWLCZEd 
#BeingEMU #Leader…</t>
  </si>
  <si>
    <t>RT @Sociamonials: _xD83D__xDE0C_“Marketing is no longer about the stuff you make but about the stories you tell.” ~Seth Godin
#socialroi #socialmedia #…</t>
  </si>
  <si>
    <t>@G2Lauren Also, sadly, #SocialROI has ended.</t>
  </si>
  <si>
    <t>@GenePetrovLMC @G2Lauren Really? #SocialROI is...off?</t>
  </si>
  <si>
    <t>RT @BTweeps_: "MAY THE THORSDAY TWEET-THUNDER BE WITH YOU Tweeple" _xD83D__xDC25_⚡
Utilize #August1st to CRAFT a Meaningful Content FLOW to Connect wit…</t>
  </si>
  <si>
    <t>RT @BTweeps_: #MONDAYmotivation
Pssttt.... GET ADDITIONAL 1,000 FREE #BTweeps âš™ ACTIONS as our Gratitude for sharing your feedback with us.â€¦</t>
  </si>
  <si>
    <t>RT @BTweeps_: .@1DavidClarke Just found out that we are connected _xD83D__xDE03_ #BTweeps ⚙ is 100% secure &amp;amp; private.  Encrypted at CORE! _xD83D__xDC41_ We also prea…</t>
  </si>
  <si>
    <t>RT @BTweeps_: Send us a Direct message for Collaboration Opportunities _xD83E__xDD29_
https://t.co/fPzuEWoaRP
#LoveTwitter #Art #TwitterTools #TweetSm…</t>
  </si>
  <si>
    <t>RT @BTweeps_: #BTweeps ⚙ = Secure Growth Management Of your Twitter Audiences _xD83D__xDD25__xD83D__xDE80_
GET STARTED for FREE: https://t.co/lwZsd8vh7Y
#LoveTwitt…</t>
  </si>
  <si>
    <t>RT @BTweeps_: POWERFUL Approach _xD83D__xDE2E_
We will integrate that at #BTweeps ⚙ to ALWAYS STAY ONE STEP AHEAD in GIVING, INTENTIONALLY, &amp;amp; MINDFULLY…</t>
  </si>
  <si>
    <t>Challenges in measuring social roi - Read on to discover how you can measure your Instagram marketing ROI and determine if it’s worth your money in 2019. #instagram #socialroi https://t.co/z7poI9HTBS via @managementguru1 https://t.co/lAWSh6gfLy</t>
  </si>
  <si>
    <t>RT @KathMcConnachie: Agency: *Presents detailed social media report*
Client: Interesting. But can you show us how this directly impacts ou…</t>
  </si>
  <si>
    <t>Agency: *Presents detailed social media report*
Client: Interesting. But can you show us how this directly impacts our in-store sales?
Agency: *Does spirit fingers*
#socialmediamarketing #SocialROI #DigitalMarketing https://t.co/jMgi9qLSXz</t>
  </si>
  <si>
    <t>#socialroi #custommetrics https://t.co/ZLkHnv4ypP</t>
  </si>
  <si>
    <t>When you're spending lots of time and money on social media, it's important to know just how much it's helping your… https://t.co/px5eWTBXhS</t>
  </si>
  <si>
    <t>.@1DavidClarke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t>
  </si>
  <si>
    <t>"MAY THE THORSDAY TWEET-THUNDER BE WITH YOU Tweeple" _xD83D__xDC25_⚡
Utilize #August1st to CRAFT a Meaningful Content FLOW to Connect with your Audience _xD83D__xDCD3_
Sign up: https://t.co/M0yqdw73bg ♾
#BTweeps ⚙ #SocialMedia #TwitterTips 
#TwitterTools #SaaS #SocialROI
#SMM #ThursdayThoughts https://t.co/MmRvNBJty0</t>
  </si>
  <si>
    <t>Managing and Growing your Twitter Audience doesnâ€™t necessarily need to be a hard work. Itâ€™s smart work that matter. Hence, #BTweeps âš™ https://t.co/lwZsd8vh7Y
#LoveTwitter ðŸ’Ÿ #SocialMedia #TwitterTips #TwitterTools #marketingstrategy #business #entrepreneur #SocialROI #LeadGen https://t.co/3wNH41JXvf</t>
  </si>
  <si>
    <t>We appreciate you for motivating our motivation. ðŸ™Œ
#BTweeps âš™ #LoveTwitter ðŸ’Ÿ #SocialMedia #TwitterTips #TwitterTools #marketingstrategy #business #entrepreneur #SocialROI https://t.co/iNppooFWyN</t>
  </si>
  <si>
    <t>POWERFUL Approach ðŸ˜®
We will integrate that at #BTweeps âš™ to ALWAYS STAY ONE STEP AHEAD in GIVING, INTENTIONALLY, &amp;amp; MINDFULLY!!
More Power to you!! ðŸ‘Œ
#LoveTwitter ðŸ’Ÿ #SocialMedia #TwitterTips #TwitterTools #marketingstrategy #business #entrepreneur #SocialROI #LeadGen https://t.co/tzMCpZkPRQ</t>
  </si>
  <si>
    <t>#MONDAYmotivation
Pssttt.... GET ADDITIONAL 1,000 FREE #BTweeps âš™ ACTIONS as our Gratitude for sharing your feedback with us. ðŸ˜‰
https://t.co/jGdEvvganM
#LoveTwitter ðŸ’Ÿ #SocialMedia #TwitterTips #TwitterTools #marketingstrategy #business #entrepreneur #SocialROI #LeadGen</t>
  </si>
  <si>
    <t>Save time Managing your Twitter Audience. Just sign up, set up, and let the Twitter universe come right back around you. https://t.co/t2gWT0Rnd6
#BTweeps âš™ #LoveTwitter #TwitterTips #SocialMedia #TwitterTools #business #SocialROI #LeadGen
#marketingstrategy #WednesdayWisdom https://t.co/oVP1cbFAFM</t>
  </si>
  <si>
    <t>Send us a Direct message for Collaboration Opportunities _xD83E__xDD29_
https://t.co/fPzuEWoaRP
#LoveTwitter #Art #TwitterTools #TweetSmarter #SMM #SMB #Branding #SocialROI #BTweeps ⚙️</t>
  </si>
  <si>
    <t>#BTweeps ⚙ = Secure Growth Management Of your Twitter Audiences _xD83D__xDD25__xD83D__xDE80_
GET STARTED for FREE: https://t.co/lwZsd8vh7Y
#LoveTwitter #SocialMedia #TwitterTips #TwitterTools #marketingstrategy #business #entrepreneur #SocialROI #leadership #SMM #SMB #TweetSmarter https://t.co/sypgnzsqvR</t>
  </si>
  <si>
    <t>RT @BTweeps_: POWERFUL Approach ðŸ˜®
We will integrate that at #BTweeps âš™ to ALWAYS STAY ONE STEP AHEAD in GIVING, INTENTIONALLY, &amp;amp; MINDFULLYâ€¦</t>
  </si>
  <si>
    <t>Ask EMU anything. ðŸ“‘ 
GET a Personalized Social Media Brainstorming Consultation Session ðŸŽ‰ https://t.co/I5ZYWLCZEd 
#BeingEMU #ThoughtLeadership #Branding #Art
#Success #SocialROI #DigitalStrategy 
#SMB #SMM #BIZBoost ðŸš€ https://t.co/vuCvl5gN3Q</t>
  </si>
  <si>
    <t>Ask EMU anything. _xD83D__xDCD1_ 
GET a Personalized Social Media Brainstorming Consultation Session _xD83C__xDF89_ https://t.co/I5ZYWLCZEd 
#BeingEMU #ThoughtLeadership #Branding #Art
#Success #SocialROI #DigitalStrategy 
#SMB #SMM #BIZBoost _xD83D__xDE80_ https://t.co/06CAa2uyh7</t>
  </si>
  <si>
    <t>#WeekendVibes
Ask EMU anything. _xD83D__xDCD1_ 
“Your Personalized Growth Companion” _xD83D__xDD2E__xD83C__xDF89_ 
https://t.co/I5ZYWLCZEd 
#BeingEMU… https://t.co/Le0QC0pJAD</t>
  </si>
  <si>
    <t>Ask EMU anything. _xD83D__xDCD1_ 
“Your Personalized Growth Companion” _xD83D__xDD2E__xD83C__xDF89_ 
https://t.co/I5ZYWLCZEd 
#BeingEMU ♾ #Leadership #lifecoach #SocialMedia #Success #Branding #Mindfulness #SMB #SocialROI #SMM #BIZBoost _xD83D__xDE80_ https://t.co/LTdGZi3JRD</t>
  </si>
  <si>
    <t>#MONDAYmotivation
Ask me anything _xD83D__xDCD1_ 
Personalized Growth Companionship - Social Media &amp;amp; Life _xD83C__xDF89_… https://t.co/Ts0ljIB8Zn</t>
  </si>
  <si>
    <t>RT @TheSoulfulEMU: #MONDAYmotivation
Ask me anything _xD83D__xDCD1_ 
Personalized Growth Companionship - Social Media &amp;amp; Life _xD83C__xDF89_ 
https://t.co/I5ZYWLCZE…</t>
  </si>
  <si>
    <t>How to define an actionable social media ROI for your business
--&amp;gt; https://t.co/4EQ2Xi8zW8
via @SproutSocial… https://t.co/8PaGATILEg</t>
  </si>
  <si>
    <t>Great – you’re getting lots of likes and shares. But how do you prove the value of your investment? _xD83E__xDD14_… https://t.co/uLFvUHi8nS</t>
  </si>
  <si>
    <t>RT @JigneshThakkarV: @CMIContent @garyvee @SMExaminer @bluehost @hootsuite @Bizapalooza @MadalynSklar @MTtalks @MeetEdgar @winniesun @semru…</t>
  </si>
  <si>
    <t>@CMIContent @garyvee @SMExaminer @bluehost @hootsuite @Bizapalooza @MadalynSklar @MTtalks @MeetEdgar @winniesun… https://t.co/gsDYqCDPoh</t>
  </si>
  <si>
    <t>Clicks. Engagements. Conversions. How do these metrics translate your #socialmedia marketing program's worth to real business insights? 
We can help with that: #socialroi https://t.co/1I4yKDMNMJ</t>
  </si>
  <si>
    <t>SEO reports have become ultra important in the world of ROI in a client's eyes -- these reports should be sent to y… https://t.co/Ym2ltgdY2B</t>
  </si>
  <si>
    <t>4 Ways You Can Measure ROI On Social Media
https://t.co/qBxfZ50naX
#ROI #SocialROI #SocialMediaROI #MeasureROI… https://t.co/VF3js0SueQ</t>
  </si>
  <si>
    <t>Bringt Social Media mehr Umsatz? - Muss man halt man richtig messen!
➡[https://t.co/2vol0NdEnb]
In 7 Stufen zum #SocialROI: Wie man aus einfachen Metriken firmenspezifische KPIs formuliert. #smm https://t.co/LiyvgtBbEr</t>
  </si>
  <si>
    <t>RT @B2the7: What is your favorite #SocialMedia tools that you use daily for engaging, creating, scheduling, monitoring and analyzing? #Digi…</t>
  </si>
  <si>
    <t>According to Hootsuite, 75% of the B2B businesses market on Twitter. 
Read on the article to learn more:… https://t.co/g83kN5smJ5</t>
  </si>
  <si>
    <t>@sclarkeOville We’d love to have you join #smechat on Wednesday’s at 1pm ET! Other great chats are #digital360chat, #vidchat, #tacochat, #twittersmarter and #socialroi! _xD83D__xDE01__xD83D__xDE01_</t>
  </si>
  <si>
    <t>Day 2 of #eNiversity digital strategy session started early and on a high, despite the subdued Nairobi weather… https://t.co/I6TlDF0Ccg</t>
  </si>
  <si>
    <t>RT @The_eNitiaters: Day 2 of #eNiversity digital strategy session started early and on a high, despite the subdued Nairobi weather #BQDigit…</t>
  </si>
  <si>
    <t>Only 17% of #marketing agencies say they can provide an accurate read on #socialROI. #KhorosEngage https://t.co/1Y0IXZ7vy6</t>
  </si>
  <si>
    <t>RT @dboniche: Only 17% of #marketing agencies say they can provide an accurate read on #socialROI. #KhorosEngage https://t.co/1Y0IXZ7vy6</t>
  </si>
  <si>
    <t>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</si>
  <si>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What is your favorite #SocialMedia tools that you use daily for engaging, creating, scheduling, monitoring and analyzing? Digital360Chat #TwitterChat #TwitterSmarter #SocialROI https://t.co/Xoz2QGLdL3</t>
  </si>
  <si>
    <t>Social Media Marketing – Your Customer is Among the Crowd 
Call us on +973 777 -URBAN (87226) or visit us here https://t.co/gsxA7lEdgg
#urbansoft #social #socialROI #bahrain #usa #manama #digital #marketing #digitalmarketing #connection #traffic #leads #sales https://t.co/QYpGiSIDti</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</si>
  <si>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</si>
  <si>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</si>
  <si>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@NacoTeca @SoftBank @sprint @marceloclaure @beaconcouncil @jungleisland Yes! And how do we ensure as we achieve suc… https://t.co/97GShf0G1Z</t>
  </si>
  <si>
    <t>Recent clients I have worked with have been unsure of how to review the analytics of their posts. Here is a good ov… https://t.co/S34mpWw1sR</t>
  </si>
  <si>
    <t>Really psyched for @hootsuite’s tips on proving social marketing ROI #martechconf 
#socialROI https://t.co/uFG3eF28j4</t>
  </si>
  <si>
    <t>¡Noticias de última hora! @LiftMetrix se une a la familia de Hootsuite para ayudarte a definir y medir tu… https://t.co/tDsJ54UO40</t>
  </si>
  <si>
    <t>RT @RamonANunezM: ¡Noticias de última hora! @LiftMetrix se une a la familia de Hootsuite para ayudarte a definir y medir tu #SocialROI http…</t>
  </si>
  <si>
    <t>Mohammad Ali Pate @WBG_Health what is the #socialRoI on #InvestinHealthWorkers and their #education on #women and #youth and let's imbue the need to innovate into the #training of #HealthWorkers on the frontlines linking #servicedelivery and #economicopportunity https://t.co/RDNVUG8kJU</t>
  </si>
  <si>
    <t>RT @inboundevol: What Is Digital Marketing? #SocialROI #SocialMediaMarketing #DigitalMarketing #InboundSMM #InstagramMarketingAgency https:…</t>
  </si>
  <si>
    <t>RT @inboundevol: Content Syndication: What It Is &amp;amp; How to Do It Successfully #DigitalMarketingAgency #SocialROI #InboundMarketingAgency #In…</t>
  </si>
  <si>
    <t>#AskQL #bufferchat #HootChat #TwitterSmarter #CustServ #adweekchat #SimplyChat #marketochat #cfchat #Qchat… https://t.co/OvaQX6FqWU</t>
  </si>
  <si>
    <t>It's never been easier to turn your station's social audience into revenue. Find out how: https://t.co/53oHxiT93s… https://t.co/hvnKdTp0uE</t>
  </si>
  <si>
    <t>RT @RectestGirl: Social media is not a media. The ðŸ—ï¸key is to ðŸ‘‚listen, ðŸ—£ï¸engage, and ðŸ¤build relationships. ~David Alston 
#socialmedia #soâ€¦</t>
  </si>
  <si>
    <t>@Nordic_Choice has been using social media to increase total revenue by 30%. See how they're making it happen ðŸš¨
Check the full interview ðŸ‘‰https://t.co/igwqYVDQWk ðŸ¤¯
#SocialMedia #SocialROI</t>
  </si>
  <si>
    <t>CPC, CTR &amp;amp; CAC! Here are the social media metrics you should be talking about to your boss: https://t.co/VXMaPytDjb _xD83D__xDCCA_#SocialROI #SocialMediaMarketing</t>
  </si>
  <si>
    <t>Our client @twincitiesrise provides mentorship and training to transform lives through meaningful employment. Impact analysis shows their services also benefit taxpayers, society, and the next generation! 
A #socialROI snapshot: https://t.co/zMnLFs675U</t>
  </si>
  <si>
    <t>The social marketing domain is relentless in its hunt for ROI, and it all stems from the fact weâ€™re just not advanced enough to know about it. So what's the "truth" about social ROI? Find out here â†’ https://t.co/0MtAeExIKS
#ROI #SocialMedia #SocialROI #Blog https://t.co/cChT8XMkth</t>
  </si>
  <si>
    <t>ðŸ“ˆðŸ§Wondering how you can earn a higher ROI from social media this 2019? We can help you find your true influencers. Come, and check us out.
#socialroi #socialmedia #SMM #socialmediacampaign #socialmediamanagement #socialtool #DigitalMarketing #marketing #OnlinePromotion https://t.co/Fsat5QQxow</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</si>
  <si>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https://t.co/IjU1Vsk6Yy https://t.co/PofnXm0FLP</t>
  </si>
  <si>
    <t>_xD83D__xDE0C_“Marketing is no longer about the stuff you make but about the stories you tell.” ~Seth Godin
#socialroi #socialmedia #SMM #socialmediacampaign #socialmediamanagement #socialtool #DigitalMarketing #marketing #OnlinePromotion #SocialMediaPromotion https://t.co/DG2f1t0vIG</t>
  </si>
  <si>
    <t>_xD83D__xDC40_ In a world of clutter and mixed sentiment, does your brand STAND OUT?
#socialroi #socialmedia #SMM… https://t.co/sh3jEAWOhB</t>
  </si>
  <si>
    <t>Launch social media campaigns that help you achieve higher social ROI. Let your social media take your business to the next level of success.
#socialROI #socialmedia #SMM #socialmediacampaign #socialmediamanagement #socialtool #SMMtool #marketing https://t.co/Qb1FkY4k0x https://t.co/l3g3EdA0hu</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</si>
  <si>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</si>
  <si>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Social media is not a media. The ðŸ—ï¸key is to ðŸ‘‚listen, ðŸ—£ï¸engage, and ðŸ¤build relationships. ~David Alston 
#socialmedia #socialROI #SMM #socialmediacampaign #socialmediamanagement #socialtool #SMMtool #marketing https://t.co/QmfiIm5gNp https://t.co/lvGErj7bjq</t>
  </si>
  <si>
    <t>In a world of clutter and mixed sentiment, does your brand STAND OUT? 
#socialroi #socialmedia #SMM #socialmediacampaign #socialmediamanagement #socialtool #DigitalMarketing #marketing #OnlinePromotion #SocialMediaPromotion https://t.co/iE0cQP6ksP https://t.co/MPJL8881kp</t>
  </si>
  <si>
    <t>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</si>
  <si>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@JMattMke @ChrisStrub @ManageFlitter @ManageSocial @janetmachuka_ It was sad to see the #SocialROI chat end.… https://t.co/2eqp4q4UcZ</t>
  </si>
  <si>
    <t>RT @MadalynSklar: @JMattMke @ChrisStrub @ManageFlitter @ManageSocial @janetmachuka_ It was sad to see the #SocialROI chat end. @ManageSocia…</t>
  </si>
  <si>
    <t>Money money money. F##k money - what about VALUE!!!???? #sociavalue #socialroi</t>
  </si>
  <si>
    <t>||ॐ||
See the list of 32 (17 active) #twitterchats at https://t.co/fVOIZcJooT
#smchat #socialroi</t>
  </si>
  <si>
    <t>25 Topics from 25 Social Media Experts! I'm in Chapter 11 Talking about Social Media Strategies for Businesses and Entrepreneurs. https://t.co/xj6gdB8xsj #SocialMedia #Marketing #ContentMarketing #SocialROI https://t.co/ItbfkK6LTF</t>
  </si>
  <si>
    <t>RT @Ross_Quintana: 25 Topics from 25 Social Media Experts! I'm in Chapter 11 Talking about Social Media Strategies for Businesses and Entre…</t>
  </si>
  <si>
    <t>See @ryanmac 's "The Case for Human-Assisted AI" at https://t.co/sgVGk7917l #SocialROI</t>
  </si>
  <si>
    <t>How to Increase Social Media Engagement. See more at https://t.co/Gv3pIVepxS #SocialROI</t>
  </si>
  <si>
    <t>2 Ways to Give Your Audience What It Wants. See more at https://t.co/OlPjaIOIwU #SocialROI</t>
  </si>
  <si>
    <t>Read Ryan MacCarthy 's "The Case for Human-Assisted AI" at https://t.co/sgVGk7917l #SocialROI</t>
  </si>
  <si>
    <t>How to Increase Social Media Engagement. Hear more at https://t.co/Gv3pIVepxS #SocialROI</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</si>
  <si>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</si>
  <si>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https://t.co/JSoKp0fEdb</t>
  </si>
  <si>
    <t>Many (especially bigger) brands spend more #socialmedia resources on #Stories. But the question remains - does it bring the ROI? https://t.co/kkEbTsl0v7
#socialROI #instagram</t>
  </si>
  <si>
    <t>RT @MarynaSIFE: Many (especially bigger) brands spend more #socialmedia resources on #Stories. But the question remains - does it bring the…</t>
  </si>
  <si>
    <t>Before we dive in with our guest today, we are asking @ManageFlitter’s Design Lead @KateFrappell a quick question. #SocialROI</t>
  </si>
  <si>
    <t>RT @ManageFlitter: Before we dive in with our guest today, we are asking @ManageFlitter’s Design Lead @KateFrappell a quick question. #Soci…</t>
  </si>
  <si>
    <t>Thank you to our guest Nicole Osborne @lollipop_social. She shared so much valuable information! We'll be talking about this one for awhile. #SocialROI ^Madalyn https://t.co/jVsSGb3J6Q</t>
  </si>
  <si>
    <t>@ManageFlitter A4/d
_xD83D__xDC4D_The more authentic personal brand is to you = the easier to keep up across all channels
_xD83D__xDC4D_Identify which channel delivers most for you and focus on 1 - 2, you can’t do everything 
_xD83D__xDC4D_Allocate first 30 min a day - you’ll be amazed how much you can achieve 
#SocialROI https://t.co/hsZYDZtw4P</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</si>
  <si>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</si>
  <si>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RT @ManageFlitter: Thank you to our guest Nicole Osborne @lollipop_social. She shared so much valuable information! We'll be talking about…</t>
  </si>
  <si>
    <t>RT @Lollipop_Social: @ManageFlitter A4/d
_xD83D__xDC4D_The more authentic personal brand is to you = the easier to keep up across all channels
_xD83D__xDC4D_Identify…</t>
  </si>
  <si>
    <t>RT @Lollipop_Social: @ManageFlitter A7/a
_xD83D__xDCB8_Let’s review what we set out to achieve
_xD83D__xDCB8_An engaged community of people we'd enjoy working with…</t>
  </si>
  <si>
    <t>Q6: Should marketers take advantage of their Close Friends List to share targeted content to specific audiences? Why? #SocialROI https://t.co/3DgZTFXxt4</t>
  </si>
  <si>
    <t>Q5: What tips would you provide to a fintech company seeking to improve the way they interact with their audience? #SocialROI https://t.co/QYFO4h1vcV</t>
  </si>
  <si>
    <t>Q1: What are the top trends for Instagram marketers in 2019? #SocialROI https://t.co/pfpbqnSl3m</t>
  </si>
  <si>
    <t>Q4: What advice do you have for people struggling to find the time to build their personal brand? #SocialROI https://t.co/XWOkGQmxX1</t>
  </si>
  <si>
    <t>RT @ManageFlitter: Q6: Should marketers take advantage of their Close Friends List to share targeted content to specific audiences? Why? #Sâ€¦</t>
  </si>
  <si>
    <t>RT @ManageFlitter: Q5: What tips would you provide to a fintech company seeking to improve the way they interact with their audience? #Soci…</t>
  </si>
  <si>
    <t>RT @ManageFlitter: Q1: What are the top trends for Instagram marketers in 2019? #SocialROI https://t.co/pfpbqnSl3m</t>
  </si>
  <si>
    <t>RT @ManageFlitter: Q4: What advice do you have for people struggling to find the time to build their personal brand? #SocialROI https://t.c…</t>
  </si>
  <si>
    <t>Q5A4 Add it into Unfold or Story Art app's amazing templates to give your post that extra pizazz! Or Hypetype app 2 add font or music. Also love Inshot to turn 5 second videos into 15 seconds to give people more time to view. Especially if I want them to click a link:) #SocialRoi</t>
  </si>
  <si>
    <t>Q2A5 Create you story about your business and share this with your Instagram community. Develop a strong relationship with your targeted community. #SocialROI</t>
  </si>
  <si>
    <t>Q4A1 In my opinion, both equally important and should be used regularly. Your feed should contain your BEST visual content. Each post should be planned so that you can lay out the visuals in an app such as Later or Planoly..#SocialROI</t>
  </si>
  <si>
    <t>Q2A3 Let your employees also be your advocates posting on their feeds. Share their posts and your customers posts on your feed. This is #UGC- User generated content. #SocialROI</t>
  </si>
  <si>
    <t>Q1A4 More brands and every day people who sell physical products will be using Shopping on Instagram feature. It’s been around for months, but a lot of brands are still not fully utilizing it. Shop directly from a post without searching for a link. #SocialRoi</t>
  </si>
  <si>
    <t>RT @Dede_Watson: Q5A4 Add it into Unfold or Story Art app's amazing templates to give your post that extra pizazz! Or Hypetype app 2 add fo…</t>
  </si>
  <si>
    <t>RT @Dede_Watson: Q2A5 Create you story about your business and share this with your Instagram community. Develop a strong relationship with…</t>
  </si>
  <si>
    <t>RT @Dede_Watson: Q4A1 In my opinion, both equally important and should be used regularly. Your feed should contain your BEST visual contentâ€¦</t>
  </si>
  <si>
    <t>RT @Dede_Watson: Q2A3 Let your employees also be your advocates posting on their feeds. Share their posts and your customers posts on your…</t>
  </si>
  <si>
    <t>RT @Dede_Watson: Q1A4 More brands and every day people who sell physical products will be using Shopping on Instagram feature. It’s been ar…</t>
  </si>
  <si>
    <t>Q5A3: 
And cats, use cats #SocialROI
ðŸ˜º ðŸ˜¸ ðŸ˜» ðŸ˜½ ðŸ˜¼ ðŸ™€ ðŸ˜¿ ðŸ˜¹ ðŸ˜¾
Kidding. https://t.co/EkbG8B2UKY</t>
  </si>
  <si>
    <t>Q5A5: And please, STOP TRYING TO USE SOCIAL MEDIA TO SELL THEM!!!  There’s a reason it’s called Social Media and NOT Sales Media.  I’m blown away, especially on LinkedIn, at this narcissistic approach. #SocialROI https://t.co/EkbG8B2UKY</t>
  </si>
  <si>
    <t>Q7A1: Sharing failures, when it has context and even a legal obligation aka cybersecurity “our systems are down” must be evaluated on a case by case basis. #SocialROI https://t.co/2KgZyolPfy</t>
  </si>
  <si>
    <t>RT @tinacpowell: Q5A3: 
And cats, use cats #SocialROI
ðŸ˜º ðŸ˜¸ ðŸ˜» ðŸ˜½ ðŸ˜¼ ðŸ™€ ðŸ˜¿ ðŸ˜¹ ðŸ˜¾
Kidding. https://t.co/EkbG8B2UKY</t>
  </si>
  <si>
    <t>RT @tinacpowell: Q5A5: And please, STOP TRYING TO USE SOCIAL MEDIA TO SELL THEM!!!  There’s a reason it’s called Social Media and NOT Sales…</t>
  </si>
  <si>
    <t>RT @tinacpowell: Q7A1: Sharing failures, when it has context and even a legal obligation aka cybersecurity “our systems are down” must be e…</t>
  </si>
  <si>
    <t>RT @tinacpowell: Q3A5: Fintech firms also need to look within the analytics of each social network to evaluate the metrics within each chan…</t>
  </si>
  <si>
    <t>The 9 Habits of Highly Successful Content Creators #InboundEvolution #FacebookMarketingPartner #ROAS… https://t.co/tkFvYXeGJN</t>
  </si>
  <si>
    <t>How to Host a Twitter Chat That Connects with Your Audience #SocialMediaMarketing #SocialROI #Adwords #FacebookAds… https://t.co/79yLl66RE7</t>
  </si>
  <si>
    <t>What Is Digital Marketing? #SocialROI #SocialMediaMarketing #DigitalMarketing #InboundSMM #InstagramMarketingAgency https://t.co/EbnSt7Fcvz</t>
  </si>
  <si>
    <t>Why We Removed 3,000 Pieces of Outdated Content From the HubSpot Blog #SMM #InstagramMarketing #SocialROI… https://t.co/fQVSc1Z0GD</t>
  </si>
  <si>
    <t>Content Syndication: What It Is &amp;amp; How to Do It Successfully #DigitalMarketingAgency #SocialROI #InboundMarketingAgency #InstagramAds #SocialMediaROI https://t.co/YlvuprvnGh</t>
  </si>
  <si>
    <t>6 Tricks for Getting Your Brand on Instagram's Explore Page #SocialROAS #HubSpotPartner #InboundMarketingAgency #SocialROI #SMMAgency https://t.co/P8iVM3Us4j</t>
  </si>
  <si>
    <t>How 10 Brands Use Reddit for Marketing #FacebookAdsManager #SocialROI #SocialMediaAgency #FacebookAdsAgency… https://t.co/pKmqAx3fZ6</t>
  </si>
  <si>
    <t>KPI Dashboards &amp;amp; How to Use Them in Your Marketing #InboundEvolution #InboundSocialMediaAgency #ROAS #DigitalROAS #SocialROI https://t.co/Oeui4JbblS</t>
  </si>
  <si>
    <t>Podcast Advertising: 5 Experts Reveal Their Secrets #SocialMediaMarketingAgency #InstagramMarketing #SocialROI… https://t.co/Qu7rsDLJoA</t>
  </si>
  <si>
    <t>How a Visual Language Can Spell Success for Your Next Marketing Campaign #GoogleAdWords #GoogleAdsManager… https://t.co/xNdsFpQasw</t>
  </si>
  <si>
    <t>The 15 Best Job Search Sites for Your Industry &amp;amp; Goals #HubSpotAgency #FacebookAdsManager #InboundMarketing… https://t.co/6l3wqB1iWs</t>
  </si>
  <si>
    <t>13 Examples of Re-Engagment Emails for the Subscribers You Miss #SocialROI #FacebookAdvertising #SMM… https://t.co/kN4AivzruS</t>
  </si>
  <si>
    <t>The What, Why, &amp;amp; How of Social Bookmarking #SMM #SocialROI #SMMAgency #HubSpotPartner #GoogleAdWords https://t.co/jK2421aV9A</t>
  </si>
  <si>
    <t>https://twitter.com/ManageFlitter/status/1113192788894670851</t>
  </si>
  <si>
    <t>https://www.widefoc.us/?utm_source=WF&amp;utm_medium=Paidsocial_0810&amp;utm_campaign=WFSocial</t>
  </si>
  <si>
    <t>https://bookme.name/MohdImran</t>
  </si>
  <si>
    <t>https://twitter.com/btweeps_/status/1159867749260283904?s=21</t>
  </si>
  <si>
    <t>https://app.btweeps.com</t>
  </si>
  <si>
    <t>http://www.managementguru.net/how-to-measure-instagram-marketing-roi/</t>
  </si>
  <si>
    <t>https://twitter.com/marklives/status/1163716352529641473</t>
  </si>
  <si>
    <t>https://twitter.com/InfovisionSocio/status/1164586396155183104</t>
  </si>
  <si>
    <t>https://twitter.com/i/web/status/1165526725377351681</t>
  </si>
  <si>
    <t>https://app.btweeps.com/</t>
  </si>
  <si>
    <t>https://twitter.com/johnhall/status/1157818467489320960</t>
  </si>
  <si>
    <t>https://twitter.com/ruhlin/status/1156277073817800704</t>
  </si>
  <si>
    <t>https://fdier.co/ovoUPN</t>
  </si>
  <si>
    <t>https://bookme.name/MohdImran https://twitter.com/i/web/status/1160313879035035648</t>
  </si>
  <si>
    <t>https://twitter.com/i/web/status/1165894657219465217</t>
  </si>
  <si>
    <t>https://sproutsocial.com/insights/social-media-roi/?utm_medium=Email&amp;utm_source=Sprout%20Social&amp;utm_content=Sprout%20News%2020181009&amp;utm_campaign=LN&amp;utm_term=button1 https://twitter.com/i/web/status/1166184824115212290</t>
  </si>
  <si>
    <t>https://twitter.com/i/web/status/1166349822905004044</t>
  </si>
  <si>
    <t>https://twitter.com/i/web/status/1166401705728237568</t>
  </si>
  <si>
    <t>https://www.social-tribe.com/2018/07/20/translate-social-data-business-insights/?utm_source=blog-post&amp;utm_medium=st-website&amp;utm_campaign=measuring-success</t>
  </si>
  <si>
    <t>https://twitter.com/i/web/status/1167503763353088001</t>
  </si>
  <si>
    <t>http://www.cmssocial.com/social-media/4-ways-can-measure-roi-social-media/ https://twitter.com/i/web/status/1167621109262495744</t>
  </si>
  <si>
    <t>http://bit.ly/2qBZlpZ</t>
  </si>
  <si>
    <t>https://twitter.com/i/web/status/1170047013355806721</t>
  </si>
  <si>
    <t>https://twitter.com/i/web/status/1171327029888933888</t>
  </si>
  <si>
    <t>https://twitter.com/BarbStegemann/status/1171411201437380609</t>
  </si>
  <si>
    <t>https://b2the7.com/learning-from-others-and-what-social-tools-they-are-using/</t>
  </si>
  <si>
    <t>http://urbansoft.co/</t>
  </si>
  <si>
    <t>https://www.branex.com/blog/infographics-social-media-tips-to-get-the-best-results/</t>
  </si>
  <si>
    <t>https://twitter.com/i/web/status/1173691942238076928</t>
  </si>
  <si>
    <t>https://twitter.com/i/web/status/1173921006630690816</t>
  </si>
  <si>
    <t>https://twitter.com/i/web/status/1175169479828889601</t>
  </si>
  <si>
    <t>https://twitter.com/i/web/status/1176773263520935936</t>
  </si>
  <si>
    <t>http://sharerocket.com/tvb-2018/ https://twitter.com/i/web/status/1177251124472139777</t>
  </si>
  <si>
    <t>https://www.falcon.io/insights-hub/topics/social-media-roi/spark-interview-a-social-media-fairy-tale/?utm_term=falcon+page&amp;utm_medium=social&amp;utm_source=twitter&amp;utm_campaign=attract-all-engagement-own&amp;utm_content=falcon+social</t>
  </si>
  <si>
    <t>https://www.falcon.io/insights-hub/topics/social-media-roi/how-to-prove-social-media-roi-to-your-boss/?utm_term=falcon+page&amp;utm_medium=social&amp;utm_source=twitter&amp;utm_campaign=attract-all-engagement-own&amp;utm_content=falcon+social</t>
  </si>
  <si>
    <t>https://www.dpom.co.uk/truth-social-roi/</t>
  </si>
  <si>
    <t>http://www.sociamonials.com/redirect.php?url_id=377868&amp;s_id=2747926</t>
  </si>
  <si>
    <t>https://twitter.com/i/web/status/1160959358986944512</t>
  </si>
  <si>
    <t>http://www.sociamonials.com/redirect.php?url_id=392778&amp;s_id=2889846</t>
  </si>
  <si>
    <t>http://www.sociamonials.com/redirect.php?url_id=432809&amp;s_id=3173515</t>
  </si>
  <si>
    <t>http://www.sociamonials.com/redirect.php?url_id=429943&amp;s_id=3173561</t>
  </si>
  <si>
    <t>http://www.sociamonials.com/redirect.php?url_id=430824&amp;s_id=3173560</t>
  </si>
  <si>
    <t>http://www.sociamonials.com/redirect.php?url_id=434528&amp;s_id=3173512</t>
  </si>
  <si>
    <t>https://twitter.com/i/web/status/1152644282530107399</t>
  </si>
  <si>
    <t>http://seashell.co.in/blog/list-of-twitter-chats-related-to-digital-marketing/</t>
  </si>
  <si>
    <t>http://blog.manageflitter.com/socialroi-book-part-i?utm_sq=fqqto4j70u&amp;utm_source=twitter&amp;utm_medium=social&amp;utm_campaign=ross_quintana&amp;utm_content=ross+self+promotion</t>
  </si>
  <si>
    <t>https://kickfactory.com/blog/the-case-for-human-assisted-ai/</t>
  </si>
  <si>
    <t>https://kickfactory.com/blog/how-to-increase-social-media-engagement/</t>
  </si>
  <si>
    <t>https://kickfactory.com/blog/2-ways-to-give-your-audience-what-it-wants/</t>
  </si>
  <si>
    <t>https://twitter.com/i/web/status/1169720910577917953</t>
  </si>
  <si>
    <t>https://www.smartinsights.com/social-media-marketing/social-media-strategy/social-media-marketing-trends-2020/?utm_source=enews&amp;utm_medium=email&amp;utm_content=copy</t>
  </si>
  <si>
    <t>https://twitter.com/ManageFlitter/status/1113195710474801153</t>
  </si>
  <si>
    <t>https://twitter.com/ManageFlitter/status/1113198490925117442</t>
  </si>
  <si>
    <t>https://twitter.com/i/web/status/1171146868610490369</t>
  </si>
  <si>
    <t>https://twitter.com/i/web/status/1171157465662205952</t>
  </si>
  <si>
    <t>https://blog.hubspot.com/marketing/what-is-digital-marketing</t>
  </si>
  <si>
    <t>https://twitter.com/i/web/status/1174665840303706112</t>
  </si>
  <si>
    <t>https://blog.hubspot.com/marketing/how-to-syndicate-content</t>
  </si>
  <si>
    <t>https://blog.hubspot.com/marketing/instagram-explore-page</t>
  </si>
  <si>
    <t>https://twitter.com/i/web/status/1176819753463308290</t>
  </si>
  <si>
    <t>https://blog.hubspot.com/marketing/kpi-dashboard</t>
  </si>
  <si>
    <t>https://twitter.com/i/web/status/1181117799030280192</t>
  </si>
  <si>
    <t>https://twitter.com/i/web/status/1181530807137112065</t>
  </si>
  <si>
    <t>https://twitter.com/i/web/status/1182044154211262464</t>
  </si>
  <si>
    <t>https://twitter.com/i/web/status/1183594133090385925</t>
  </si>
  <si>
    <t>https://blog.hubspot.com/marketing/social-bookmarking</t>
  </si>
  <si>
    <t>twitter.com</t>
  </si>
  <si>
    <t>widefoc.us</t>
  </si>
  <si>
    <t>bookme.name</t>
  </si>
  <si>
    <t>btweeps.com</t>
  </si>
  <si>
    <t>managementguru.net</t>
  </si>
  <si>
    <t>fdier.co</t>
  </si>
  <si>
    <t>bookme.name twitter.com</t>
  </si>
  <si>
    <t>sproutsocial.com twitter.com</t>
  </si>
  <si>
    <t>social-tribe.com</t>
  </si>
  <si>
    <t>cmssocial.com twitter.com</t>
  </si>
  <si>
    <t>bit.ly</t>
  </si>
  <si>
    <t>b2the7.com</t>
  </si>
  <si>
    <t>urbansoft.co</t>
  </si>
  <si>
    <t>branex.com</t>
  </si>
  <si>
    <t>sharerocket.com twitter.com</t>
  </si>
  <si>
    <t>falcon.io</t>
  </si>
  <si>
    <t>co.uk</t>
  </si>
  <si>
    <t>sociamonials.com</t>
  </si>
  <si>
    <t>co.in</t>
  </si>
  <si>
    <t>manageflitter.com</t>
  </si>
  <si>
    <t>kickfactory.com</t>
  </si>
  <si>
    <t>smartinsights.com</t>
  </si>
  <si>
    <t>hubspot.com</t>
  </si>
  <si>
    <t>socialroi</t>
  </si>
  <si>
    <t>cmworld semrushchat seochat sproutchat hootchat socialroi smechat adobechat</t>
  </si>
  <si>
    <t>cmworld semrushchat seochat sproutchat hootchat socialroi smechat adobechat millennialtalk bufferchat blkcreatives hiphoped tribechats marketing twitterchats creatives</t>
  </si>
  <si>
    <t>paidsocial socialroi</t>
  </si>
  <si>
    <t>weekendvibes beingemu</t>
  </si>
  <si>
    <t>socialroi socialmedia</t>
  </si>
  <si>
    <t>august1st</t>
  </si>
  <si>
    <t>mondaymotivation btweeps</t>
  </si>
  <si>
    <t>btweeps</t>
  </si>
  <si>
    <t>lovetwitter art twittertools</t>
  </si>
  <si>
    <t>instagram socialroi</t>
  </si>
  <si>
    <t>socialmediamarketing socialroi digitalmarketing</t>
  </si>
  <si>
    <t>socialroi custommetrics</t>
  </si>
  <si>
    <t>btweeps lovetwitter socialmedia twittertips twittertools marketingstrategy business entrepreneur socialroi</t>
  </si>
  <si>
    <t>august1st btweeps socialmedia twittertips twittertools saas socialroi smm thursdaythoughts</t>
  </si>
  <si>
    <t>btweeps lovetwitter socialmedia twittertips twittertools marketingstrategy business entrepreneur socialroi leadgen</t>
  </si>
  <si>
    <t>mondaymotivation btweeps lovetwitter socialmedia twittertips twittertools marketingstrategy business entrepreneur socialroi leadgen</t>
  </si>
  <si>
    <t>btweeps lovetwitter twittertips socialmedia twittertools business socialroi leadgen marketingstrategy wednesdaywisdom</t>
  </si>
  <si>
    <t>lovetwitter art twittertools tweetsmarter smm smb branding socialroi btweeps</t>
  </si>
  <si>
    <t>btweeps lovetwitter socialmedia twittertips twittertools marketingstrategy business entrepreneur socialroi leadership smm smb tweetsmarter</t>
  </si>
  <si>
    <t>beingemu thoughtleadership branding art success socialroi digitalstrategy smb smm bizboost</t>
  </si>
  <si>
    <t>beingemu leadership lifecoach socialmedia success branding mindfulness smb socialroi smm bizboost</t>
  </si>
  <si>
    <t>mondaymotivation</t>
  </si>
  <si>
    <t>socialmedia socialroi</t>
  </si>
  <si>
    <t>roi socialroi socialmediaroi measureroi</t>
  </si>
  <si>
    <t>socialroi smm</t>
  </si>
  <si>
    <t>socialmedia</t>
  </si>
  <si>
    <t>smechat digital360chat vidchat tacochat twittersmarter socialroi</t>
  </si>
  <si>
    <t>eniversity</t>
  </si>
  <si>
    <t>marketing socialroi khorosengage</t>
  </si>
  <si>
    <t>shakeitup rol socialroi</t>
  </si>
  <si>
    <t>socialmedia twitterchat twittersmarter socialroi</t>
  </si>
  <si>
    <t>urbansoft social socialroi bahrain usa manama digital marketing digitalmarketing connection traffic leads sales</t>
  </si>
  <si>
    <t>socialmediamanagement socialroi socialmedia analytics tips results infographic</t>
  </si>
  <si>
    <t>martechconf socialroi</t>
  </si>
  <si>
    <t>socialroi investinhealthworkers education women youth training healthworkers servicedelivery economicopportunity</t>
  </si>
  <si>
    <t>socialroi socialmediamarketing digitalmarketing inboundsmm instagrammarketingagency</t>
  </si>
  <si>
    <t>digitalmarketingagency socialroi inboundmarketingagency</t>
  </si>
  <si>
    <t>askql bufferchat hootchat twittersmarter custserv adweekchat simplychat marketochat cfchat qchat</t>
  </si>
  <si>
    <t>socialroi socialmediamarketing</t>
  </si>
  <si>
    <t>roi socialmedia socialroi blog</t>
  </si>
  <si>
    <t>socialroi socialmedia smm socialmediacampaign socialmediamanagement socialtool digitalmarketing marketing onlinepromotion</t>
  </si>
  <si>
    <t>video socialroi socialmedia smm socialmediacampaign socialmediamanagement socialtool digitalmarketing</t>
  </si>
  <si>
    <t>socialroi socialmedia smm socialmediacampaign socialmediamanagement socialtool digitalmarketing marketing onlinepromotion socialmediapromotion</t>
  </si>
  <si>
    <t>socialroi socialmedia smm</t>
  </si>
  <si>
    <t>socialroi socialmedia smm socialmediacampaign socialmediamanagement socialtool smmtool marketing</t>
  </si>
  <si>
    <t>socialmedia socialroi smm socialmediacampaign socialmediamanagement socialtool smmtool marketing</t>
  </si>
  <si>
    <t>video socialroi socialmedia smm socialmediacampaign socialmediamanagement socialtool</t>
  </si>
  <si>
    <t>k sociavalue socialroi</t>
  </si>
  <si>
    <t>twitterchats smchat socialroi</t>
  </si>
  <si>
    <t>socialmedia marketing contentmarketing socialroi</t>
  </si>
  <si>
    <t>socialmedia digital360chat twitterchat twittersmarter socialroi</t>
  </si>
  <si>
    <t>socialmedia stories socialroi instagram</t>
  </si>
  <si>
    <t>socialmedia stories</t>
  </si>
  <si>
    <t>ugc socialroi</t>
  </si>
  <si>
    <t>inboundevolution facebookmarketingpartner roas</t>
  </si>
  <si>
    <t>socialmediamarketing socialroi adwords facebookads</t>
  </si>
  <si>
    <t>smm instagrammarketing socialroi</t>
  </si>
  <si>
    <t>digitalmarketingagency socialroi inboundmarketingagency instagramads socialmediaroi</t>
  </si>
  <si>
    <t>socialroas hubspotpartner inboundmarketingagency socialroi smmagency</t>
  </si>
  <si>
    <t>facebookadsmanager socialroi socialmediaagency facebookadsagency</t>
  </si>
  <si>
    <t>inboundevolution inboundsocialmediaagency roas digitalroas socialroi</t>
  </si>
  <si>
    <t>socialmediamarketingagency instagrammarketing socialroi</t>
  </si>
  <si>
    <t>googleadwords googleadsmanager</t>
  </si>
  <si>
    <t>hubspotagency facebookadsmanager inboundmarketing</t>
  </si>
  <si>
    <t>socialroi facebookadvertising smm</t>
  </si>
  <si>
    <t>smm socialroi smmagency hubspotpartner googleadwords</t>
  </si>
  <si>
    <t>https://pbs.twimg.com/media/D8pR62FX4AEMbWt.jpg</t>
  </si>
  <si>
    <t>https://pbs.twimg.com/media/ECUtaozU0AAxMsV.png</t>
  </si>
  <si>
    <t>https://pbs.twimg.com/tweet_video_thumb/EBKGyaJX4AMc5RT.jpg</t>
  </si>
  <si>
    <t>https://pbs.twimg.com/media/EA5YCZaXUAIeZkK.png</t>
  </si>
  <si>
    <t>https://pbs.twimg.com/tweet_video_thumb/EBKERMyXUAU3VaR.jpg</t>
  </si>
  <si>
    <t>https://pbs.twimg.com/tweet_video_thumb/EBWdXOYXUAEXLq3.jpg</t>
  </si>
  <si>
    <t>https://pbs.twimg.com/tweet_video_thumb/ECSJ04VXkAE0bgj.jpg</t>
  </si>
  <si>
    <t>https://pbs.twimg.com/media/EBVpLyEXUAExdR-.png</t>
  </si>
  <si>
    <t>https://pbs.twimg.com/media/EBbP17aX4AAcgCo.png</t>
  </si>
  <si>
    <t>https://pbs.twimg.com/media/ECIpubVW4AEdrN7.jpg</t>
  </si>
  <si>
    <t>https://pbs.twimg.com/media/EDsjGMPW4AAl70d.png</t>
  </si>
  <si>
    <t>https://pbs.twimg.com/media/EEHRHCfVUAAP5BN.jpg</t>
  </si>
  <si>
    <t>https://pbs.twimg.com/media/EER40PjWwAAb0jY.jpg</t>
  </si>
  <si>
    <t>https://pbs.twimg.com/media/DpIvgfeU0AAnSyE.jpg</t>
  </si>
  <si>
    <t>https://pbs.twimg.com/media/EEwgza2X4AE03or.jpg</t>
  </si>
  <si>
    <t>https://pbs.twimg.com/media/EFA5gW2XYAQGpAW.jpg</t>
  </si>
  <si>
    <t>https://pbs.twimg.com/media/EF4g4ySXYAI5X8g.png</t>
  </si>
  <si>
    <t>https://pbs.twimg.com/media/EF9jGM9WkAING0O.png</t>
  </si>
  <si>
    <t>https://pbs.twimg.com/media/EBM481xVAAAvUqu.png</t>
  </si>
  <si>
    <t>https://pbs.twimg.com/amplify_video_thumb/1159237230826668032/img/3I2QiOzC6FFR0QWi.jpg</t>
  </si>
  <si>
    <t>https://pbs.twimg.com/media/EBw78wCUIAYKu-J.jpg</t>
  </si>
  <si>
    <t>https://pbs.twimg.com/media/EClTDhrUEAAOvuR.png</t>
  </si>
  <si>
    <t>https://pbs.twimg.com/amplify_video_thumb/1180076774085939200/img/4vjQ2uYBzRgUGAuv.jpg</t>
  </si>
  <si>
    <t>https://pbs.twimg.com/media/EF1AHppU4AAMlJY.jpg</t>
  </si>
  <si>
    <t>https://pbs.twimg.com/media/EF43ZcyU8AIs3Zx.jpg</t>
  </si>
  <si>
    <t>https://pbs.twimg.com/media/EGDKw75U4AEOQAv.jpg</t>
  </si>
  <si>
    <t>https://pbs.twimg.com/media/DbvkJaZXcAAWEaw.jpg</t>
  </si>
  <si>
    <t>https://pbs.twimg.com/media/D2ndo_ZX4AIcg-B.jpg</t>
  </si>
  <si>
    <t>https://pbs.twimg.com/tweet_video_thumb/D2nZ1M_WkAAKmYK.jpg</t>
  </si>
  <si>
    <t>https://pbs.twimg.com/media/D2DVzi1X0AE1_kl.jpg</t>
  </si>
  <si>
    <t>https://pbs.twimg.com/media/D3LbIuPWsAA08PA.jpg</t>
  </si>
  <si>
    <t>https://pbs.twimg.com/media/D2DRTxmXcAgTy59.jpg</t>
  </si>
  <si>
    <t>https://pbs.twimg.com/media/D2nY7vHW0AEXg6X.jpg</t>
  </si>
  <si>
    <t>http://pbs.twimg.com/profile_images/1148730627409272832/IJJ-wLYJ_normal.jpg</t>
  </si>
  <si>
    <t>http://pbs.twimg.com/profile_images/976878554666471425/BJHFc8tF_normal.jpg</t>
  </si>
  <si>
    <t>http://pbs.twimg.com/profile_images/1157926311144198145/WSZMy5_0_normal.jpg</t>
  </si>
  <si>
    <t>http://pbs.twimg.com/profile_images/1082912723984400385/u7dwKtsv_normal.jpg</t>
  </si>
  <si>
    <t>http://pbs.twimg.com/profile_images/1130957462813728773/-j_lcLKQ_normal.jpg</t>
  </si>
  <si>
    <t>http://pbs.twimg.com/profile_images/728285749255258114/yplJkHwK_normal.jpg</t>
  </si>
  <si>
    <t>http://pbs.twimg.com/profile_images/415179987583389696/1bLpxI_X_normal.jpeg</t>
  </si>
  <si>
    <t>http://pbs.twimg.com/profile_images/948308626535567365/yJhL4heN_normal.jpg</t>
  </si>
  <si>
    <t>http://pbs.twimg.com/profile_images/1158750641931599872/HXMclRFU_normal.jpg</t>
  </si>
  <si>
    <t>http://pbs.twimg.com/profile_images/1138886860447649792/cwUSCwuR_normal.png</t>
  </si>
  <si>
    <t>http://pbs.twimg.com/profile_images/946573961697120257/58G9jaJ1_normal.jpg</t>
  </si>
  <si>
    <t>http://pbs.twimg.com/profile_images/378800000062852494/78a40561bb2e2b2a217b9997259776bc_normal.png</t>
  </si>
  <si>
    <t>http://pbs.twimg.com/profile_images/901771831044079616/ppPDpT5t_normal.jpg</t>
  </si>
  <si>
    <t>http://pbs.twimg.com/profile_images/901770569988935680/J4r8YjWo_normal.jpg</t>
  </si>
  <si>
    <t>http://pbs.twimg.com/profile_images/453794403719471104/LGNY2d3x_normal.png</t>
  </si>
  <si>
    <t>http://pbs.twimg.com/profile_images/819627484769558528/Wmhow4LR_normal.jpg</t>
  </si>
  <si>
    <t>http://pbs.twimg.com/profile_images/1134455575994130433/1WDanPgB_normal.jpg</t>
  </si>
  <si>
    <t>http://pbs.twimg.com/profile_images/1125797048509272064/EswVZWDa_normal.png</t>
  </si>
  <si>
    <t>http://pbs.twimg.com/profile_images/1165174213130575873/0vajbNZe_normal.jpg</t>
  </si>
  <si>
    <t>http://pbs.twimg.com/profile_images/1137372418190716928/uPvs8tye_normal.png</t>
  </si>
  <si>
    <t>http://pbs.twimg.com/profile_images/922070063972257793/-6Om13Ii_normal.jpg</t>
  </si>
  <si>
    <t>http://pbs.twimg.com/profile_images/1178953437691596800/nSRgzoEw_normal.jpg</t>
  </si>
  <si>
    <t>http://pbs.twimg.com/profile_images/1084841361008775168/a1YG6Nd9_normal.jpg</t>
  </si>
  <si>
    <t>http://pbs.twimg.com/profile_images/1145970061930373120/Q17AlGLl_normal.png</t>
  </si>
  <si>
    <t>http://pbs.twimg.com/profile_images/932777462693552128/VoMAeyZp_normal.jpg</t>
  </si>
  <si>
    <t>http://pbs.twimg.com/profile_images/1025221438767226880/D8WjKFCn_normal.jpg</t>
  </si>
  <si>
    <t>http://pbs.twimg.com/profile_images/959484409224290304/JZVWqhhq_normal.jpg</t>
  </si>
  <si>
    <t>http://pbs.twimg.com/profile_images/1145225307630297088/el40diRc_normal.jpg</t>
  </si>
  <si>
    <t>http://pbs.twimg.com/profile_images/459785080768962560/-rnL5Zbs_normal.png</t>
  </si>
  <si>
    <t>http://pbs.twimg.com/profile_images/1019327552530370560/AXjkBOxK_normal.jpg</t>
  </si>
  <si>
    <t>http://pbs.twimg.com/profile_images/580995236060471298/3_Fv6Mo5_normal.jpg</t>
  </si>
  <si>
    <t>http://pbs.twimg.com/profile_images/1140075822621085696/nli41QRy_normal.jpg</t>
  </si>
  <si>
    <t>http://pbs.twimg.com/profile_images/1042826108138209280/XW3psZc6_normal.jpg</t>
  </si>
  <si>
    <t>http://pbs.twimg.com/profile_images/1173011194237599744/EKRaEbvF_normal.jpg</t>
  </si>
  <si>
    <t>http://pbs.twimg.com/profile_images/1064531486731317250/DFdwr8fr_normal.jpg</t>
  </si>
  <si>
    <t>http://pbs.twimg.com/profile_images/907882593739309058/AEh8q5k5_normal.jpg</t>
  </si>
  <si>
    <t>http://pbs.twimg.com/profile_images/2231522922/nscc_logo_normal.jpg</t>
  </si>
  <si>
    <t>http://pbs.twimg.com/profile_images/1131661736166219776/bMYJkiWZ_normal.jpg</t>
  </si>
  <si>
    <t>http://pbs.twimg.com/profile_images/1004243547472556032/yayWifmC_normal.jpg</t>
  </si>
  <si>
    <t>http://pbs.twimg.com/profile_images/378800000598941987/f854c23f8cf6b0bc94b7d38d38861c9e_normal.jpeg</t>
  </si>
  <si>
    <t>http://pbs.twimg.com/profile_images/1136195360769159170/aOVvNdmU_normal.jpg</t>
  </si>
  <si>
    <t>http://pbs.twimg.com/profile_images/866136939300257793/apNayx1S_normal.jpg</t>
  </si>
  <si>
    <t>http://pbs.twimg.com/profile_images/961316646915686400/_pqOMryF_normal.jpg</t>
  </si>
  <si>
    <t>http://pbs.twimg.com/profile_images/842957932463620096/VMYTGfjD_normal.jpg</t>
  </si>
  <si>
    <t>http://pbs.twimg.com/profile_images/887399321628364800/1pgS_LTs_normal.jpg</t>
  </si>
  <si>
    <t>http://pbs.twimg.com/profile_images/913862772185853955/x3Q0IYXO_normal.jpg</t>
  </si>
  <si>
    <t>http://pbs.twimg.com/profile_images/1145628466936778752/qb_xAM7n_normal.png</t>
  </si>
  <si>
    <t>http://pbs.twimg.com/profile_images/976644015415111680/FhOAHue4_normal.jpg</t>
  </si>
  <si>
    <t>http://pbs.twimg.com/profile_images/971518376076984320/eQdX_nIQ_normal.jpg</t>
  </si>
  <si>
    <t>http://pbs.twimg.com/profile_images/1129126370670448640/fg_C6LqD_normal.jpg</t>
  </si>
  <si>
    <t>http://pbs.twimg.com/profile_images/1151073085908496384/RGz_RmWb_normal.jpg</t>
  </si>
  <si>
    <t>http://pbs.twimg.com/profile_images/1151935741867352064/IYmEKYDq_normal.png</t>
  </si>
  <si>
    <t>http://pbs.twimg.com/profile_images/1143197167596605441/a2G3meha_normal.png</t>
  </si>
  <si>
    <t>http://pbs.twimg.com/profile_images/532393744109027328/BH67lzWE_normal.png</t>
  </si>
  <si>
    <t>http://pbs.twimg.com/profile_images/994319408947449856/ScQPPPOP_normal.jpg</t>
  </si>
  <si>
    <t>http://pbs.twimg.com/profile_images/758275124596539392/CZO_cEfn_normal.jpg</t>
  </si>
  <si>
    <t>http://pbs.twimg.com/profile_images/476619454801920000/xKyptrrd_normal.png</t>
  </si>
  <si>
    <t>http://pbs.twimg.com/profile_images/881961773468860416/RqhSr1zg_normal.jpg</t>
  </si>
  <si>
    <t>http://pbs.twimg.com/profile_images/378800000426106818/d0315fedddaae1c03bcf63059754ef59_normal.jpeg</t>
  </si>
  <si>
    <t>http://pbs.twimg.com/profile_images/910627764813877248/M3TEzsr-_normal.jpg</t>
  </si>
  <si>
    <t>http://pbs.twimg.com/profile_images/885981808323579904/jZWDeo8n_normal.jpg</t>
  </si>
  <si>
    <t>http://pbs.twimg.com/profile_images/984393821336125441/gThFsDsb_normal.jpg</t>
  </si>
  <si>
    <t>https://twitter.com/#!/tinacpowell/status/1113193557723164678</t>
  </si>
  <si>
    <t>https://twitter.com/#!/entwistletx/status/1158136926190354434</t>
  </si>
  <si>
    <t>https://twitter.com/#!/alisonneedshelp/status/1159006867730755585</t>
  </si>
  <si>
    <t>https://twitter.com/#!/digi__marketin/status/1159007156739420160</t>
  </si>
  <si>
    <t>https://twitter.com/#!/colbyd_morton/status/1159536081630650369</t>
  </si>
  <si>
    <t>https://twitter.com/#!/christhames35/status/1137811931174232065</t>
  </si>
  <si>
    <t>https://twitter.com/#!/leolibrarian/status/1159542966786113537</t>
  </si>
  <si>
    <t>https://twitter.com/#!/widefocusco/status/1160206169383821312</t>
  </si>
  <si>
    <t>https://twitter.com/#!/kyle2usuccess/status/1160314402266071045</t>
  </si>
  <si>
    <t>https://twitter.com/#!/reachhitters/status/1160869476855947264</t>
  </si>
  <si>
    <t>https://twitter.com/#!/genepetrovlmc/status/1161350659993690112</t>
  </si>
  <si>
    <t>https://twitter.com/#!/dearmishudad/status/1161385053886324746</t>
  </si>
  <si>
    <t>https://twitter.com/#!/audiograbber/status/1156964248594968576</t>
  </si>
  <si>
    <t>https://twitter.com/#!/audiograbber/status/1158133730231410691</t>
  </si>
  <si>
    <t>https://twitter.com/#!/audiograbber/status/1158140722559819777</t>
  </si>
  <si>
    <t>https://twitter.com/#!/audiograbber/status/1159006323989766144</t>
  </si>
  <si>
    <t>https://twitter.com/#!/audiograbber/status/1163206272491184128</t>
  </si>
  <si>
    <t>https://twitter.com/#!/audiograbber/status/1163206310541893634</t>
  </si>
  <si>
    <t>https://twitter.com/#!/audiograbber/status/1163206322126499848</t>
  </si>
  <si>
    <t>https://twitter.com/#!/bizboost/status/1156964329385652226</t>
  </si>
  <si>
    <t>https://twitter.com/#!/bizboost/status/1158133720559345666</t>
  </si>
  <si>
    <t>https://twitter.com/#!/bizboost/status/1158140714020200448</t>
  </si>
  <si>
    <t>https://twitter.com/#!/bizboost/status/1159006169362554880</t>
  </si>
  <si>
    <t>https://twitter.com/#!/bizboost/status/1163206704022065159</t>
  </si>
  <si>
    <t>https://twitter.com/#!/bizboost/status/1163206717213224961</t>
  </si>
  <si>
    <t>https://twitter.com/#!/bizboost/status/1163206750079787009</t>
  </si>
  <si>
    <t>https://twitter.com/#!/bizboost/status/1163206761920258048</t>
  </si>
  <si>
    <t>https://twitter.com/#!/bizboostfeature/status/1156964422075572225</t>
  </si>
  <si>
    <t>https://twitter.com/#!/bizboostfeature/status/1158133739752501250</t>
  </si>
  <si>
    <t>https://twitter.com/#!/bizboostfeature/status/1158140730306678785</t>
  </si>
  <si>
    <t>https://twitter.com/#!/bizboostfeature/status/1159006014353694720</t>
  </si>
  <si>
    <t>https://twitter.com/#!/bizboostfeature/status/1163206865716686848</t>
  </si>
  <si>
    <t>https://twitter.com/#!/bizboostfeature/status/1163206875204194307</t>
  </si>
  <si>
    <t>https://twitter.com/#!/bizboostfeature/status/1163206912881696771</t>
  </si>
  <si>
    <t>https://twitter.com/#!/bizboostfeature/status/1163206926261465088</t>
  </si>
  <si>
    <t>https://twitter.com/#!/managementguru1/status/1163386015442034688</t>
  </si>
  <si>
    <t>https://twitter.com/#!/marklives/status/1163833560941420544</t>
  </si>
  <si>
    <t>https://twitter.com/#!/kathmcconnachie/status/1163783547439788032</t>
  </si>
  <si>
    <t>https://twitter.com/#!/gfunkdafied/status/1163854246669967361</t>
  </si>
  <si>
    <t>https://twitter.com/#!/xsentriq/status/1164586551734493185</t>
  </si>
  <si>
    <t>https://twitter.com/#!/schedulingtweet/status/1164719414341775360</t>
  </si>
  <si>
    <t>https://twitter.com/#!/clicktugdeals/status/1165526725377351681</t>
  </si>
  <si>
    <t>https://twitter.com/#!/btweeps_/status/1158136288589037568</t>
  </si>
  <si>
    <t>https://twitter.com/#!/btweeps_/status/1163202284047818752</t>
  </si>
  <si>
    <t>https://twitter.com/#!/thesoulfulemu/status/1163206589748301824</t>
  </si>
  <si>
    <t>https://twitter.com/#!/btweeps_/status/1156958954142015488</t>
  </si>
  <si>
    <t>https://twitter.com/#!/btweeps_/status/1158133506788208642</t>
  </si>
  <si>
    <t>https://twitter.com/#!/btweeps_/status/1158133577718149120</t>
  </si>
  <si>
    <t>https://twitter.com/#!/btweeps_/status/1158136545536348160</t>
  </si>
  <si>
    <t>https://twitter.com/#!/btweeps_/status/1158137247276949510</t>
  </si>
  <si>
    <t>https://twitter.com/#!/btweeps_/status/1158140412206419974</t>
  </si>
  <si>
    <t>https://twitter.com/#!/btweeps_/status/1158140480179322881</t>
  </si>
  <si>
    <t>https://twitter.com/#!/btweeps_/status/1159005508570947584</t>
  </si>
  <si>
    <t>https://twitter.com/#!/btweeps_/status/1159005543689850880</t>
  </si>
  <si>
    <t>https://twitter.com/#!/btweeps_/status/1163202210601328640</t>
  </si>
  <si>
    <t>https://twitter.com/#!/btweeps_/status/1163205031430168577</t>
  </si>
  <si>
    <t>https://twitter.com/#!/btweeps_/status/1163206157680500737</t>
  </si>
  <si>
    <t>https://twitter.com/#!/btweeps_/status/1163206187841662977</t>
  </si>
  <si>
    <t>https://twitter.com/#!/thesoulfulemu/status/1156964188704477184</t>
  </si>
  <si>
    <t>https://twitter.com/#!/thesoulfulemu/status/1158133710669209603</t>
  </si>
  <si>
    <t>https://twitter.com/#!/thesoulfulemu/status/1158140703991640064</t>
  </si>
  <si>
    <t>https://twitter.com/#!/thesoulfulemu/status/1158389948208308224</t>
  </si>
  <si>
    <t>https://twitter.com/#!/thesoulfulemu/status/1159005838582931456</t>
  </si>
  <si>
    <t>https://twitter.com/#!/thesoulfulemu/status/1163206622405152769</t>
  </si>
  <si>
    <t>https://twitter.com/#!/thesoulfulemu/status/1163206633415204869</t>
  </si>
  <si>
    <t>https://twitter.com/#!/thesoulfulemu/status/1158948131666583552</t>
  </si>
  <si>
    <t>https://twitter.com/#!/thesoulfulemu/status/1159342481030488065</t>
  </si>
  <si>
    <t>https://twitter.com/#!/thesoulfulemu/status/1160313879035035648</t>
  </si>
  <si>
    <t>https://twitter.com/#!/thesoulfulemu/status/1162537532900466688</t>
  </si>
  <si>
    <t>https://twitter.com/#!/thesoulfulemu/status/1165894657219465217</t>
  </si>
  <si>
    <t>https://twitter.com/#!/thesoulfulemu/status/1166020919250366464</t>
  </si>
  <si>
    <t>https://twitter.com/#!/themissnicolina/status/1166184824115212290</t>
  </si>
  <si>
    <t>https://twitter.com/#!/ifp_marketing/status/1166349822905004044</t>
  </si>
  <si>
    <t>https://twitter.com/#!/usabizparty/status/1166402189637537792</t>
  </si>
  <si>
    <t>https://twitter.com/#!/bellas_pets/status/1166430047000858624</t>
  </si>
  <si>
    <t>https://twitter.com/#!/bizapalooza/status/1166762804688379904</t>
  </si>
  <si>
    <t>https://twitter.com/#!/jigneshthakkarv/status/1166401705728237568</t>
  </si>
  <si>
    <t>https://twitter.com/#!/socltribe/status/1166809699846631434</t>
  </si>
  <si>
    <t>https://twitter.com/#!/expressedly/status/1167503763353088001</t>
  </si>
  <si>
    <t>https://twitter.com/#!/cmssocialmedia/status/1167621109262495744</t>
  </si>
  <si>
    <t>https://twitter.com/#!/talkwalkerde/status/1169567119073337344</t>
  </si>
  <si>
    <t>https://twitter.com/#!/glenridgefleet/status/1169740054325080064</t>
  </si>
  <si>
    <t>https://twitter.com/#!/valasysb2b/status/1170047013355806721</t>
  </si>
  <si>
    <t>https://twitter.com/#!/jencoleict/status/1171045004124422146</t>
  </si>
  <si>
    <t>https://twitter.com/#!/the_enitiaters/status/1171327029888933888</t>
  </si>
  <si>
    <t>https://twitter.com/#!/dameconcepts/status/1171440564505436163</t>
  </si>
  <si>
    <t>https://twitter.com/#!/dboniche/status/1171447306907815943</t>
  </si>
  <si>
    <t>https://twitter.com/#!/khoros/status/1171449099595333635</t>
  </si>
  <si>
    <t>https://twitter.com/#!/nsccfinance/status/1171510049853718529</t>
  </si>
  <si>
    <t>https://twitter.com/#!/digital360chat/status/1172138570477445124</t>
  </si>
  <si>
    <t>https://twitter.com/#!/urbansoftt/status/1172194660279881728</t>
  </si>
  <si>
    <t>https://twitter.com/#!/joeclark947/status/1049957792348626944</t>
  </si>
  <si>
    <t>https://twitter.com/#!/joeclark947/status/1164521127198302208</t>
  </si>
  <si>
    <t>https://twitter.com/#!/joeclark947/status/1172471946933669888</t>
  </si>
  <si>
    <t>https://twitter.com/#!/saccio/status/1173691942238076928</t>
  </si>
  <si>
    <t>https://twitter.com/#!/wildlysm/status/1173921006630690816</t>
  </si>
  <si>
    <t>https://twitter.com/#!/katestoodley/status/1174349728378699778</t>
  </si>
  <si>
    <t>https://twitter.com/#!/ramonanunezm/status/1175169479828889601</t>
  </si>
  <si>
    <t>https://twitter.com/#!/ramonanunezm/status/1175246134639583233</t>
  </si>
  <si>
    <t>https://twitter.com/#!/bjorgpalsdottir/status/1175502735397048324</t>
  </si>
  <si>
    <t>https://twitter.com/#!/chrissmithdigi/status/1172340864531587079</t>
  </si>
  <si>
    <t>https://twitter.com/#!/chrissmithdigi/status/1176170955409784832</t>
  </si>
  <si>
    <t>https://twitter.com/#!/tracy19671/status/1176773263520935936</t>
  </si>
  <si>
    <t>https://twitter.com/#!/tvbtweets/status/1177251124472139777</t>
  </si>
  <si>
    <t>https://twitter.com/#!/mdavecs/status/1179171489662275592</t>
  </si>
  <si>
    <t>https://twitter.com/#!/falconio/status/1179365458455285760</t>
  </si>
  <si>
    <t>https://twitter.com/#!/falconio/status/1169338091385106438</t>
  </si>
  <si>
    <t>https://twitter.com/#!/ecotone_pbc/status/1179416318627500035</t>
  </si>
  <si>
    <t>https://twitter.com/#!/dpomuk/status/1179770591441817602</t>
  </si>
  <si>
    <t>https://twitter.com/#!/sociamonials/status/1158332148752904192</t>
  </si>
  <si>
    <t>https://twitter.com/#!/sociamonials/status/1159237423575912448</t>
  </si>
  <si>
    <t>https://twitter.com/#!/sociamonials/status/1160868722220736517</t>
  </si>
  <si>
    <t>https://twitter.com/#!/sociamonials/status/1160959358986944512</t>
  </si>
  <si>
    <t>https://twitter.com/#!/sociamonials/status/1164553300462776320</t>
  </si>
  <si>
    <t>https://twitter.com/#!/sociamonials/status/1180076988473626624</t>
  </si>
  <si>
    <t>https://twitter.com/#!/rectestgirl/status/1179169178789351425</t>
  </si>
  <si>
    <t>https://twitter.com/#!/rectestgirl/status/1179441064169488384</t>
  </si>
  <si>
    <t>https://twitter.com/#!/rectestgirl/status/1180166045853605888</t>
  </si>
  <si>
    <t>https://twitter.com/#!/madalynsklar/status/1152644282530107399</t>
  </si>
  <si>
    <t>https://twitter.com/#!/2e6658f32bcf414/status/1181189556755931136</t>
  </si>
  <si>
    <t>https://twitter.com/#!/savefglc/status/1181282683676180480</t>
  </si>
  <si>
    <t>https://twitter.com/#!/ganeshjacharya/status/1181434756795392000</t>
  </si>
  <si>
    <t>https://twitter.com/#!/ross_quintana/status/989635396366675968</t>
  </si>
  <si>
    <t>https://twitter.com/#!/ross_quintana/status/1169671697701752832</t>
  </si>
  <si>
    <t>https://twitter.com/#!/ross_quintana/status/1175938054709829633</t>
  </si>
  <si>
    <t>https://twitter.com/#!/ross_quintana/status/1181966485167788033</t>
  </si>
  <si>
    <t>https://twitter.com/#!/kickfactoryinc/status/1179505732355575813</t>
  </si>
  <si>
    <t>https://twitter.com/#!/kickfactoryinc/status/1176902589264408577</t>
  </si>
  <si>
    <t>https://twitter.com/#!/kickfactoryinc/status/1180320235213246464</t>
  </si>
  <si>
    <t>https://twitter.com/#!/kickfactoryinc/status/1182356713204277248</t>
  </si>
  <si>
    <t>https://twitter.com/#!/kickfactoryinc/status/1182776234503217152</t>
  </si>
  <si>
    <t>https://twitter.com/#!/b2the7/status/1158750937126776832</t>
  </si>
  <si>
    <t>https://twitter.com/#!/b2the7/status/1169720910577917953</t>
  </si>
  <si>
    <t>https://twitter.com/#!/b2the7/status/1183102048092512256</t>
  </si>
  <si>
    <t>https://twitter.com/#!/marynasife/status/1184428297633091584</t>
  </si>
  <si>
    <t>https://twitter.com/#!/socialmediaclub/status/1184854076506415104</t>
  </si>
  <si>
    <t>https://twitter.com/#!/manageflitter/status/1108114041065611264</t>
  </si>
  <si>
    <t>https://twitter.com/#!/myloc_tracker/status/1172949941519605760</t>
  </si>
  <si>
    <t>https://twitter.com/#!/manageflitter/status/1110663089953886211</t>
  </si>
  <si>
    <t>https://twitter.com/#!/lollipop_social/status/1110658298775330816</t>
  </si>
  <si>
    <t>https://twitter.com/#!/lollipop_social/status/1110661871659638784</t>
  </si>
  <si>
    <t>https://twitter.com/#!/lollipop_social/status/1170061265533845504</t>
  </si>
  <si>
    <t>https://twitter.com/#!/myloc_tracker/status/1170005525905518592</t>
  </si>
  <si>
    <t>https://twitter.com/#!/myloc_tracker/status/1171862773149634560</t>
  </si>
  <si>
    <t>https://twitter.com/#!/myloc_tracker/status/1173131130750545920</t>
  </si>
  <si>
    <t>https://twitter.com/#!/manageflitter/status/1108123214935453700</t>
  </si>
  <si>
    <t>https://twitter.com/#!/manageflitter/status/1113195710474801153</t>
  </si>
  <si>
    <t>https://twitter.com/#!/manageflitter/status/1108115737707798533</t>
  </si>
  <si>
    <t>https://twitter.com/#!/manageflitter/status/1110657362375921664</t>
  </si>
  <si>
    <t>https://twitter.com/#!/myloc_tracker/status/1158091969815547906</t>
  </si>
  <si>
    <t>https://twitter.com/#!/myloc_tracker/status/1170549123487096832</t>
  </si>
  <si>
    <t>https://twitter.com/#!/myloc_tracker/status/1181783194758238208</t>
  </si>
  <si>
    <t>https://twitter.com/#!/myloc_tracker/status/1181964377043427329</t>
  </si>
  <si>
    <t>https://twitter.com/#!/dede_watson/status/1108122849351557120</t>
  </si>
  <si>
    <t>https://twitter.com/#!/dede_watson/status/1108119743523971072</t>
  </si>
  <si>
    <t>https://twitter.com/#!/dede_watson/status/1108120913847947265</t>
  </si>
  <si>
    <t>https://twitter.com/#!/dede_watson/status/1108119592428335105</t>
  </si>
  <si>
    <t>https://twitter.com/#!/dede_watson/status/1108117189717098497</t>
  </si>
  <si>
    <t>https://twitter.com/#!/myloc_tracker/status/1170503822558531584</t>
  </si>
  <si>
    <t>https://twitter.com/#!/myloc_tracker/status/1171047393963454464</t>
  </si>
  <si>
    <t>https://twitter.com/#!/myloc_tracker/status/1178249883704287237</t>
  </si>
  <si>
    <t>https://twitter.com/#!/myloc_tracker/status/1183731024775254023</t>
  </si>
  <si>
    <t>https://twitter.com/#!/myloc_tracker/status/1185180581669359620</t>
  </si>
  <si>
    <t>https://twitter.com/#!/tinacpowell/status/1113196306787438593</t>
  </si>
  <si>
    <t>https://twitter.com/#!/tinacpowell/status/1113196653891194881</t>
  </si>
  <si>
    <t>https://twitter.com/#!/tinacpowell/status/1113199123161915392</t>
  </si>
  <si>
    <t>https://twitter.com/#!/myloc_tracker/status/1158046681285500928</t>
  </si>
  <si>
    <t>https://twitter.com/#!/myloc_tracker/status/1183368636519665664</t>
  </si>
  <si>
    <t>https://twitter.com/#!/myloc_tracker/status/1184818192432193537</t>
  </si>
  <si>
    <t>https://twitter.com/#!/myloc_tracker/status/1185542973334999040</t>
  </si>
  <si>
    <t>https://twitter.com/#!/inboundevol/status/1171146868610490369</t>
  </si>
  <si>
    <t>https://twitter.com/#!/inboundevol/status/1171157465662205952</t>
  </si>
  <si>
    <t>https://twitter.com/#!/inboundevol/status/1172335197762646017</t>
  </si>
  <si>
    <t>https://twitter.com/#!/inboundevol/status/1174665840303706112</t>
  </si>
  <si>
    <t>https://twitter.com/#!/inboundevol/status/1176164540314259456</t>
  </si>
  <si>
    <t>https://twitter.com/#!/inboundevol/status/1176457364247064576</t>
  </si>
  <si>
    <t>https://twitter.com/#!/inboundevol/status/1176819753463308290</t>
  </si>
  <si>
    <t>https://twitter.com/#!/inboundevol/status/1180081289954762753</t>
  </si>
  <si>
    <t>https://twitter.com/#!/inboundevol/status/1181117799030280192</t>
  </si>
  <si>
    <t>https://twitter.com/#!/inboundevol/status/1181530807137112065</t>
  </si>
  <si>
    <t>https://twitter.com/#!/inboundevol/status/1182044154211262464</t>
  </si>
  <si>
    <t>https://twitter.com/#!/inboundevol/status/1183594133090385925</t>
  </si>
  <si>
    <t>https://twitter.com/#!/inboundevol/status/1186553616527712257</t>
  </si>
  <si>
    <t>1113193557723164678</t>
  </si>
  <si>
    <t>1158136926190354434</t>
  </si>
  <si>
    <t>1159006867730755585</t>
  </si>
  <si>
    <t>1159007156739420160</t>
  </si>
  <si>
    <t>1159536081630650369</t>
  </si>
  <si>
    <t>1137811931174232065</t>
  </si>
  <si>
    <t>1159542966786113537</t>
  </si>
  <si>
    <t>1160206169383821312</t>
  </si>
  <si>
    <t>1160314402266071045</t>
  </si>
  <si>
    <t>1160869476855947264</t>
  </si>
  <si>
    <t>1161350659993690112</t>
  </si>
  <si>
    <t>1161385053886324746</t>
  </si>
  <si>
    <t>1156964248594968576</t>
  </si>
  <si>
    <t>1158133730231410691</t>
  </si>
  <si>
    <t>1158140722559819777</t>
  </si>
  <si>
    <t>1159006323989766144</t>
  </si>
  <si>
    <t>1163206272491184128</t>
  </si>
  <si>
    <t>1163206310541893634</t>
  </si>
  <si>
    <t>1163206322126499848</t>
  </si>
  <si>
    <t>1156964329385652226</t>
  </si>
  <si>
    <t>1158133720559345666</t>
  </si>
  <si>
    <t>1158140714020200448</t>
  </si>
  <si>
    <t>1159006169362554880</t>
  </si>
  <si>
    <t>1163206704022065159</t>
  </si>
  <si>
    <t>1163206717213224961</t>
  </si>
  <si>
    <t>1163206750079787009</t>
  </si>
  <si>
    <t>1163206761920258048</t>
  </si>
  <si>
    <t>1156964422075572225</t>
  </si>
  <si>
    <t>1158133739752501250</t>
  </si>
  <si>
    <t>1158140730306678785</t>
  </si>
  <si>
    <t>1159006014353694720</t>
  </si>
  <si>
    <t>1163206865716686848</t>
  </si>
  <si>
    <t>1163206875204194307</t>
  </si>
  <si>
    <t>1163206912881696771</t>
  </si>
  <si>
    <t>1163206926261465088</t>
  </si>
  <si>
    <t>1163386015442034688</t>
  </si>
  <si>
    <t>1163833560941420544</t>
  </si>
  <si>
    <t>1163783547439788032</t>
  </si>
  <si>
    <t>1163854246669967361</t>
  </si>
  <si>
    <t>1164586551734493185</t>
  </si>
  <si>
    <t>1164719414341775360</t>
  </si>
  <si>
    <t>1165526725377351681</t>
  </si>
  <si>
    <t>1158136288589037568</t>
  </si>
  <si>
    <t>1163202284047818752</t>
  </si>
  <si>
    <t>1163206589748301824</t>
  </si>
  <si>
    <t>1156958954142015488</t>
  </si>
  <si>
    <t>1158133506788208642</t>
  </si>
  <si>
    <t>1158133577718149120</t>
  </si>
  <si>
    <t>1158136545536348160</t>
  </si>
  <si>
    <t>1158137247276949510</t>
  </si>
  <si>
    <t>1158140412206419974</t>
  </si>
  <si>
    <t>1158140480179322881</t>
  </si>
  <si>
    <t>1159005508570947584</t>
  </si>
  <si>
    <t>1159005543689850880</t>
  </si>
  <si>
    <t>1163202210601328640</t>
  </si>
  <si>
    <t>1163205031430168577</t>
  </si>
  <si>
    <t>1163206157680500737</t>
  </si>
  <si>
    <t>1163206187841662977</t>
  </si>
  <si>
    <t>1156964188704477184</t>
  </si>
  <si>
    <t>1158133710669209603</t>
  </si>
  <si>
    <t>1158140703991640064</t>
  </si>
  <si>
    <t>1158389948208308224</t>
  </si>
  <si>
    <t>1159005838582931456</t>
  </si>
  <si>
    <t>1163206622405152769</t>
  </si>
  <si>
    <t>1163206633415204869</t>
  </si>
  <si>
    <t>1158948131666583552</t>
  </si>
  <si>
    <t>1159342481030488065</t>
  </si>
  <si>
    <t>1160313879035035648</t>
  </si>
  <si>
    <t>1162537532900466688</t>
  </si>
  <si>
    <t>1165894657219465217</t>
  </si>
  <si>
    <t>1166020919250366464</t>
  </si>
  <si>
    <t>1166184824115212290</t>
  </si>
  <si>
    <t>1166349822905004044</t>
  </si>
  <si>
    <t>1166402189637537792</t>
  </si>
  <si>
    <t>1166430047000858624</t>
  </si>
  <si>
    <t>1166762804688379904</t>
  </si>
  <si>
    <t>1166401705728237568</t>
  </si>
  <si>
    <t>1166809699846631434</t>
  </si>
  <si>
    <t>1167503763353088001</t>
  </si>
  <si>
    <t>1167621109262495744</t>
  </si>
  <si>
    <t>1169567119073337344</t>
  </si>
  <si>
    <t>1169740054325080064</t>
  </si>
  <si>
    <t>1170047013355806721</t>
  </si>
  <si>
    <t>1171045004124422146</t>
  </si>
  <si>
    <t>1171327029888933888</t>
  </si>
  <si>
    <t>1171440564505436163</t>
  </si>
  <si>
    <t>1171447306907815943</t>
  </si>
  <si>
    <t>1171449099595333635</t>
  </si>
  <si>
    <t>1171510049853718529</t>
  </si>
  <si>
    <t>1172138570477445124</t>
  </si>
  <si>
    <t>1172194660279881728</t>
  </si>
  <si>
    <t>1049957792348626944</t>
  </si>
  <si>
    <t>1164521127198302208</t>
  </si>
  <si>
    <t>1172471946933669888</t>
  </si>
  <si>
    <t>1173691942238076928</t>
  </si>
  <si>
    <t>1173921006630690816</t>
  </si>
  <si>
    <t>1174349728378699778</t>
  </si>
  <si>
    <t>1175169479828889601</t>
  </si>
  <si>
    <t>1175246134639583233</t>
  </si>
  <si>
    <t>1175502735397048324</t>
  </si>
  <si>
    <t>1172340864531587079</t>
  </si>
  <si>
    <t>1176170955409784832</t>
  </si>
  <si>
    <t>1176773263520935936</t>
  </si>
  <si>
    <t>1177251124472139777</t>
  </si>
  <si>
    <t>1179171489662275592</t>
  </si>
  <si>
    <t>1179365458455285760</t>
  </si>
  <si>
    <t>1169338091385106438</t>
  </si>
  <si>
    <t>1179416318627500035</t>
  </si>
  <si>
    <t>1179770591441817602</t>
  </si>
  <si>
    <t>1158332148752904192</t>
  </si>
  <si>
    <t>1159237423575912448</t>
  </si>
  <si>
    <t>1160868722220736517</t>
  </si>
  <si>
    <t>1160959358986944512</t>
  </si>
  <si>
    <t>1164553300462776320</t>
  </si>
  <si>
    <t>1180076988473626624</t>
  </si>
  <si>
    <t>1179169178789351425</t>
  </si>
  <si>
    <t>1179441064169488384</t>
  </si>
  <si>
    <t>1180166045853605888</t>
  </si>
  <si>
    <t>1152644282530107399</t>
  </si>
  <si>
    <t>1181189556755931136</t>
  </si>
  <si>
    <t>1181282683676180480</t>
  </si>
  <si>
    <t>1181434756795392000</t>
  </si>
  <si>
    <t>989635396366675968</t>
  </si>
  <si>
    <t>1169671697701752832</t>
  </si>
  <si>
    <t>1175938054709829633</t>
  </si>
  <si>
    <t>1181966485167788033</t>
  </si>
  <si>
    <t>1179505732355575813</t>
  </si>
  <si>
    <t>1176902589264408577</t>
  </si>
  <si>
    <t>1180320235213246464</t>
  </si>
  <si>
    <t>1182356713204277248</t>
  </si>
  <si>
    <t>1182776234503217152</t>
  </si>
  <si>
    <t>1158750937126776832</t>
  </si>
  <si>
    <t>1169720910577917953</t>
  </si>
  <si>
    <t>1183102048092512256</t>
  </si>
  <si>
    <t>1184428297633091584</t>
  </si>
  <si>
    <t>1184854076506415104</t>
  </si>
  <si>
    <t>1108114041065611264</t>
  </si>
  <si>
    <t>1172949941519605760</t>
  </si>
  <si>
    <t>1110663089953886211</t>
  </si>
  <si>
    <t>1110658298775330816</t>
  </si>
  <si>
    <t>1110661871659638784</t>
  </si>
  <si>
    <t>1170061265533845504</t>
  </si>
  <si>
    <t>1170005525905518592</t>
  </si>
  <si>
    <t>1171862773149634560</t>
  </si>
  <si>
    <t>1173131130750545920</t>
  </si>
  <si>
    <t>1108123214935453700</t>
  </si>
  <si>
    <t>1113195710474801153</t>
  </si>
  <si>
    <t>1108115737707798533</t>
  </si>
  <si>
    <t>1110657362375921664</t>
  </si>
  <si>
    <t>1158091969815547906</t>
  </si>
  <si>
    <t>1170549123487096832</t>
  </si>
  <si>
    <t>1181783194758238208</t>
  </si>
  <si>
    <t>1181964377043427329</t>
  </si>
  <si>
    <t>1108122849351557120</t>
  </si>
  <si>
    <t>1108119743523971072</t>
  </si>
  <si>
    <t>1108120913847947265</t>
  </si>
  <si>
    <t>1108119592428335105</t>
  </si>
  <si>
    <t>1108117189717098497</t>
  </si>
  <si>
    <t>1170503822558531584</t>
  </si>
  <si>
    <t>1171047393963454464</t>
  </si>
  <si>
    <t>1178249883704287237</t>
  </si>
  <si>
    <t>1183731024775254023</t>
  </si>
  <si>
    <t>1185180581669359620</t>
  </si>
  <si>
    <t>1113196306787438593</t>
  </si>
  <si>
    <t>1113196653891194881</t>
  </si>
  <si>
    <t>1113199123161915392</t>
  </si>
  <si>
    <t>1158046681285500928</t>
  </si>
  <si>
    <t>1183368636519665664</t>
  </si>
  <si>
    <t>1184818192432193537</t>
  </si>
  <si>
    <t>1185542973334999040</t>
  </si>
  <si>
    <t>1171146868610490369</t>
  </si>
  <si>
    <t>1171157465662205952</t>
  </si>
  <si>
    <t>1172335197762646017</t>
  </si>
  <si>
    <t>1174665840303706112</t>
  </si>
  <si>
    <t>1176164540314259456</t>
  </si>
  <si>
    <t>1176457364247064576</t>
  </si>
  <si>
    <t>1176819753463308290</t>
  </si>
  <si>
    <t>1180081289954762753</t>
  </si>
  <si>
    <t>1181117799030280192</t>
  </si>
  <si>
    <t>1181530807137112065</t>
  </si>
  <si>
    <t>1182044154211262464</t>
  </si>
  <si>
    <t>1183594133090385925</t>
  </si>
  <si>
    <t>1186553616527712257</t>
  </si>
  <si>
    <t>1161345659846500352</t>
  </si>
  <si>
    <t>1166393512084066304</t>
  </si>
  <si>
    <t>1170847031390343168</t>
  </si>
  <si>
    <t>1173606721077567488</t>
  </si>
  <si>
    <t>1151238476840353792</t>
  </si>
  <si>
    <t>1184426583412621313</t>
  </si>
  <si>
    <t>1110661513772257280</t>
  </si>
  <si>
    <t/>
  </si>
  <si>
    <t>771007619360231424</t>
  </si>
  <si>
    <t>1647428730</t>
  </si>
  <si>
    <t>810172601209393152</t>
  </si>
  <si>
    <t>17093617</t>
  </si>
  <si>
    <t>43898961</t>
  </si>
  <si>
    <t>19164520</t>
  </si>
  <si>
    <t>26004139</t>
  </si>
  <si>
    <t>149817517</t>
  </si>
  <si>
    <t>119228939</t>
  </si>
  <si>
    <t>en</t>
  </si>
  <si>
    <t>und</t>
  </si>
  <si>
    <t>de</t>
  </si>
  <si>
    <t>es</t>
  </si>
  <si>
    <t>1113192788894670851</t>
  </si>
  <si>
    <t>1159867749260283904</t>
  </si>
  <si>
    <t>1156277073817800704</t>
  </si>
  <si>
    <t>1163716352529641473</t>
  </si>
  <si>
    <t>1164586396155183104</t>
  </si>
  <si>
    <t>1157818467489320960</t>
  </si>
  <si>
    <t>1171411201437380609</t>
  </si>
  <si>
    <t>1113198490925117442</t>
  </si>
  <si>
    <t>TweetDeck</t>
  </si>
  <si>
    <t>Greetings Twitterverse</t>
  </si>
  <si>
    <t>Twitter for Android</t>
  </si>
  <si>
    <t>IncubatorBay_Schnittstelle</t>
  </si>
  <si>
    <t>Twitter Web App</t>
  </si>
  <si>
    <t>HipHopEd Retweeter</t>
  </si>
  <si>
    <t>Sprout Social</t>
  </si>
  <si>
    <t>Kyle2USuccess</t>
  </si>
  <si>
    <t>Twitter for iPhone</t>
  </si>
  <si>
    <t>Twitter for iPad</t>
  </si>
  <si>
    <t>Buffer</t>
  </si>
  <si>
    <t>Sumo.com</t>
  </si>
  <si>
    <t>Оwly</t>
  </si>
  <si>
    <t>NDC 2</t>
  </si>
  <si>
    <t>SocialBee.io v2</t>
  </si>
  <si>
    <t>Hootsuite Inc.</t>
  </si>
  <si>
    <t>AgoraPulse Manager</t>
  </si>
  <si>
    <t>SocialReport.com</t>
  </si>
  <si>
    <t>myTweetPack</t>
  </si>
  <si>
    <t>Spredfast app</t>
  </si>
  <si>
    <t>SocialOomph</t>
  </si>
  <si>
    <t>Twitter Web Client</t>
  </si>
  <si>
    <t xml:space="preserve">Falcon Social Media Management </t>
  </si>
  <si>
    <t>Campaign Share</t>
  </si>
  <si>
    <t>SmarterQueue</t>
  </si>
  <si>
    <t>twitter.php</t>
  </si>
  <si>
    <t>ContentStudio.io</t>
  </si>
  <si>
    <t>Retweet</t>
  </si>
  <si>
    <t>-97.5349059,37.562483 
-97.152924,37.562483 
-97.152924,37.80531 
-97.5349059,37.80531</t>
  </si>
  <si>
    <t>United States</t>
  </si>
  <si>
    <t>US</t>
  </si>
  <si>
    <t>Wichita, KS</t>
  </si>
  <si>
    <t>1661ada9b2b18024</t>
  </si>
  <si>
    <t>Wichita</t>
  </si>
  <si>
    <t>city</t>
  </si>
  <si>
    <t>https://api.twitter.com/1.1/geo/id/1661ada9b2b18024.json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</si>
  <si>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</si>
  <si>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</si>
  <si>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</si>
  <si>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</si>
  <si>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</si>
  <si>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</si>
  <si>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</si>
  <si>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</si>
  <si>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</si>
  <si>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</si>
  <si>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</si>
  <si>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</si>
  <si>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</si>
  <si>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</si>
  <si>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</si>
  <si>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</si>
  <si>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</si>
  <si>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</si>
  <si>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</si>
  <si>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</si>
  <si>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</si>
  <si>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Tina Powell_xD83D__xDC69__xD83C__xDFFB_‍_xD83D__xDCBB_Digital Marketing &amp; Social Media</t>
  </si>
  <si>
    <t>Twitter</t>
  </si>
  <si>
    <t>Faun deHenry</t>
  </si>
  <si>
    <t>BTweeps</t>
  </si>
  <si>
    <t>Alison</t>
  </si>
  <si>
    <t>Digital Marketing</t>
  </si>
  <si>
    <t>Colby D. Morton</t>
  </si>
  <si>
    <t>Christopher Thames #INBOUND19</t>
  </si>
  <si>
    <t>Benjamin Mueller</t>
  </si>
  <si>
    <t>Pluto at WideFoc.us</t>
  </si>
  <si>
    <t>Kyle2U Success</t>
  </si>
  <si>
    <t>Mohd. Imran (乇мմ™)</t>
  </si>
  <si>
    <t>ReachHitters</t>
  </si>
  <si>
    <t>Sociamonials, Inc.</t>
  </si>
  <si>
    <t>Gene Petrov - Leadership Based Marketing</t>
  </si>
  <si>
    <t>Lauren @ G2</t>
  </si>
  <si>
    <t>DearMishuDad, Influencer on Social Media Influence</t>
  </si>
  <si>
    <t>Audiograbber</t>
  </si>
  <si>
    <t>David Clarke</t>
  </si>
  <si>
    <t>BIZBoost™ _xD83D__xDE80_</t>
  </si>
  <si>
    <t>BIZBoost ft. Talents</t>
  </si>
  <si>
    <t>Managementguru</t>
  </si>
  <si>
    <t>MarkLives.com</t>
  </si>
  <si>
    <t>Kathryn McConnachie</t>
  </si>
  <si>
    <t>Motshwane Mo Letsoalo</t>
  </si>
  <si>
    <t>GUNS</t>
  </si>
  <si>
    <t>AT Affiliate</t>
  </si>
  <si>
    <t>Click Tug Deals</t>
  </si>
  <si>
    <t>Nicolina Wroblewski _xD83D__xDC69_‍_xD83D__xDCBB_ Social Media Specialist</t>
  </si>
  <si>
    <t>Marketing Insights for Professionals</t>
  </si>
  <si>
    <t>USABizparty</t>
  </si>
  <si>
    <t>Tony</t>
  </si>
  <si>
    <t>#WinnieSun ® ☀️</t>
  </si>
  <si>
    <t>MeetEdgar</t>
  </si>
  <si>
    <t>Marlo Thomas</t>
  </si>
  <si>
    <t>Madalyn Sklar _xD83D__xDE80_ Digital Marketing since 1996</t>
  </si>
  <si>
    <t>Bizapalooza</t>
  </si>
  <si>
    <t>Hootsuite</t>
  </si>
  <si>
    <t>Bluehost</t>
  </si>
  <si>
    <t>Social Media Examiner</t>
  </si>
  <si>
    <t>Gary Vaynerchuk</t>
  </si>
  <si>
    <t>Content Marketing Institute</t>
  </si>
  <si>
    <t>Jignesh Thakkar</t>
  </si>
  <si>
    <t>Bella Vasta #speaker</t>
  </si>
  <si>
    <t>Social Tribe</t>
  </si>
  <si>
    <t>CMSSocial.com</t>
  </si>
  <si>
    <t>TalkwalkerDE</t>
  </si>
  <si>
    <t>Glen Ridge Fleet</t>
  </si>
  <si>
    <t>Bernie Fussenegger #Digital360Chat</t>
  </si>
  <si>
    <t>VALASYS MEDIA</t>
  </si>
  <si>
    <t>Jen Cole #smechat _xD83D__xDE01__xD83C__xDF99__xD83C__xDFA5_ #SMMW20</t>
  </si>
  <si>
    <t>Sarah Clarke _xD83C__xDF3B__xD83C__xDF3B_ Media Strategist</t>
  </si>
  <si>
    <t>eNitiate Integrated Solutions</t>
  </si>
  <si>
    <t>DameConcepts.CO.ZA</t>
  </si>
  <si>
    <t>Danielle Boniche</t>
  </si>
  <si>
    <t>Khoros®</t>
  </si>
  <si>
    <t>Finance &amp; Startups</t>
  </si>
  <si>
    <t>Stephanie Ruhle</t>
  </si>
  <si>
    <t>ForbesWomen</t>
  </si>
  <si>
    <t>Digital360Chat</t>
  </si>
  <si>
    <t>Urbansoft™</t>
  </si>
  <si>
    <t>Joe Clark</t>
  </si>
  <si>
    <t>Rand Fishkin</t>
  </si>
  <si>
    <t>Jeff Bullas</t>
  </si>
  <si>
    <t>Mari Smith _xD83D__xDC51_ Top Facebook Marketing Expert</t>
  </si>
  <si>
    <t>Ann Handley</t>
  </si>
  <si>
    <t>Neil Patel</t>
  </si>
  <si>
    <t>Larry Kim</t>
  </si>
  <si>
    <t>Social Media Today</t>
  </si>
  <si>
    <t>HubSpot</t>
  </si>
  <si>
    <t>brian fischer</t>
  </si>
  <si>
    <t>Jungle Island</t>
  </si>
  <si>
    <t>Miami-Dade Beacon Co</t>
  </si>
  <si>
    <t>MarceloClaure</t>
  </si>
  <si>
    <t>Sprint</t>
  </si>
  <si>
    <t>SoftBank</t>
  </si>
  <si>
    <t>Sergio Mankita</t>
  </si>
  <si>
    <t>Sarah Clancy</t>
  </si>
  <si>
    <t>Kate Stoodley</t>
  </si>
  <si>
    <t>Ramón Núñez</t>
  </si>
  <si>
    <t>LiftMetrix</t>
  </si>
  <si>
    <t>Björg Pálsdóttir</t>
  </si>
  <si>
    <t>World Bank Health</t>
  </si>
  <si>
    <t>Chris Smith</t>
  </si>
  <si>
    <t>Inbound Evolution</t>
  </si>
  <si>
    <t>tracy jones</t>
  </si>
  <si>
    <t>TVB</t>
  </si>
  <si>
    <t>David Schreiner</t>
  </si>
  <si>
    <t>Rectest Girl</t>
  </si>
  <si>
    <t>Falcon.io</t>
  </si>
  <si>
    <t>Nordic Choice Hotels</t>
  </si>
  <si>
    <t>Ecotone Analytics</t>
  </si>
  <si>
    <t>Twin Cities RISE!</t>
  </si>
  <si>
    <t>DP Online Marketing</t>
  </si>
  <si>
    <t>Janet Machuka</t>
  </si>
  <si>
    <t>My Info</t>
  </si>
  <si>
    <t>ManageSocial</t>
  </si>
  <si>
    <t>Chris Strub</t>
  </si>
  <si>
    <t>_xD83C__xDF99_JMatt</t>
  </si>
  <si>
    <t>ManageFlitter</t>
  </si>
  <si>
    <t>Save Friary Grange</t>
  </si>
  <si>
    <t>_xD83D__xDD49_️ Ganesh J. Acharya | SEO Strategist +15 years</t>
  </si>
  <si>
    <t>Ross Quintana_xD83D__xDCBB_</t>
  </si>
  <si>
    <t>KickFactory</t>
  </si>
  <si>
    <t>Ryan MacCarthy</t>
  </si>
  <si>
    <t>Maryna Burushkina</t>
  </si>
  <si>
    <t>Social Media Club</t>
  </si>
  <si>
    <t>Kate Frappell _xD83C__xDF3B_</t>
  </si>
  <si>
    <t>MyLoc</t>
  </si>
  <si>
    <t>Nicole Osborne _xD83C__xDF6D_ #YoupreneurSummit</t>
  </si>
  <si>
    <t>Dede Watson</t>
  </si>
  <si>
    <t>CEO C-Suite Social Media, TEDx Speaker, Marketing Consulting #Wealthies Judge, Mom_xD83D__xDC69_‍_xD83D__xDC67_‍_xD83D__xDC66_#FinTech #StartUps @NYU Addicted to @SoulCycle @orangetheory</t>
  </si>
  <si>
    <t>What’s happening?!</t>
  </si>
  <si>
    <t>Data-driven business strategist, innovator, mom of 4 amazing human beings, &amp; human owned by a bird and a dog https://t.co/ejeIanytZO</t>
  </si>
  <si>
    <t>Simplified Twitter Growth Management _xD83D__xDC24__xD83D__xDC25_ NOW OPEN FOR EARLY-BIRD Signups ⏳ Powered by @BIZBoost</t>
  </si>
  <si>
    <t>Alison is only 3 years old. She needs your help in her fight against leukemia...</t>
  </si>
  <si>
    <t>Experts in #DigitalMarketing #Online Marketing #SocialMediaMarketing</t>
  </si>
  <si>
    <t>CEO (or whatever) of @CobCreative | #SocialMedia and #SMM | #SocialMediaManager | #FlyEaglesFly</t>
  </si>
  <si>
    <t>UX/UI Designer // Full Stack Novice &amp; Digital Marketing Strategist / Creating lead gen machines w/WordPress using CRM Tools &amp; Marketing Analytics _xD83D__xDCC8_</t>
  </si>
  <si>
    <t>After years of watching us use social media to create constellations of brand experiences for our clients, Pluto the Betta has decided he has something to say.</t>
  </si>
  <si>
    <t>Transform your life with #success _xD83D__xDCAF_ Personal development focused on success for #Millennials via @Kyle2_U</t>
  </si>
  <si>
    <t>#BeingEMU _xD83D__xDD2E_ Purpose Coach _xD83E__xDDE0_ Peacemaker _xD83D__xDD4A_ Grateful _xD83D__xDE4F__xD83C__xDFFB_ Awake _xD83D__xDC41_ Introvert ☯️ Founder &amp; CEO @BIZBoost &amp; @BTweeps_ _xD83D__xDE80_ _xD83E__xDDF0_ BOOK ME _xD83D__xDC47__xD83D__xDC47_ _xD83D__xDC7B_ TheSoulfulEMU</t>
  </si>
  <si>
    <t>Specialist in #socialmediamarketing #smm #digitalmarketing #SEO #webdevelopment 
Professional strategic digital marketing goal planning by proven experts</t>
  </si>
  <si>
    <t>Social media &amp; video marketing software suite.</t>
  </si>
  <si>
    <t>_xD83D__xDC99_ Coaching marketers to become leaders
_xD83D__xDC99_ Leaders cultivate &amp; nurture community
_xD83D__xDC99_ Community gets marketing results
_xD83D__xDC99_ Join the _xD83D__xDCE7_ newsletter _xD83D__xDC47__xD83C__xDFFB__xD83D__xDC47__xD83C__xDFFB_</t>
  </si>
  <si>
    <t>Content and SEO @g2dotcom | @Mizzou Alum | Karaoke Enthusiast | She/Her</t>
  </si>
  <si>
    <t>When you see a beautiful flower, stop and smell it, otherwise what's the point of life | #InfluencerMarketing | Dad of @DearMishuDear | #MGS20</t>
  </si>
  <si>
    <t>Audiograbber is a beautiful piece of software that grabs audio from CD's, vinyl &amp; radio. Official account.</t>
  </si>
  <si>
    <t>Consultant #DataProtection  #Cybersecurity, #ISO27001 Top 50 Global Expert  #KingstonCognate  #Dataprivacy #GDPR Linkedin Group 18002 Members https://t.co/WIS9jAMR4s</t>
  </si>
  <si>
    <t>GROW, Nurture &amp; Leverage The Power Of YOUR Social Media Presence _xD83D__xDE0E_✌️For Brands, Musicians, Artists, Chefs, Authors, Startups &amp; more _xD83D__xDD25_EMAIL_xD83D__xDC8C_ hello@bizboost.me</t>
  </si>
  <si>
    <t>Featuring Only The Best _xD83D__xDD25__xD83D__xDE80_ Multi-Platform Features _xD83D__xDCE2_ VVIP SUPPORT _xD83D__xDC51_ DM Serious Inquiries _xD83D__xDCF2_ Official Twitter @BIZBoost _xD83D__xDC51_</t>
  </si>
  <si>
    <t>Educating Future Leaders and Entrepreneurs by Creating Awesome Business and Social Media Content. #biztips #contentmarketing #smm #blogging</t>
  </si>
  <si>
    <t>Covering adland &amp; marketing without fear or favour. @Ramifybiz — connecting marketers &amp; agencies (advertorial). Managed by @SimoneAtLarge</t>
  </si>
  <si>
    <t>Creative Director | Copywriter | Professional Cat Photographer | Popcorn Eater</t>
  </si>
  <si>
    <t>Photographer.
Taking it one snap at a time!
Brad Pit's dad ⬆️_xD83D__xDC36_</t>
  </si>
  <si>
    <t>_xD83D__xDCA5__xD83D__xDCAB__xD83D__xDC3E_</t>
  </si>
  <si>
    <t>Give your Twitter account the look of all the pros and the feel of the super famous! Free 3-Month Fully Functional Premium Membership! http://bit.ly/2YcZdxE</t>
  </si>
  <si>
    <t>All in One Place for #SaaS &amp; #Software #LifetimeDeals &amp; Huge #Discounts. #SEO #DigitalMarketing #Business #SMB #Entrepreneur</t>
  </si>
  <si>
    <t>Founder @WobblyMedia | #Digitalmarketing #SMM #Branding | Health &amp; Lifestyle #Blogger | Ambassador @Hootsuite | Champion for #Equality #WomeninTech</t>
  </si>
  <si>
    <t>Social media management platform for businesses. Give the 30-day trial a spin: https://t.co/wSxSChVdH3
Support: @SproutSupport</t>
  </si>
  <si>
    <t>Marketing Insights for Professionals tweet the latest thought leadership articles and reports for Marketing pros. #IFPMarketing</t>
  </si>
  <si>
    <t>Let's connect ..run by @SchellerAnna Twitter chat #USAbizparty every Tuesday 1pm EST. Founded by @Tweetinggoddess</t>
  </si>
  <si>
    <t>Wealth Whisperer _xD83C__xDF89_ @CNBC @Forbes @GDLA _xD83C__xDF1F_Top Social _xD83D__xDCB0_Fin Voice _xD83C__xDFA7_Podcast _xD83D__xDCA1_ Brands _xD83D__xDD25_ #WinnieSun chat Wed 11a PT ✈️ #Travel #Keynote #TV #SatelliteMediaTour</t>
  </si>
  <si>
    <t>The only app that stops social media updates from going to waste. Join us Wednesdays 4pm ET/1 pm PT for #SoloBizChat</t>
  </si>
  <si>
    <t>_xD83D__xDD25_ Twitter Marketing Expert.
_xD83D__xDCE3_ Tattoo-wearing social media evangelist.
_xD83D__xDCA5_ Host #TwitterSmarter chat Thursdays 1pm ET.
_xD83C__xDFA7_ and podcast https://t.co/nBDQrJYmZT</t>
  </si>
  <si>
    <t>Are you ready to rock your biz?! Join #BizapaloozaChat Mondays at 2pm ET and Thursdays at 8pmET. Hosted by @DIYMarketers</t>
  </si>
  <si>
    <t>Social media news and tips from the global leader in social media management. Sign up for free: https://t.co/tu3kCJcRft Support: @Hootsuite_Help</t>
  </si>
  <si>
    <t>The Perfect Place to WordPress. We give you the tools, guidance, and freedom to build a better website. DM @bluehostsupport for support.</t>
  </si>
  <si>
    <t>Join thousands of fellow marketers at the mega-conference designed to inspire and empower you--Social Media Marketing World 2020. #SMMW20</t>
  </si>
  <si>
    <t>Entrepreneur. CEO of @Vaynermedia. @VaynerSports.@Empathywines._xD83D__xDEA8_Investor in Twitter, Uber, FB. 5X NYTimes best seller _xD83D__xDCDA_    Die hard NYJets fan. 1-212-931-5731</t>
  </si>
  <si>
    <t>We share with marketers how-to guidance, insights, and advice. Join us at our annual events #CMWorld and #ContentTECH Summit. We really like the color orange.</t>
  </si>
  <si>
    <t>Helping brands to grow thru #SocialMediaMarketing
Night Owl | #DigitalMarketer
Love chocolates and #TwitterChats and communities</t>
  </si>
  <si>
    <t>Bella Vasta International. Keynote Speaker - Author - Consultant - Mom to a 12oz baby &amp; love talking about Facebook Groups and Leadership.</t>
  </si>
  <si>
    <t>We are a digital agency that helps enterprise companies build social, content, and influencer programs to increase revenue + improve the customer experience.</t>
  </si>
  <si>
    <t>Your creative services team, specializing in full-service &amp; highly-integrated marketing for your brand._xD83D__xDCA1_Follow us for all things #socialmediamarketing. _xD83D__xDE4C_</t>
  </si>
  <si>
    <t>#Affordable Social Media Company.  Content Marketing Service #SocialMedia #Marketing</t>
  </si>
  <si>
    <t>#Social Data #Intelligence Plattform für optimale Business-Entscheidungen durch Social Listening und Analyse.  Home of #TalkwalkerAlerts_xD83D__xDEA8_ &amp; #QuickSearch</t>
  </si>
  <si>
    <t>A #FleetManagement company dedicated to our employees, customers and community. #trucking #logistics #FleetTalk360 Follow us 
@WeFillTheFridge</t>
  </si>
  <si>
    <t>Host #Digital360Chat (Friday’s @ 12pm ET)
_xD83D__xDC49_ Targeting &amp; Engaging Customers w/ #Digital and #Social Solutions
_xD83D__xDC49_  ✍️ Sign up for Social and Digital Insights _xD83D__xDC47_</t>
  </si>
  <si>
    <t>Valasys Media, a globally acclaimed company focused on B2B marketing &amp; sales solutions: Lead Generation, Lead Nurturing, and Content Syndication.
#B2BMarketing</t>
  </si>
  <si>
    <t>Social Media Specialist | Community Manager for @smexaminer | Co-Founder of @depict_media | Producer of #smechat | Podcaster on @makeamarketer ✨ #findyourtiara</t>
  </si>
  <si>
    <t>Digital Media Strategist _xD83C__xDFAF_Founder @DufferinMedia _xD83D__xDDA5_ Food Bank Volunteer_xD83D__xDC99_ #Blogger ✍️Helping #entrepreneurs &amp; #NonProfits reach their goals</t>
  </si>
  <si>
    <t>We are the Pan-African insights, digital strategy, and communications technology solutions company that is headquartered in Johannesburg (ZA).</t>
  </si>
  <si>
    <t>culture + narratives = experience. connect with us on info@dameconcepts.co.za</t>
  </si>
  <si>
    <t>Avid cyclist, #socialmedia nerd working with @w2ogroup, @elonuniversity alum. Tasting my way through #ATX one _xD83C__xDF2E_ at a time.</t>
  </si>
  <si>
    <t>Built from Spredfast + Lithium. Connect with customers throughout their journey to create customers for life.</t>
  </si>
  <si>
    <t>NSCC School of Business offers a B.A. Diploma, specializing in investment, planning, risk and entrepreneurship. Linked In Group:NSCCFinance</t>
  </si>
  <si>
    <t>Mom,MSNBC LIVE Anchor 9AM M-F, VELSHI&amp;RUHLE 1PM M-F, podcaster #ModernRuhles, Fmr BloombergTV Mng Editor, CSFB/Deutsche Bank credit derivs alum, #togetherwerise</t>
  </si>
  <si>
    <t>All @Forbes coverage of the women who are changing the world through business, investing and philanthropy.</t>
  </si>
  <si>
    <t>#Digital360Chat - every Friday @ 12pm ET | Learn, share and engage around digital &amp; social. Plus, learn more about our guests | Hosted by @B2The7</t>
  </si>
  <si>
    <t>Multi-National Software Consulting Firm</t>
  </si>
  <si>
    <t>Learn Digital Marketing, Entrepreneurship, Project Management, Startups, Design and much more.</t>
  </si>
  <si>
    <t>Founder @SparkToro, husband to @everywhereist, feminist, he/him, author of Lost &amp; Founder. Formerly @Moz. I tweet ~40X/wk on marketing, tech, &amp; startups.</t>
  </si>
  <si>
    <t>A guy who educates and inspires people to create, publish and flourish by designing life and business for happiness and fulfillment.</t>
  </si>
  <si>
    <t>Premier #FacebookMarketing Expert | #SocialMedia #ThoughtLeader | Keynote Speaker | Ambassador @wave_video + @agorapulse | Columnist Bank of America</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</si>
  <si>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</si>
  <si>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</si>
  <si>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(acquired for $150M) Columnist @Inc, @Medium, @CNBC. Startups, AdWords, Chatbots. Popularized Unicorns in Marketing.</t>
  </si>
  <si>
    <t>#SocialMedia insights, best practices, and tips from best thinkers in #socialmarketing, Signup for our newsletter here: http://dive.pub/SMTtwitter</t>
  </si>
  <si>
    <t>It's not enough for businesses to grow. They need to #GrowBetter. 
Use @HubSpotSupport for Twitter support.</t>
  </si>
  <si>
    <t>online social activist, father, Oak Park, 100minds, Playpen, business development, community development, inspiration, incubation, ethical capitalism, foodie</t>
  </si>
  <si>
    <t>Bringing immersive, real-life jungle experiences to our visitors. Located in the heart of Miami, FL! Book your next visit: 305-400-7000</t>
  </si>
  <si>
    <t>Founded in 1985, the Miami-Dade Beacon Council (a public-private partnership) is the official economic development organization for Miami-Dade County.</t>
  </si>
  <si>
    <t>Father of 6, Husband, CEO @Softbank Group Int’l, COO @SoftBank Group, Chairman @Sprint, runs @Bolivar_Oficial and Chairman of @InterMiamiCF (MLS)</t>
  </si>
  <si>
    <t>We turn possibilities into a brighter future for all.</t>
  </si>
  <si>
    <t>ソフトバンク公式Twitterアカウントです。新商品やイベント、キャンペーン、エリア拡充情報など、ソフトバンクグループのさまざまな情報をお届けします。 　※ご意見に対する個別回答等は控えさせていただきます。</t>
  </si>
  <si>
    <t>Stand-Up Comic, Sit-Down Marketer; Entrepreneur; Venture Bridge FL; Foodie; Activist; All Bilingual SoulMan</t>
  </si>
  <si>
    <t>Social Media Strategist with a passion for helping small businesses &amp; solopreneurs to use social more authentically #digitalmum #wildlysocial</t>
  </si>
  <si>
    <t>Cofounder @commentground. Focused on strengthening the entire social media spectrum - often for #B2B &amp; #finserv partners. Probably on an island.</t>
  </si>
  <si>
    <t>Licenciado en Sistemas, Máster en Hab. Directivas y Coaching, Certificado ITIL, Diplomados en Liderazgo y Gerencia, Apasionado de la Política y de la Justicia.</t>
  </si>
  <si>
    <t>Social Media Analytics gives you the numbers. LiftMetrix tells you the story.</t>
  </si>
  <si>
    <t>Socially accountable, community-engaged health workforce education reduces health inequities &amp;  helps achieve UHC. Views my own. RT are not endorsements</t>
  </si>
  <si>
    <t>News from the World Bank health team. Strong health systems create healthy futures.</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</si>
  <si>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</si>
  <si>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</si>
  <si>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i am happy dreamer</t>
  </si>
  <si>
    <t>TVB is the trade association of America’s local broadcast television industry. TVB actively promotes local media marketing solutions to the ad community.</t>
  </si>
  <si>
    <t>#socialmediastrategy for non profits | Frmr #DigitalMarketing @dallasarboretum &amp; @100ResCities |tweet ab nerdy games &amp; #socialmedia | IG: DaveCSch he/him</t>
  </si>
  <si>
    <t>We’re a unified social media &amp; CX management platform for social listening, advertising, engagement, publishing, analytics. #socialmedia #custexp</t>
  </si>
  <si>
    <t>Nordic Choice Hotels is a value based company with a desire to contribute to a better world and to push for changes. Thank you for being part of this journey.</t>
  </si>
  <si>
    <t>Using evidence-based research to measure social &amp; environmental impacts for organizations and impact investors. Analytics, data visualization, consulting.</t>
  </si>
  <si>
    <t>Twin Cities R!SE is a nonprofit focused on career development for individuals in generational poverty.</t>
  </si>
  <si>
    <t>Award Winning Online Marketing Agency, Google Premier Partner Specialising in #GoogleAds, #SEO &amp; #SocialMedia. Call Us! _xD83D__xDCDE_ 0115 727 0038</t>
  </si>
  <si>
    <t>l am a Media Scientist. Founder #AfricaTweetChat. Digital Marketing Strategist &amp; Trainer. l love #Twitter Communities. Teamwork inspires Me.</t>
  </si>
  <si>
    <t>I am kind, compassionate and empathetic.
I enjoy a good belly laugh and joke.
They call me anything. I respond_xD83D__xDE0D_
I Sincerely believe that I can do it, anyone ca</t>
  </si>
  <si>
    <t>Work faster and smarter with our complete set of social media scheduling and analytics tools. 
Join #SocialROI Tues 5pm EST.</t>
  </si>
  <si>
    <t>@Forbes contributor ▫️ @50States100Days author ▫️#SMMW20 speaker ▫️ @GivingDayGuy live-streamer ▫️ @binghamtonu Alum ▫️ _xD83D__xDCCD_ #yeahTHATgreenville / @AmericanAir ✈️</t>
  </si>
  <si>
    <t>Middays on @1037KISSFM (M-F 10a-2p CST) stream w/ @RadioDotCom app; @HashtagMKE Host; #MentalHealth Advocate; https://t.co/dhjCI3Ynyr; Digital Program Director.</t>
  </si>
  <si>
    <t>Award winning app - helps manage &amp; clean up your Twitter account.
Tech news @MonkeyPodcast</t>
  </si>
  <si>
    <t>Community-led group fighting to stop @Lichfield_DC closing our only public leisure centre and swimming pool. SIGN THE PETITION: http://tinyurl.com/SaveFGLC .</t>
  </si>
  <si>
    <t>A student of GOD studying Vedas, UX-UI, Landing Page &amp; Search Engine Optimization, PPC Management &amp; Life Optimization. 
Blog http://seashell.co.in/blog</t>
  </si>
  <si>
    <t>Business #Futurist &amp; Top100 #SocialMedia #Influencer in #CustomerExperience #CX #Digital #Marketing #Martech #PersonalBranding #SocialSelling #Sales #AI #AR #VR</t>
  </si>
  <si>
    <t>KickFactory helps brands win customers through #SocialSales at scale — without adding costly headcount or new tools.</t>
  </si>
  <si>
    <t>Chief Data Scientist at @KickFactoryInc — Building algorithms to connect people with needs to brands that can solve them.</t>
  </si>
  <si>
    <t>#Founder &amp; CEO at @Gr0wthChannel | #MarketingDirector at @7marketz Group | #DigitalConsultant and Trainer</t>
  </si>
  <si>
    <t>Exploring key issues facing society as technologies transform ways we connect, communicate, collaborate &amp; relate to each other. Let’s shape the future together!</t>
  </si>
  <si>
    <t>Product Designer (UI/UX) • 
Currently: @ManageSocial • 
Co-Host of @MonkeyPodcast • 
_xD83C__xDDE6__xD83C__xDDFA_ in _xD83C__xDDE8__xD83C__xDDE6_ • Working Remotely •</t>
  </si>
  <si>
    <t>GeoLocation / tracker solution for families and transportation/logistics companies.Tweet the latest facts about  Logistics. Owner @dousarmiento</t>
  </si>
  <si>
    <t>Sweeten up your personal brand on #socialmedia and get better #marketing results. Watch my latest vlog https://t.co/PpYc8QyKR3 | Co-founder #GoWithThePro</t>
  </si>
  <si>
    <t>✭FORBES Top 50 Social Media Power Influencer ✭ I help Women Entrepreneurs &amp; Coaches find their ideal customers &amp; clients with Six Figure Social Academy. ⬇️</t>
  </si>
  <si>
    <t>New York Metro Area</t>
  </si>
  <si>
    <t>Everywhere</t>
  </si>
  <si>
    <t>Global</t>
  </si>
  <si>
    <t>Vienna, Austria</t>
  </si>
  <si>
    <t>Atlanta, GA</t>
  </si>
  <si>
    <t>Leopold Library</t>
  </si>
  <si>
    <t>LoHi, Denver, CO</t>
  </si>
  <si>
    <t>Delhi, The Republic of India</t>
  </si>
  <si>
    <t>Sacramento, CA</t>
  </si>
  <si>
    <t>Chicago, IL</t>
  </si>
  <si>
    <t>North Carolina, USA</t>
  </si>
  <si>
    <t>World</t>
  </si>
  <si>
    <t>London, England</t>
  </si>
  <si>
    <t>GLOBAL</t>
  </si>
  <si>
    <t>Madurai South, India</t>
  </si>
  <si>
    <t>South Africa</t>
  </si>
  <si>
    <t>Johannesburg</t>
  </si>
  <si>
    <t xml:space="preserve">Johannesburg, South Africa </t>
  </si>
  <si>
    <t>Bengaluru, India</t>
  </si>
  <si>
    <t>Bribie Island, Queensland</t>
  </si>
  <si>
    <t>Chicago, IL, USA</t>
  </si>
  <si>
    <t>So Calif &amp; Biz: (949) 625-6800</t>
  </si>
  <si>
    <t>Austin, TX</t>
  </si>
  <si>
    <t>Houston, TX</t>
  </si>
  <si>
    <t>Cleveland</t>
  </si>
  <si>
    <t>Vancouver, Canada</t>
  </si>
  <si>
    <t>The Social Media Jungle</t>
  </si>
  <si>
    <t>NYC</t>
  </si>
  <si>
    <t>Cleveland, OH</t>
  </si>
  <si>
    <t>Ahmadabad City, India</t>
  </si>
  <si>
    <t>Scottsdale, AZ</t>
  </si>
  <si>
    <t>Miami Beach, FL</t>
  </si>
  <si>
    <t>Germany</t>
  </si>
  <si>
    <t>United States/Canada</t>
  </si>
  <si>
    <t>Louisville, KY</t>
  </si>
  <si>
    <t>New Jersey, USA</t>
  </si>
  <si>
    <t>Orangeville, Ontario</t>
  </si>
  <si>
    <t>Waterfront Campus, Dartmouth</t>
  </si>
  <si>
    <t>New York City</t>
  </si>
  <si>
    <t>New York</t>
  </si>
  <si>
    <t>US | Europe | Bahrain | India</t>
  </si>
  <si>
    <t>Seattle, WA</t>
  </si>
  <si>
    <t>San Diego, California</t>
  </si>
  <si>
    <t>Boston, Massachusetts</t>
  </si>
  <si>
    <t>Las Vegas, NV</t>
  </si>
  <si>
    <t>Boston, MA</t>
  </si>
  <si>
    <t>Washington, DC</t>
  </si>
  <si>
    <t>Cambridge, MA</t>
  </si>
  <si>
    <t>Sacramento</t>
  </si>
  <si>
    <t>Miami, FL</t>
  </si>
  <si>
    <t>Miami, Florida</t>
  </si>
  <si>
    <t>Tokyo/ KC / Miami / La Paz</t>
  </si>
  <si>
    <t>_xD83C__xDDFA__xD83C__xDDF8_</t>
  </si>
  <si>
    <t>Tokyo, Japan</t>
  </si>
  <si>
    <t>Miami</t>
  </si>
  <si>
    <t>Hitchin, England</t>
  </si>
  <si>
    <t>SF - ME - NY</t>
  </si>
  <si>
    <t>Santo Domingo, Dominican Repub</t>
  </si>
  <si>
    <t>New York, New York</t>
  </si>
  <si>
    <t>Australia</t>
  </si>
  <si>
    <t>Nosara, Costa Rica</t>
  </si>
  <si>
    <t>Copenhagen, NY, BER, BUD, SOF &amp; MEL</t>
  </si>
  <si>
    <t>Scandinavia and the Baltics</t>
  </si>
  <si>
    <t>Minneapolis, MN</t>
  </si>
  <si>
    <t>Nottingham, England</t>
  </si>
  <si>
    <t>Kenya_xD83C__xDDF0__xD83C__xDDEA_</t>
  </si>
  <si>
    <t>Sydney, New South Wales</t>
  </si>
  <si>
    <t>Greenville, SC</t>
  </si>
  <si>
    <t>Milwaukee, WI</t>
  </si>
  <si>
    <t>Lichfield</t>
  </si>
  <si>
    <t>Mumbai</t>
  </si>
  <si>
    <t>Salt Lake City, UT</t>
  </si>
  <si>
    <t>USA</t>
  </si>
  <si>
    <t>San Francisco</t>
  </si>
  <si>
    <t>Frankfurt</t>
  </si>
  <si>
    <t>_xD83C__xDF0E__xD83C__xDF0D__xD83C__xDF0F_</t>
  </si>
  <si>
    <t>British Columbia, Canada</t>
  </si>
  <si>
    <t>World Wide</t>
  </si>
  <si>
    <t>Dallas, Tx</t>
  </si>
  <si>
    <t>http://www.csuitesocialmedia.com</t>
  </si>
  <si>
    <t>https://about.twitter.com/</t>
  </si>
  <si>
    <t>https://t.co/CNpgH6LFQp</t>
  </si>
  <si>
    <t>https://t.co/MSFtPP5NFs</t>
  </si>
  <si>
    <t>https://t.co/oEiAuqaLCI</t>
  </si>
  <si>
    <t>http://bit.ly/2J9zfXk</t>
  </si>
  <si>
    <t>http://www.kylemcmahon.me/category/success/</t>
  </si>
  <si>
    <t>http://emu.one</t>
  </si>
  <si>
    <t>https://t.co/7eaVn0rbQH</t>
  </si>
  <si>
    <t>http://sociamonials.com</t>
  </si>
  <si>
    <t>https://genepetrov.substack.com/</t>
  </si>
  <si>
    <t>https://authory.com/LaurenPope</t>
  </si>
  <si>
    <t>https://t.co/bC2jePSjjx</t>
  </si>
  <si>
    <t>https://t.co/kbux65ChLe</t>
  </si>
  <si>
    <t>http://how2get.me/breach</t>
  </si>
  <si>
    <t>https://t.co/SeDNQd1n0x</t>
  </si>
  <si>
    <t>https://t.co/UN55ixSoDl</t>
  </si>
  <si>
    <t>http://managementguru.net</t>
  </si>
  <si>
    <t>http://www.marklives.com</t>
  </si>
  <si>
    <t>https://www.dijostudios.com/</t>
  </si>
  <si>
    <t>https://clicktugdeals.com</t>
  </si>
  <si>
    <t>https://t.co/k6graYQPBm</t>
  </si>
  <si>
    <t>http://t.co/ei9ii8DwcW</t>
  </si>
  <si>
    <t>https://t.co/FigXjwekVR</t>
  </si>
  <si>
    <t>http://www.usabiz.party</t>
  </si>
  <si>
    <t>https://t.co/WNLZZUJTm0</t>
  </si>
  <si>
    <t>http://t.co/CFvkOAGa4B</t>
  </si>
  <si>
    <t>http://www.madalynsklar.com</t>
  </si>
  <si>
    <t>https://diymarketers.com/category/bizapaloozachat/</t>
  </si>
  <si>
    <t>http://t.co/3Xvuxw2JEG</t>
  </si>
  <si>
    <t>https://t.co/3QXie6BiVO</t>
  </si>
  <si>
    <t>https://t.co/NzUgKTIxRL</t>
  </si>
  <si>
    <t>https://t.co/QJThZPgFc1</t>
  </si>
  <si>
    <t>https://t.co/zObPSRjcKN</t>
  </si>
  <si>
    <t>https://www.linkedin.com/in/jignesh-thakkar-</t>
  </si>
  <si>
    <t>https://t.co/ngYczUitvG</t>
  </si>
  <si>
    <t>http://www.social-tribe.com</t>
  </si>
  <si>
    <t>http://t.co/rapt2jvezy</t>
  </si>
  <si>
    <t>http://www.cmssocial.com</t>
  </si>
  <si>
    <t>http://www.talkwalker.com/de</t>
  </si>
  <si>
    <t>http://www.GlenRidgeFleet.com</t>
  </si>
  <si>
    <t>https://linktr.ee/b2the7</t>
  </si>
  <si>
    <t>https://t.co/PNjdKb7f3K</t>
  </si>
  <si>
    <t>https://t.co/WcmJmztnTl</t>
  </si>
  <si>
    <t>https://t.co/qTCGSBi1Fc</t>
  </si>
  <si>
    <t>https://t.co/ghOHhUJa7d</t>
  </si>
  <si>
    <t>https://t.co/cJcvTdTkKL</t>
  </si>
  <si>
    <t>http://t.co/Odm9bWUmUi</t>
  </si>
  <si>
    <t>https://t.co/7BficwxJdQ</t>
  </si>
  <si>
    <t>https://t.co/YwLFL72AGK</t>
  </si>
  <si>
    <t>http://www.urbansoft.co</t>
  </si>
  <si>
    <t>https://t.co/zVQ86j7oYL</t>
  </si>
  <si>
    <t>https://t.co/ftYJ3kAoX8</t>
  </si>
  <si>
    <t>http://jeff.online</t>
  </si>
  <si>
    <t>https://t.co/qiStueZarB</t>
  </si>
  <si>
    <t>https://t.co/DsvFuuSiyF</t>
  </si>
  <si>
    <t>https://t.co/EV3CgVoh0g</t>
  </si>
  <si>
    <t>http://bit.ly/LarryKim-LinkedIn</t>
  </si>
  <si>
    <t>http://www.socialmediatoday.com</t>
  </si>
  <si>
    <t>https://t.co/96xlVBgIIs</t>
  </si>
  <si>
    <t>http://t.co/G2lJMs7Gkj</t>
  </si>
  <si>
    <t>https://t.co/dTMvOknRep</t>
  </si>
  <si>
    <t>https://t.co/cVBTRcJjEU</t>
  </si>
  <si>
    <t>https://t.co/KFdvZUVA3U</t>
  </si>
  <si>
    <t>https://t.co/fAQmw07IZT</t>
  </si>
  <si>
    <t>http://www.softbank.jp/</t>
  </si>
  <si>
    <t>https://t.co/kNM9M01S9E</t>
  </si>
  <si>
    <t>https://t.co/H1KRHHuMCR</t>
  </si>
  <si>
    <t>http://t.co/wGJeWndzVx</t>
  </si>
  <si>
    <t>http://t.co/SQpLjPAwgz</t>
  </si>
  <si>
    <t>http://t.co/rGaYtRFeiV</t>
  </si>
  <si>
    <t>https://t.co/HqFpkKmIkL</t>
  </si>
  <si>
    <t>http://www.inboundevolution.com</t>
  </si>
  <si>
    <t>http://www.tvb.org</t>
  </si>
  <si>
    <t>https://t.co/Wv4mmT3Dia</t>
  </si>
  <si>
    <t>http://www.falcon.io</t>
  </si>
  <si>
    <t>http://www.nordicchoicehotels.com/</t>
  </si>
  <si>
    <t>https://t.co/pM13V6jZBW</t>
  </si>
  <si>
    <t>http://t.co/mV4UCGmrQs</t>
  </si>
  <si>
    <t>http://www.dpom.co.uk</t>
  </si>
  <si>
    <t>https://t.co/ikK6Czf2SC</t>
  </si>
  <si>
    <t>http://Fbook.com/clewisanderson</t>
  </si>
  <si>
    <t>https://t.co/HCNcFhxu9C</t>
  </si>
  <si>
    <t>http://www.teamstrub.com</t>
  </si>
  <si>
    <t>https://t.co/PPCXiclfoR</t>
  </si>
  <si>
    <t>http://www.manageflitter.com</t>
  </si>
  <si>
    <t>http://savefriarygrange.com</t>
  </si>
  <si>
    <t>http://seashell.co.in</t>
  </si>
  <si>
    <t>http://SocialMagnets.net</t>
  </si>
  <si>
    <t>http://t.co/gNtwk0Q6uf</t>
  </si>
  <si>
    <t>http://t.co/5cxYUexdea</t>
  </si>
  <si>
    <t>https://t.co/R0m2AM865i</t>
  </si>
  <si>
    <t>https://t.co/0vWwlYdYMN</t>
  </si>
  <si>
    <t>https://t.co/OetfsOJy2p</t>
  </si>
  <si>
    <t>http://www.myloc-ar.com.ar</t>
  </si>
  <si>
    <t>https://t.co/KNIOKgxoMU</t>
  </si>
  <si>
    <t>https://t.co/BTsHIFhv5l</t>
  </si>
  <si>
    <t>Eastern Time (US &amp; Canada)</t>
  </si>
  <si>
    <t>https://pbs.twimg.com/profile_banners/17543352/1568407814</t>
  </si>
  <si>
    <t>https://pbs.twimg.com/profile_banners/783214/1556918042</t>
  </si>
  <si>
    <t>https://pbs.twimg.com/profile_banners/15588825/1521740600</t>
  </si>
  <si>
    <t>https://pbs.twimg.com/profile_banners/907626683271802881/1559995892</t>
  </si>
  <si>
    <t>https://pbs.twimg.com/profile_banners/908613331207909376/1564906119</t>
  </si>
  <si>
    <t>https://pbs.twimg.com/profile_banners/1082909219047833601/1547021060</t>
  </si>
  <si>
    <t>https://pbs.twimg.com/profile_banners/1130920851682091008/1558474964</t>
  </si>
  <si>
    <t>https://pbs.twimg.com/profile_banners/919655180118917121/1567698268</t>
  </si>
  <si>
    <t>https://pbs.twimg.com/profile_banners/2848824153/1462471828</t>
  </si>
  <si>
    <t>https://pbs.twimg.com/profile_banners/241280374/1531793714</t>
  </si>
  <si>
    <t>https://pbs.twimg.com/profile_banners/948068359698108416/1514929382</t>
  </si>
  <si>
    <t>https://pbs.twimg.com/profile_banners/190804002/1569649092</t>
  </si>
  <si>
    <t>https://pbs.twimg.com/profile_banners/1151453523122499584/1571823019</t>
  </si>
  <si>
    <t>https://pbs.twimg.com/profile_banners/417205377/1382237135</t>
  </si>
  <si>
    <t>https://pbs.twimg.com/profile_banners/771007619360231424/1560366730</t>
  </si>
  <si>
    <t>https://pbs.twimg.com/profile_banners/725060682698395649/1568426017</t>
  </si>
  <si>
    <t>https://pbs.twimg.com/profile_banners/943228821804933121/1572017473</t>
  </si>
  <si>
    <t>https://pbs.twimg.com/profile_banners/1551494299/1439909705</t>
  </si>
  <si>
    <t>https://pbs.twimg.com/profile_banners/2162697578/1564825889</t>
  </si>
  <si>
    <t>https://pbs.twimg.com/profile_banners/2367331278/1503773366</t>
  </si>
  <si>
    <t>https://pbs.twimg.com/profile_banners/895189456877223936/1503833870</t>
  </si>
  <si>
    <t>https://pbs.twimg.com/profile_banners/441637158/1534050131</t>
  </si>
  <si>
    <t>https://pbs.twimg.com/profile_banners/16042045/1557137687</t>
  </si>
  <si>
    <t>https://pbs.twimg.com/profile_banners/62224439/1484249581</t>
  </si>
  <si>
    <t>https://pbs.twimg.com/profile_banners/45397024/1566822582</t>
  </si>
  <si>
    <t>https://pbs.twimg.com/profile_banners/58485102/1557246441</t>
  </si>
  <si>
    <t>https://pbs.twimg.com/profile_banners/1155207268968861710/1566633865</t>
  </si>
  <si>
    <t>https://pbs.twimg.com/profile_banners/1137372237894377472/1560006080</t>
  </si>
  <si>
    <t>https://pbs.twimg.com/profile_banners/23600276/1495295005</t>
  </si>
  <si>
    <t>https://pbs.twimg.com/profile_banners/42793960/1548692340</t>
  </si>
  <si>
    <t>https://pbs.twimg.com/profile_banners/745250209085689856/1562055519</t>
  </si>
  <si>
    <t>https://pbs.twimg.com/profile_banners/3706636217/1570564495</t>
  </si>
  <si>
    <t>https://pbs.twimg.com/profile_banners/284241195/1554832703</t>
  </si>
  <si>
    <t>https://pbs.twimg.com/profile_banners/2469354751/1522242745</t>
  </si>
  <si>
    <t>https://pbs.twimg.com/profile_banners/14164297/1485550174</t>
  </si>
  <si>
    <t>https://pbs.twimg.com/profile_banners/1411105530/1517593694</t>
  </si>
  <si>
    <t>https://pbs.twimg.com/profile_banners/17093617/1565206316</t>
  </si>
  <si>
    <t>https://pbs.twimg.com/profile_banners/551208828/1569963744</t>
  </si>
  <si>
    <t>https://pbs.twimg.com/profile_banners/53925101/1399383763</t>
  </si>
  <si>
    <t>https://pbs.twimg.com/profile_banners/5768872/1547175646</t>
  </si>
  <si>
    <t>https://pbs.twimg.com/profile_banners/18240655/1546873538</t>
  </si>
  <si>
    <t>https://pbs.twimg.com/profile_banners/1647428730/1568745533</t>
  </si>
  <si>
    <t>https://pbs.twimg.com/profile_banners/20721950/1491794795</t>
  </si>
  <si>
    <t>https://pbs.twimg.com/profile_banners/250411920/1534899980</t>
  </si>
  <si>
    <t>https://pbs.twimg.com/profile_banners/3349565146/1517255236</t>
  </si>
  <si>
    <t>https://pbs.twimg.com/profile_banners/3112612527/1431473672</t>
  </si>
  <si>
    <t>https://pbs.twimg.com/profile_banners/50644248/1553512730</t>
  </si>
  <si>
    <t>https://pbs.twimg.com/profile_banners/921035934442905600/1560645120</t>
  </si>
  <si>
    <t>https://pbs.twimg.com/profile_banners/3988196303/1560777442</t>
  </si>
  <si>
    <t>https://pbs.twimg.com/profile_banners/786258367496855552/1547828712</t>
  </si>
  <si>
    <t>https://pbs.twimg.com/profile_banners/353439433/1568655850</t>
  </si>
  <si>
    <t>https://pbs.twimg.com/profile_banners/810172601209393152/1532532360</t>
  </si>
  <si>
    <t>https://pbs.twimg.com/profile_banners/604234751/1554312310</t>
  </si>
  <si>
    <t>https://pbs.twimg.com/profile_banners/1309965852/1507755523</t>
  </si>
  <si>
    <t>https://pbs.twimg.com/profile_banners/186937893/1544029932</t>
  </si>
  <si>
    <t>https://pbs.twimg.com/profile_banners/15823875/1568922213</t>
  </si>
  <si>
    <t>https://pbs.twimg.com/profile_banners/382685028/1478014600</t>
  </si>
  <si>
    <t>https://pbs.twimg.com/profile_banners/25581439/1555426183</t>
  </si>
  <si>
    <t>https://pbs.twimg.com/profile_banners/1075905362258247680/1568417190</t>
  </si>
  <si>
    <t>https://pbs.twimg.com/profile_banners/1287940818/1570867551</t>
  </si>
  <si>
    <t>https://pbs.twimg.com/profile_banners/6527972/1398234270</t>
  </si>
  <si>
    <t>https://pbs.twimg.com/profile_banners/18185124/1568848333</t>
  </si>
  <si>
    <t>https://pbs.twimg.com/profile_banners/8820652/1563892066</t>
  </si>
  <si>
    <t>https://pbs.twimg.com/profile_banners/8596022/1538499434</t>
  </si>
  <si>
    <t>https://pbs.twimg.com/profile_banners/1322691/1539047274</t>
  </si>
  <si>
    <t>https://pbs.twimg.com/profile_banners/17850785/1554428313</t>
  </si>
  <si>
    <t>https://pbs.twimg.com/profile_banners/15441074/1507233102</t>
  </si>
  <si>
    <t>https://pbs.twimg.com/profile_banners/14458280/1567512110</t>
  </si>
  <si>
    <t>https://pbs.twimg.com/profile_banners/19672966/1399321384</t>
  </si>
  <si>
    <t>https://pbs.twimg.com/profile_banners/21883851/1470781110</t>
  </si>
  <si>
    <t>https://pbs.twimg.com/profile_banners/58824241/1564599906</t>
  </si>
  <si>
    <t>https://pbs.twimg.com/profile_banners/92639420/1552396974</t>
  </si>
  <si>
    <t>https://pbs.twimg.com/profile_banners/14626738/1568994738</t>
  </si>
  <si>
    <t>https://pbs.twimg.com/profile_banners/50771546/1568080890</t>
  </si>
  <si>
    <t>https://pbs.twimg.com/profile_banners/43898961/1475458246</t>
  </si>
  <si>
    <t>https://pbs.twimg.com/profile_banners/1070040224657563649/1543954109</t>
  </si>
  <si>
    <t>https://pbs.twimg.com/profile_banners/842213696/1486407161</t>
  </si>
  <si>
    <t>https://pbs.twimg.com/profile_banners/186312868/1495339260</t>
  </si>
  <si>
    <t>https://pbs.twimg.com/profile_banners/2314904520/1474658094</t>
  </si>
  <si>
    <t>https://pbs.twimg.com/profile_banners/1117364652/1490917592</t>
  </si>
  <si>
    <t>https://pbs.twimg.com/profile_banners/207179435/1398359076</t>
  </si>
  <si>
    <t>https://pbs.twimg.com/profile_banners/770272660861259776/1517981199</t>
  </si>
  <si>
    <t>https://pbs.twimg.com/profile_banners/843061915362312193/1523532885</t>
  </si>
  <si>
    <t>https://pbs.twimg.com/profile_banners/840644042719399936/1489812311</t>
  </si>
  <si>
    <t>https://pbs.twimg.com/profile_banners/386345128/1516134451</t>
  </si>
  <si>
    <t>https://pbs.twimg.com/profile_banners/818744095/1506716839</t>
  </si>
  <si>
    <t>https://pbs.twimg.com/profile_banners/395350496/1564486297</t>
  </si>
  <si>
    <t>https://pbs.twimg.com/profile_banners/19164520/1521727148</t>
  </si>
  <si>
    <t>https://pbs.twimg.com/profile_banners/3250032055/1517628836</t>
  </si>
  <si>
    <t>https://pbs.twimg.com/profile_banners/105038666/1560959874</t>
  </si>
  <si>
    <t>https://pbs.twimg.com/profile_banners/354796810/1517948497</t>
  </si>
  <si>
    <t>https://pbs.twimg.com/profile_banners/3351790911/1570778175</t>
  </si>
  <si>
    <t>https://pbs.twimg.com/profile_banners/2833362651/1558039691</t>
  </si>
  <si>
    <t>https://pbs.twimg.com/profile_banners/711691871399981056/1554427783</t>
  </si>
  <si>
    <t>https://pbs.twimg.com/profile_banners/116060961/1546208158</t>
  </si>
  <si>
    <t>https://pbs.twimg.com/profile_banners/26004139/1497403589</t>
  </si>
  <si>
    <t>https://pbs.twimg.com/profile_banners/119228939/1402036029</t>
  </si>
  <si>
    <t>https://pbs.twimg.com/profile_banners/1151072615399919617/1563272623</t>
  </si>
  <si>
    <t>https://pbs.twimg.com/profile_banners/18549375/1558512420</t>
  </si>
  <si>
    <t>https://pbs.twimg.com/profile_banners/411845007/1561750127</t>
  </si>
  <si>
    <t>https://pbs.twimg.com/profile_banners/2366006329/1454719023</t>
  </si>
  <si>
    <t>https://pbs.twimg.com/profile_banners/9530922/1480122252</t>
  </si>
  <si>
    <t>https://pbs.twimg.com/profile_banners/149817517/1510443875</t>
  </si>
  <si>
    <t>https://pbs.twimg.com/profile_banners/743763/1485198853</t>
  </si>
  <si>
    <t>https://pbs.twimg.com/profile_banners/955056768/1516573616</t>
  </si>
  <si>
    <t>https://pbs.twimg.com/profile_banners/1785583254/1426454842</t>
  </si>
  <si>
    <t>https://pbs.twimg.com/profile_banners/714468320733429764/1513545974</t>
  </si>
  <si>
    <t>https://pbs.twimg.com/profile_banners/70461418/1547049514</t>
  </si>
  <si>
    <t>http://abs.twimg.com/images/themes/theme17/bg.gif</t>
  </si>
  <si>
    <t>http://abs.twimg.com/images/themes/theme18/bg.gif</t>
  </si>
  <si>
    <t>http://abs.twimg.com/images/themes/theme9/bg.gif</t>
  </si>
  <si>
    <t>http://abs.twimg.com/images/themes/theme1/bg.png</t>
  </si>
  <si>
    <t>http://abs.twimg.com/images/themes/theme3/bg.gif</t>
  </si>
  <si>
    <t>http://abs.twimg.com/images/themes/theme2/bg.gif</t>
  </si>
  <si>
    <t>http://abs.twimg.com/images/themes/theme14/bg.gif</t>
  </si>
  <si>
    <t>http://abs.twimg.com/images/themes/theme15/bg.png</t>
  </si>
  <si>
    <t>http://abs.twimg.com/images/themes/theme11/bg.gif</t>
  </si>
  <si>
    <t>http://abs.twimg.com/images/themes/theme16/bg.gif</t>
  </si>
  <si>
    <t>http://abs.twimg.com/images/themes/theme10/bg.gif</t>
  </si>
  <si>
    <t>http://abs.twimg.com/images/themes/theme7/bg.gif</t>
  </si>
  <si>
    <t>http://abs.twimg.com/images/themes/theme19/bg.gif</t>
  </si>
  <si>
    <t>http://abs.twimg.com/images/themes/theme4/bg.gif</t>
  </si>
  <si>
    <t>http://pbs.twimg.com/profile_background_images/345270210/twitter_1280.jpg</t>
  </si>
  <si>
    <t>http://abs.twimg.com/images/themes/theme6/bg.gif</t>
  </si>
  <si>
    <t>http://pbs.twimg.com/profile_images/1111729635610382336/_65QFl7B_normal.png</t>
  </si>
  <si>
    <t>http://pbs.twimg.com/profile_images/1169636771178717185/Bgc2P8J1_normal.jpg</t>
  </si>
  <si>
    <t>http://pbs.twimg.com/profile_images/1169323047582674944/QKeHbhfz_normal.jpg</t>
  </si>
  <si>
    <t>http://pbs.twimg.com/profile_images/1066683980420972545/YI0b2EYm_normal.jpg</t>
  </si>
  <si>
    <t>http://pbs.twimg.com/profile_images/887911043464167424/21gq3H25_normal.jpg</t>
  </si>
  <si>
    <t>http://pbs.twimg.com/profile_images/625697856330952709/3dynAKiy_normal.png</t>
  </si>
  <si>
    <t>http://pbs.twimg.com/profile_images/621662141/Tboneguitar1_normal.jpg</t>
  </si>
  <si>
    <t>http://pbs.twimg.com/profile_images/1113449485206556672/SRH0tKqB_normal.jpg</t>
  </si>
  <si>
    <t>http://pbs.twimg.com/profile_images/875379779742183424/FY278yPF_normal.jpg</t>
  </si>
  <si>
    <t>http://abs.twimg.com/sticky/default_profile_images/default_profile_normal.png</t>
  </si>
  <si>
    <t>http://pbs.twimg.com/profile_images/1159186066840018944/aBa4S75Z_normal.jpg</t>
  </si>
  <si>
    <t>http://pbs.twimg.com/profile_images/1114261969777975296/ys9G0xvV_normal.png</t>
  </si>
  <si>
    <t>http://pbs.twimg.com/profile_images/463673794716909569/DvZl4mU3_normal.png</t>
  </si>
  <si>
    <t>http://pbs.twimg.com/profile_images/1083559976445112322/CmSYFemf_normal.jpg</t>
  </si>
  <si>
    <t>http://pbs.twimg.com/profile_images/2372988200/cudltvccob8x3kysv6rg_normal.jpeg</t>
  </si>
  <si>
    <t>http://pbs.twimg.com/profile_images/1110491246496231424/pj0LrPz9_normal.png</t>
  </si>
  <si>
    <t>http://pbs.twimg.com/profile_images/1179587751143972864/4zBTf0ZH_normal.jpg</t>
  </si>
  <si>
    <t>http://pbs.twimg.com/profile_images/965799780919185408/mdSM3cAn_normal.jpg</t>
  </si>
  <si>
    <t>http://pbs.twimg.com/profile_images/1145733869825454080/dhePmThV_normal.png</t>
  </si>
  <si>
    <t>http://pbs.twimg.com/profile_images/962341971326103552/zZPnSnd0_normal.jpg</t>
  </si>
  <si>
    <t>http://pbs.twimg.com/profile_images/1151150173206323200/aNeh9kFR_normal.jpg</t>
  </si>
  <si>
    <t>http://pbs.twimg.com/profile_images/1182930349455749120/hUwP4wJf_normal.jpg</t>
  </si>
  <si>
    <t>http://pbs.twimg.com/profile_images/858074513438683136/9Ad9myFy_normal.jpg</t>
  </si>
  <si>
    <t>http://pbs.twimg.com/profile_images/1082452516954992640/IJuB-iK7_normal.jpg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</si>
  <si>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</si>
  <si>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</si>
  <si>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</si>
  <si>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</si>
  <si>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http://pbs.twimg.com/profile_images/487242217887502337/qOMRQbPk_normal.jpeg</t>
  </si>
  <si>
    <t>http://pbs.twimg.com/profile_images/1013776579955130368/9Q0oQwl2_normal.jpg</t>
  </si>
  <si>
    <t>http://pbs.twimg.com/profile_images/593778298615943168/sgcK-cfu_normal.png</t>
  </si>
  <si>
    <t>http://pbs.twimg.com/profile_images/824279654089498624/15gDt0bI_normal.jpg</t>
  </si>
  <si>
    <t>http://pbs.twimg.com/profile_images/1170084520399396864/BtqLyrAs_normal.jpg</t>
  </si>
  <si>
    <t>http://pbs.twimg.com/profile_images/1145694901591597056/ZmNxMQdV_normal.png</t>
  </si>
  <si>
    <t>http://pbs.twimg.com/profile_images/875197603050176512/jrMv_xrc_normal.jpg</t>
  </si>
  <si>
    <t>http://pbs.twimg.com/profile_images/2343118309/2kph1atdg9fqs95qretj_normal.jpeg</t>
  </si>
  <si>
    <t>http://pbs.twimg.com/profile_images/844205751115497472/AMZ9SqmG_normal.jpg</t>
  </si>
  <si>
    <t>http://pbs.twimg.com/profile_images/704338035694030848/XFR9e2Du_normal.jpg</t>
  </si>
  <si>
    <t>http://pbs.twimg.com/profile_images/848207829068591105/vaqJZ8Zq_normal.jpg</t>
  </si>
  <si>
    <t>http://pbs.twimg.com/profile_images/656097071938727936/56qwhZTw_normal.jpg</t>
  </si>
  <si>
    <t>http://pbs.twimg.com/profile_images/1791003739/woman1_normal.jpg</t>
  </si>
  <si>
    <t>http://pbs.twimg.com/profile_images/908261640520466438/-v2gyJ3c_normal.jpg</t>
  </si>
  <si>
    <t>http://pbs.twimg.com/profile_images/959630221019373569/EWxJ6BtG_normal.jpg</t>
  </si>
  <si>
    <t>http://pbs.twimg.com/profile_images/1002253081512361984/qpeqM0pW_normal.jpg</t>
  </si>
  <si>
    <t>http://pbs.twimg.com/profile_images/826105958728364034/IQKVAXHy_normal.jpg</t>
  </si>
  <si>
    <t>http://pbs.twimg.com/profile_images/1176969913434562565/zxeJyOqM_normal.jpg</t>
  </si>
  <si>
    <t>http://pbs.twimg.com/profile_images/775952599824539648/sZL6hzwZ_normal.jpg</t>
  </si>
  <si>
    <t>http://pbs.twimg.com/profile_images/1183561541523791874/n4iqLWqZ_normal.jpg</t>
  </si>
  <si>
    <t>http://pbs.twimg.com/profile_images/1042194841982033920/NA3fIiy2_normal.jpg</t>
  </si>
  <si>
    <t>http://pbs.twimg.com/profile_images/740288407536992257/p-ruAdtd_normal.jpg</t>
  </si>
  <si>
    <t>http://pbs.twimg.com/profile_images/897907343148462080/zJ2MlJrB_normal.jpg</t>
  </si>
  <si>
    <t>Open Twitter Page for This Person</t>
  </si>
  <si>
    <t>https://twitter.com/tinacpowell</t>
  </si>
  <si>
    <t>https://twitter.com/twitter</t>
  </si>
  <si>
    <t>https://twitter.com/entwistletx</t>
  </si>
  <si>
    <t>https://twitter.com/btweeps_</t>
  </si>
  <si>
    <t>https://twitter.com/alisonneedshelp</t>
  </si>
  <si>
    <t>https://twitter.com/digi__marketin</t>
  </si>
  <si>
    <t>https://twitter.com/colbyd_morton</t>
  </si>
  <si>
    <t>https://twitter.com/christhames35</t>
  </si>
  <si>
    <t>https://twitter.com/leolibrarian</t>
  </si>
  <si>
    <t>https://twitter.com/widefocusco</t>
  </si>
  <si>
    <t>https://twitter.com/kyle2usuccess</t>
  </si>
  <si>
    <t>https://twitter.com/thesoulfulemu</t>
  </si>
  <si>
    <t>https://twitter.com/reachhitters</t>
  </si>
  <si>
    <t>https://twitter.com/sociamonials</t>
  </si>
  <si>
    <t>https://twitter.com/genepetrovlmc</t>
  </si>
  <si>
    <t>https://twitter.com/g2lauren</t>
  </si>
  <si>
    <t>https://twitter.com/dearmishudad</t>
  </si>
  <si>
    <t>https://twitter.com/audiograbber</t>
  </si>
  <si>
    <t>https://twitter.com/1davidclarke</t>
  </si>
  <si>
    <t>https://twitter.com/bizboost</t>
  </si>
  <si>
    <t>https://twitter.com/bizboostfeature</t>
  </si>
  <si>
    <t>https://twitter.com/managementguru1</t>
  </si>
  <si>
    <t>https://twitter.com/marklives</t>
  </si>
  <si>
    <t>https://twitter.com/kathmcconnachie</t>
  </si>
  <si>
    <t>https://twitter.com/gfunkdafied</t>
  </si>
  <si>
    <t>https://twitter.com/xsentriq</t>
  </si>
  <si>
    <t>https://twitter.com/schedulingtweet</t>
  </si>
  <si>
    <t>https://twitter.com/clicktugdeals</t>
  </si>
  <si>
    <t>https://twitter.com/themissnicolina</t>
  </si>
  <si>
    <t>https://twitter.com/sproutsocial</t>
  </si>
  <si>
    <t>https://twitter.com/ifp_marketing</t>
  </si>
  <si>
    <t>https://twitter.com/usabizparty</t>
  </si>
  <si>
    <t>https://twitter.com/semru</t>
  </si>
  <si>
    <t>https://twitter.com/winniesun</t>
  </si>
  <si>
    <t>https://twitter.com/meetedgar</t>
  </si>
  <si>
    <t>https://twitter.com/mttalks</t>
  </si>
  <si>
    <t>https://twitter.com/madalynsklar</t>
  </si>
  <si>
    <t>https://twitter.com/bizapalooza</t>
  </si>
  <si>
    <t>https://twitter.com/hootsuite</t>
  </si>
  <si>
    <t>https://twitter.com/bluehost</t>
  </si>
  <si>
    <t>https://twitter.com/smexaminer</t>
  </si>
  <si>
    <t>https://twitter.com/garyvee</t>
  </si>
  <si>
    <t>https://twitter.com/cmicontent</t>
  </si>
  <si>
    <t>https://twitter.com/jigneshthakkarv</t>
  </si>
  <si>
    <t>https://twitter.com/bellas_pets</t>
  </si>
  <si>
    <t>https://twitter.com/socltribe</t>
  </si>
  <si>
    <t>https://twitter.com/expressedly</t>
  </si>
  <si>
    <t>https://twitter.com/cmssocialmedia</t>
  </si>
  <si>
    <t>https://twitter.com/talkwalkerde</t>
  </si>
  <si>
    <t>https://twitter.com/glenridgefleet</t>
  </si>
  <si>
    <t>https://twitter.com/b2the7</t>
  </si>
  <si>
    <t>https://twitter.com/valasysb2b</t>
  </si>
  <si>
    <t>https://twitter.com/jencoleict</t>
  </si>
  <si>
    <t>https://twitter.com/sclarkeoville</t>
  </si>
  <si>
    <t>https://twitter.com/the_enitiaters</t>
  </si>
  <si>
    <t>https://twitter.com/dameconcepts</t>
  </si>
  <si>
    <t>https://twitter.com/dboniche</t>
  </si>
  <si>
    <t>https://twitter.com/khoros</t>
  </si>
  <si>
    <t>https://twitter.com/nsccfinance</t>
  </si>
  <si>
    <t>https://twitter.com/sruhle</t>
  </si>
  <si>
    <t>https://twitter.com/forbeswomen</t>
  </si>
  <si>
    <t>https://twitter.com/digital360chat</t>
  </si>
  <si>
    <t>https://twitter.com/urbansoftt</t>
  </si>
  <si>
    <t>https://twitter.com/joeclark947</t>
  </si>
  <si>
    <t>https://twitter.com/randfish</t>
  </si>
  <si>
    <t>https://twitter.com/jeffbullas</t>
  </si>
  <si>
    <t>https://twitter.com/marismith</t>
  </si>
  <si>
    <t>https://twitter.com/marketingprofs</t>
  </si>
  <si>
    <t>https://twitter.com/neilpatel</t>
  </si>
  <si>
    <t>https://twitter.com/larrykim</t>
  </si>
  <si>
    <t>https://twitter.com/socialmedia2day</t>
  </si>
  <si>
    <t>https://twitter.com/hubspot</t>
  </si>
  <si>
    <t>https://twitter.com/saccio</t>
  </si>
  <si>
    <t>https://twitter.com/jungleisland</t>
  </si>
  <si>
    <t>https://twitter.com/beaconcouncil</t>
  </si>
  <si>
    <t>https://twitter.com/marceloclaure</t>
  </si>
  <si>
    <t>https://twitter.com/sprint</t>
  </si>
  <si>
    <t>https://twitter.com/softbank</t>
  </si>
  <si>
    <t>https://twitter.com/nacoteca</t>
  </si>
  <si>
    <t>https://twitter.com/wildlysm</t>
  </si>
  <si>
    <t>https://twitter.com/katestoodley</t>
  </si>
  <si>
    <t>https://twitter.com/ramonanunezm</t>
  </si>
  <si>
    <t>https://twitter.com/liftmetrix</t>
  </si>
  <si>
    <t>https://twitter.com/bjorgpalsdottir</t>
  </si>
  <si>
    <t>https://twitter.com/wbg_health</t>
  </si>
  <si>
    <t>https://twitter.com/chrissmithdigi</t>
  </si>
  <si>
    <t>https://twitter.com/inboundevol</t>
  </si>
  <si>
    <t>https://twitter.com/tracy19671</t>
  </si>
  <si>
    <t>https://twitter.com/tvbtweets</t>
  </si>
  <si>
    <t>https://twitter.com/mdavecs</t>
  </si>
  <si>
    <t>https://twitter.com/rectestgirl</t>
  </si>
  <si>
    <t>https://twitter.com/falconio</t>
  </si>
  <si>
    <t>https://twitter.com/nordic_choice</t>
  </si>
  <si>
    <t>https://twitter.com/ecotone_pbc</t>
  </si>
  <si>
    <t>https://twitter.com/twincitiesrise</t>
  </si>
  <si>
    <t>https://twitter.com/dpomuk</t>
  </si>
  <si>
    <t>https://twitter.com/janetmachuka_</t>
  </si>
  <si>
    <t>https://twitter.com/2e6658f32bcf414</t>
  </si>
  <si>
    <t>https://twitter.com/managesocial</t>
  </si>
  <si>
    <t>https://twitter.com/chrisstrub</t>
  </si>
  <si>
    <t>https://twitter.com/jmattmke</t>
  </si>
  <si>
    <t>https://twitter.com/manageflitter</t>
  </si>
  <si>
    <t>https://twitter.com/savefglc</t>
  </si>
  <si>
    <t>https://twitter.com/ganeshjacharya</t>
  </si>
  <si>
    <t>https://twitter.com/ross_quintana</t>
  </si>
  <si>
    <t>https://twitter.com/kickfactoryinc</t>
  </si>
  <si>
    <t>https://twitter.com/ryanmac</t>
  </si>
  <si>
    <t>https://twitter.com/marynasife</t>
  </si>
  <si>
    <t>https://twitter.com/socialmediaclub</t>
  </si>
  <si>
    <t>https://twitter.com/katefrappell</t>
  </si>
  <si>
    <t>https://twitter.com/myloc_tracker</t>
  </si>
  <si>
    <t>https://twitter.com/lollipop_social</t>
  </si>
  <si>
    <t>https://twitter.com/dede_watson</t>
  </si>
  <si>
    <t>tinacpowell
Q3A5: Fintech firms also need to
look within the analytics of each
social network to evaluate the
metrics within each channel recognizing
that each audience is different
and will naturally gravitate to
a certain social network like @twitter
#SocialROI https://t.co/Lf2F27UnUP</t>
  </si>
  <si>
    <t xml:space="preserve">twitter
</t>
  </si>
  <si>
    <t>entwistletx
RT @BTweeps_: Managing and Growing
your Twitter Audience doesnâ€™t
necessarily need to be a hard work.
Itâ€™s smart work that matter.
Hence, #Bâ€¦</t>
  </si>
  <si>
    <t>btweeps_
RT @BTweeps_: #BTweeps ⚙ = Secure
Growth Management Of your Twitter
Audiences _xD83D__xDD25__xD83D__xDE80_ GET STARTED for
FREE: https://t.co/lwZsd8vh7Y #LoveTwitt…</t>
  </si>
  <si>
    <t>alisonneedshelp
RT @BTweeps_: Save time Managing
your Twitter Audience. Just sign
up, set up, and let the Twitter
universe come right back around
you. http…</t>
  </si>
  <si>
    <t>digi__marketin
RT @BTweeps_: Save time Managing
your Twitter Audience. Just sign
up, set up, and let the Twitter
universe come right back around
you. httpâ€¦</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</si>
  <si>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</si>
  <si>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</si>
  <si>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</si>
  <si>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widefocusco
We create detailed #paidsocial
and organic content strategies
based on your business goals. #SocialROI
https://t.co/KQ6Yg8zsWT</t>
  </si>
  <si>
    <t>kyle2usuccess
RT @TheSoulfulEMU: #WeekendVibes
Ask EMU anything. _xD83D__xDCD1_ “Your Personalized
Growth Companion” _xD83D__xDD2E__xD83C__xDF89_ https://t.co/I5ZYWLCZEd
#BeingEMU #Leader…</t>
  </si>
  <si>
    <t>thesoulfulemu
RT @TheSoulfulEMU: #MONDAYmotivation
Ask me anything _xD83D__xDCD1_ Personalized
Growth Companionship - Social Media
&amp;amp; Life _xD83C__xDF89_ https://t.co/I5ZYWLCZE…</t>
  </si>
  <si>
    <t>reachhitters
RT @Sociamonials: _xD83D__xDE0C_“Marketing
is no longer about the stuff you
make but about the stories you
tell.” ~Seth Godin #socialroi #socialmedia
#…</t>
  </si>
  <si>
    <t>sociamonials
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</si>
  <si>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genepetrovlmc
@G2Lauren Also, sadly, #SocialROI
has ended.</t>
  </si>
  <si>
    <t xml:space="preserve">g2lauren
</t>
  </si>
  <si>
    <t>dearmishudad
@GenePetrovLMC @G2Lauren Really?
#SocialROI is...off?</t>
  </si>
  <si>
    <t>audiograbber
RT @BTweeps_: #BTweeps ⚙ = Secure
Growth Management Of your Twitter
Audiences _xD83D__xDD25__xD83D__xDE80_ GET STARTED for
FREE: https://t.co/lwZsd8vh7Y #LoveTwitt…</t>
  </si>
  <si>
    <t xml:space="preserve">1davidclarke
</t>
  </si>
  <si>
    <t>bizboost
RT @BTweeps_: #BTweeps ⚙ = Secure
Growth Management Of your Twitter
Audiences _xD83D__xDD25__xD83D__xDE80_ GET STARTED for
FREE: https://t.co/lwZsd8vh7Y #LoveTwitt…</t>
  </si>
  <si>
    <t>bizboostfeature
RT @BTweeps_: #BTweeps ⚙ = Secure
Growth Management Of your Twitter
Audiences _xD83D__xDD25__xD83D__xDE80_ GET STARTED for
FREE: https://t.co/lwZsd8vh7Y #LoveTwitt…</t>
  </si>
  <si>
    <t>managementguru1
Challenges in measuring social
roi - Read on to discover how you
can measure your Instagram marketing
ROI and determine if it’s worth
your money in 2019. #instagram
#socialroi https://t.co/z7poI9HTBS
via @managementguru1 https://t.co/lAWSh6gfLy</t>
  </si>
  <si>
    <t>marklives
RT @KathMcConnachie: Agency: *Presents
detailed social media report* Client:
Interesting. But can you show us
how this directly impacts ou…</t>
  </si>
  <si>
    <t>kathmcconnachie
Agency: *Presents detailed social
media report* Client: Interesting.
But can you show us how this directly
impacts our in-store sales? Agency:
*Does spirit fingers* #socialmediamarketing
#SocialROI #DigitalMarketing https://t.co/jMgi9qLSXz</t>
  </si>
  <si>
    <t>gfunkdafied
RT @KathMcConnachie: Agency: *Presents
detailed social media report* Client:
Interesting. But can you show us
how this directly impacts ou…</t>
  </si>
  <si>
    <t>xsentriq
#socialroi #custommetrics https://t.co/ZLkHnv4ypP</t>
  </si>
  <si>
    <t>schedulingtweet
RT @BTweeps_: Send us a Direct
message for Collaboration Opportunities
_xD83E__xDD29_ https://t.co/fPzuEWoaRP #LoveTwitter
#Art #TwitterTools #TweetSm…</t>
  </si>
  <si>
    <t>clicktugdeals
When you're spending lots of time
and money on social media, it's
important to know just how much
it's helping your… https://t.co/px5eWTBXhS</t>
  </si>
  <si>
    <t>themissnicolina
How to define an actionable social
media ROI for your business --&amp;gt;
https://t.co/4EQ2Xi8zW8 via @SproutSocial…
https://t.co/8PaGATILEg</t>
  </si>
  <si>
    <t xml:space="preserve">sproutsocial
</t>
  </si>
  <si>
    <t>ifp_marketing
Great – you’re getting lots of
likes and shares. But how do you
prove the value of your investment?
_xD83E__xDD14_… https://t.co/uLFvUHi8nS</t>
  </si>
  <si>
    <t>usabizparty
RT @JigneshThakkarV: @CMIContent
@garyvee @SMExaminer @bluehost
@hootsuite @Bizapalooza @MadalynSklar
@MTtalks @MeetEdgar @winniesun
@semru…</t>
  </si>
  <si>
    <t xml:space="preserve">semru
</t>
  </si>
  <si>
    <t xml:space="preserve">winniesun
</t>
  </si>
  <si>
    <t xml:space="preserve">meetedgar
</t>
  </si>
  <si>
    <t xml:space="preserve">mttalks
</t>
  </si>
  <si>
    <t>madalynsklar
@JMattMke @ChrisStrub @ManageFlitter
@ManageSocial @janetmachuka_ It
was sad to see the #SocialROI chat
end.… https://t.co/2eqp4q4UcZ</t>
  </si>
  <si>
    <t>bizapalooza
RT @JigneshThakkarV: @CMIContent
@garyvee @SMExaminer @bluehost
@hootsuite @Bizapalooza @MadalynSklar
@MTtalks @MeetEdgar @winniesun
@semru…</t>
  </si>
  <si>
    <t xml:space="preserve">hootsuite
</t>
  </si>
  <si>
    <t xml:space="preserve">bluehost
</t>
  </si>
  <si>
    <t xml:space="preserve">smexaminer
</t>
  </si>
  <si>
    <t xml:space="preserve">garyvee
</t>
  </si>
  <si>
    <t xml:space="preserve">cmicontent
</t>
  </si>
  <si>
    <t>jigneshthakkarv
@CMIContent @garyvee @SMExaminer
@bluehost @hootsuite @Bizapalooza
@MadalynSklar @MTtalks @MeetEdgar
@winniesun… https://t.co/gsDYqCDPoh</t>
  </si>
  <si>
    <t>bellas_pets
RT @JigneshThakkarV: @CMIContent
@garyvee @SMExaminer @bluehost
@hootsuite @Bizapalooza @MadalynSklar
@MTtalks @MeetEdgar @winniesun
@semru…</t>
  </si>
  <si>
    <t>socltribe
Clicks. Engagements. Conversions.
How do these metrics translate
your #socialmedia marketing program's
worth to real business insights?
We can help with that: #socialroi
https://t.co/1I4yKDMNMJ</t>
  </si>
  <si>
    <t>expressedly
SEO reports have become ultra important
in the world of ROI in a client's
eyes -- these reports should be
sent to y… https://t.co/Ym2ltgdY2B</t>
  </si>
  <si>
    <t>cmssocialmedia
4 Ways You Can Measure ROI On Social
Media https://t.co/qBxfZ50naX #ROI
#SocialROI #SocialMediaROI #MeasureROI…
https://t.co/VF3js0SueQ</t>
  </si>
  <si>
    <t>talkwalkerde
Bringt Social Media mehr Umsatz?
- Muss man halt man richtig messen!
➡[https://t.co/2vol0NdEnb] In 7
Stufen zum #SocialROI: Wie man
aus einfachen Metriken firmenspezifische
KPIs formuliert. #smm https://t.co/LiyvgtBbEr</t>
  </si>
  <si>
    <t>glenridgefleet
RT @B2the7: What is your favorite
#SocialMedia tools that you use
daily for engaging, creating, scheduling,
monitoring and analyzing? #Digi…</t>
  </si>
  <si>
    <t>b2the7
What is your favorite #SocialMedia
tools that you use daily for engaging,
creating, scheduling, monitoring
and analyzing? #Digital360Chat
#TwitterChat #TwitterSmarter #SocialROI
https://t.co/YnIwvutOse</t>
  </si>
  <si>
    <t>valasysb2b
According to Hootsuite, 75% of
the B2B businesses market on Twitter.
Read on the article to learn more:…
https://t.co/g83kN5smJ5</t>
  </si>
  <si>
    <t>jencoleict
@sclarkeOville We’d love to have
you join #smechat on Wednesday’s
at 1pm ET! Other great chats are
#digital360chat, #vidchat, #tacochat,
#twittersmarter and #socialroi!
_xD83D__xDE01__xD83D__xDE01_</t>
  </si>
  <si>
    <t xml:space="preserve">sclarkeoville
</t>
  </si>
  <si>
    <t>the_enitiaters
Day 2 of #eNiversity digital strategy
session started early and on a
high, despite the subdued Nairobi
weather… https://t.co/I6TlDF0Ccg</t>
  </si>
  <si>
    <t>dameconcepts
RT @The_eNitiaters: Day 2 of #eNiversity
digital strategy session started
early and on a high, despite the
subdued Nairobi weather #BQDigit…</t>
  </si>
  <si>
    <t>dboniche
Only 17% of #marketing agencies
say they can provide an accurate
read on #socialROI. #KhorosEngage
https://t.co/1Y0IXZ7vy6</t>
  </si>
  <si>
    <t>khoros
RT @dboniche: Only 17% of #marketing
agencies say they can provide an
accurate read on #socialROI. #KhorosEngage
https://t.co/1Y0IXZ7vy6</t>
  </si>
  <si>
    <t>nsccfinance
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</si>
  <si>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 xml:space="preserve">sruhle
</t>
  </si>
  <si>
    <t xml:space="preserve">forbeswomen
</t>
  </si>
  <si>
    <t>digital360chat
What is your favorite #SocialMedia
tools that you use daily for engaging,
creating, scheduling, monitoring
and analyzing? Digital360Chat #TwitterChat
#TwitterSmarter #SocialROI https://t.co/Xoz2QGLdL3</t>
  </si>
  <si>
    <t>urbansoftt
Social Media Marketing – Your Customer
is Among the Crowd Call us on +973
777 -URBAN (87226) or visit us
here https://t.co/gsxA7lEdgg #urbansoft
#social #socialROI #bahrain #usa
#manama #digital #marketing #digitalmarketing
#connection #traffic #leads #sales
https://t.co/QYpGiSIDti</t>
  </si>
  <si>
    <t>joeclark947
RT @joeclark947: @hootsuite @HubSpot
@CMIContent @socialmedia2day @SMExaminer
@larrykim @neilpatel @MarketingProfs
@MariSmith @jeffbullas…</t>
  </si>
  <si>
    <t xml:space="preserve">randfish
</t>
  </si>
  <si>
    <t xml:space="preserve">jeffbullas
</t>
  </si>
  <si>
    <t xml:space="preserve">marismith
</t>
  </si>
  <si>
    <t xml:space="preserve">marketingprofs
</t>
  </si>
  <si>
    <t xml:space="preserve">neilpatel
</t>
  </si>
  <si>
    <t xml:space="preserve">larrykim
</t>
  </si>
  <si>
    <t xml:space="preserve">socialmedia2day
</t>
  </si>
  <si>
    <t xml:space="preserve">hubspot
</t>
  </si>
  <si>
    <t>saccio
@NacoTeca @SoftBank @sprint @marceloclaure
@beaconcouncil @jungleisland Yes!
And how do we ensure as we achieve
suc… https://t.co/97GShf0G1Z</t>
  </si>
  <si>
    <t xml:space="preserve">jungleisland
</t>
  </si>
  <si>
    <t xml:space="preserve">beaconcouncil
</t>
  </si>
  <si>
    <t xml:space="preserve">marceloclaure
</t>
  </si>
  <si>
    <t xml:space="preserve">sprint
</t>
  </si>
  <si>
    <t xml:space="preserve">softbank
</t>
  </si>
  <si>
    <t xml:space="preserve">nacoteca
</t>
  </si>
  <si>
    <t>wildlysm
Recent clients I have worked with
have been unsure of how to review
the analytics of their posts. Here
is a good ov… https://t.co/S34mpWw1sR</t>
  </si>
  <si>
    <t>katestoodley
Really psyched for @hootsuite’s
tips on proving social marketing
ROI #martechconf #socialROI https://t.co/uFG3eF28j4</t>
  </si>
  <si>
    <t>ramonanunezm
RT @RamonANunezM: ¡Noticias de
última hora! @LiftMetrix se une
a la familia de Hootsuite para
ayudarte a definir y medir tu #SocialROI
http…</t>
  </si>
  <si>
    <t xml:space="preserve">liftmetrix
</t>
  </si>
  <si>
    <t>bjorgpalsdottir
Mohammad Ali Pate @WBG_Health what
is the #socialRoI on #InvestinHealthWorkers
and their #education on #women
and #youth and let's imbue the
need to innovate into the #training
of #HealthWorkers on the frontlines
linking #servicedelivery and #economicopportunity
https://t.co/RDNVUG8kJU</t>
  </si>
  <si>
    <t xml:space="preserve">wbg_health
</t>
  </si>
  <si>
    <t>chrissmithdigi
RT @inboundevol: Content Syndication:
What It Is &amp;amp; How to Do It Successfully
#DigitalMarketingAgency #SocialROI
#InboundMarketingAgency #In…</t>
  </si>
  <si>
    <t>inboundevol
The What, Why, &amp;amp; How of Social
Bookmarking #SMM #SocialROI #SMMAgency
#HubSpotPartner #GoogleAdWords
https://t.co/jK2421aV9A</t>
  </si>
  <si>
    <t>tracy19671
#AskQL #bufferchat #HootChat #TwitterSmarter
#CustServ #adweekchat #SimplyChat
#marketochat #cfchat #Qchat… https://t.co/OvaQX6FqWU</t>
  </si>
  <si>
    <t>tvbtweets
It's never been easier to turn
your station's social audience
into revenue. Find out how: https://t.co/53oHxiT93s…
https://t.co/hvnKdTp0uE</t>
  </si>
  <si>
    <t>mdavecs
RT @RectestGirl: Social media is
not a media. The ðŸ—ï¸key is
to ðŸ‘‚listen, ðŸ—£ï¸engage, and
ðŸ¤build relationships. ~David
Alston #socialmedia #soâ€¦</t>
  </si>
  <si>
    <t>rectestgirl
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</si>
  <si>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falconio
@Nordic_Choice has been using social
media to increase total revenue
by 30%. See how they're making
it happen ðŸš¨ Check the full interview
ðŸ‘‰https://t.co/igwqYVDQWk ðŸ¤¯
#SocialMedia #SocialROI</t>
  </si>
  <si>
    <t xml:space="preserve">nordic_choice
</t>
  </si>
  <si>
    <t>ecotone_pbc
Our client @twincitiesrise provides
mentorship and training to transform
lives through meaningful employment.
Impact analysis shows their services
also benefit taxpayers, society,
and the next generation! A #socialROI
snapshot: https://t.co/zMnLFs675U</t>
  </si>
  <si>
    <t xml:space="preserve">twincitiesrise
</t>
  </si>
  <si>
    <t>dpomuk
The social marketing domain is
relentless in its hunt for ROI,
and it all stems from the fact
weâ€™re just not advanced enough
to know about it. So what's the
"truth" about social ROI? Find
out here â†’ https://t.co/0MtAeExIKS
#ROI #SocialMedia #SocialROI #Blog
https://t.co/cChT8XMkth</t>
  </si>
  <si>
    <t xml:space="preserve">janetmachuka_
</t>
  </si>
  <si>
    <t>2e6658f32bcf414
RT @MadalynSklar: @JMattMke @ChrisStrub
@ManageFlitter @ManageSocial @janetmachuka_
It was sad to see the #SocialROI
chat end. @ManageSocia…</t>
  </si>
  <si>
    <t xml:space="preserve">managesocial
</t>
  </si>
  <si>
    <t xml:space="preserve">chrisstrub
</t>
  </si>
  <si>
    <t xml:space="preserve">jmattmke
</t>
  </si>
  <si>
    <t>manageflitter
Q4: What advice do you have for
people struggling to find the time
to build their personal brand?
#SocialROI https://t.co/XWOkGQmxX1</t>
  </si>
  <si>
    <t>savefglc
Money money money. F##k money -
what about VALUE!!!???? #sociavalue
#socialroi</t>
  </si>
  <si>
    <t>ganeshjacharya
||ॐ|| See the list of 32 (17 active)
#twitterchats at https://t.co/fVOIZcJooT
#smchat #socialroi</t>
  </si>
  <si>
    <t>ross_quintana
RT @Ross_Quintana: 25 Topics from
25 Social Media Experts! I'm in
Chapter 11 Talking about Social
Media Strategies for Businesses
and Entre…</t>
  </si>
  <si>
    <t>kickfactoryinc
How to Increase Social Media Engagement.
Hear more at https://t.co/Gv3pIVepxS
#SocialROI</t>
  </si>
  <si>
    <t xml:space="preserve">ryanmac
</t>
  </si>
  <si>
    <t>marynasife
Many (especially bigger) brands
spend more #socialmedia resources
on #Stories. But the question remains
- does it bring the ROI? https://t.co/kkEbTsl0v7
#socialROI #instagram</t>
  </si>
  <si>
    <t>socialmediaclub
RT @MarynaSIFE: Many (especially
bigger) brands spend more #socialmedia
resources on #Stories. But the
question remains - does it bring
the…</t>
  </si>
  <si>
    <t xml:space="preserve">katefrappell
</t>
  </si>
  <si>
    <t>myloc_tracker
RT @tinacpowell: Q3A5: Fintech
firms also need to look within
the analytics of each social network
to evaluate the metrics within
each chan…</t>
  </si>
  <si>
    <t>lollipop_social
RT @ManageFlitter: Thank you to
our guest Nicole Osborne @lollipop_social.
She shared so much valuable information!
We'll be talking about…</t>
  </si>
  <si>
    <t>dede_watson
Q1A4 More brands and every day
people who sell physical products
will be using Shopping on Instagram
feature. It’s been around for months,
but a lot of brands are still not
fully utilizing it. Shop directly
from a post without searching for
a link.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</si>
  <si>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</si>
  <si>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</si>
  <si>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</si>
  <si>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</si>
  <si>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</si>
  <si>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</si>
  <si>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</si>
  <si>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</si>
  <si>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</si>
  <si>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</si>
  <si>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</si>
  <si>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</si>
  <si>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</si>
  <si>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</si>
  <si>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</si>
  <si>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</si>
  <si>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</si>
  <si>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</si>
  <si>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</si>
  <si>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</si>
  <si>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</si>
  <si>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</si>
  <si>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</si>
  <si>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</si>
  <si>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</si>
  <si>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</si>
  <si>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</si>
  <si>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</si>
  <si>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</si>
  <si>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</si>
  <si>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</si>
  <si>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</si>
  <si>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</si>
  <si>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</si>
  <si>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</si>
  <si>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</si>
  <si>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</si>
  <si>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</si>
  <si>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</si>
  <si>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</si>
  <si>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</si>
  <si>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</si>
  <si>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</si>
  <si>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</si>
  <si>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</si>
  <si>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</si>
  <si>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</si>
  <si>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</si>
  <si>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</si>
  <si>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</si>
  <si>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</si>
  <si>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</si>
  <si>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</si>
  <si>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</si>
  <si>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</si>
  <si>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</si>
  <si>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</si>
  <si>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</si>
  <si>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</si>
  <si>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</si>
  <si>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</si>
  <si>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</si>
  <si>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</si>
  <si>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</si>
  <si>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</si>
  <si>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</si>
  <si>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</si>
  <si>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</si>
  <si>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</si>
  <si>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</si>
  <si>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</si>
  <si>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</si>
  <si>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</si>
  <si>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</si>
  <si>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</si>
  <si>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</si>
  <si>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</si>
  <si>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</si>
  <si>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</si>
  <si>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</si>
  <si>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</si>
  <si>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</si>
  <si>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http://www.cmssocial.com/social-media/4-ways-can-measure-roi-social-media/</t>
  </si>
  <si>
    <t>https://twitter.com/i/web/status/1167621109262495744</t>
  </si>
  <si>
    <t>Top URLs in Tweet in G2</t>
  </si>
  <si>
    <t>G1 Count</t>
  </si>
  <si>
    <t>Top URLs in Tweet in G3</t>
  </si>
  <si>
    <t>G2 Count</t>
  </si>
  <si>
    <t>Top URLs in Tweet in G4</t>
  </si>
  <si>
    <t>G3 Count</t>
  </si>
  <si>
    <t>https://twitter.com/i/web/status/1160313879035035648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</si>
  <si>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</si>
  <si>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</si>
  <si>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</si>
  <si>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</si>
  <si>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</si>
  <si>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</si>
  <si>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</si>
  <si>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</si>
  <si>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</si>
  <si>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</si>
  <si>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</si>
  <si>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</si>
  <si>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</si>
  <si>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</si>
  <si>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https://www.widefoc.us/?utm_source=WF&amp;utm_medium=Paidsocial_0810&amp;utm_campaign=WFSocial http://www.managementguru.net/how-to-measure-instagram-marketing-roi/ https://twitter.com/InfovisionSocio/status/1164586396155183104 https://twitter.com/i/web/status/1165526725377351681 https://twitter.com/i/web/status/1166349822905004044 https://www.social-tribe.com/2018/07/20/translate-social-data-business-insights/?utm_source=blog-post&amp;utm_medium=st-website&amp;utm_campaign=measuring-success https://twitter.com/i/web/status/1167503763353088001 http://www.cmssocial.com/social-media/4-ways-can-measure-roi-social-media/ https://twitter.com/i/web/status/1167621109262495744 http://bit.ly/2qBZlpZ</t>
  </si>
  <si>
    <t>https://twitter.com/ManageFlitter/status/1113195710474801153 https://twitter.com/ManageFlitter/status/1113192788894670851 https://twitter.com/ManageFlitter/status/1113198490925117442 https://twitter.com/i/web/status/1152644282530107399</t>
  </si>
  <si>
    <t>https://app.btweeps.com https://twitter.com/btweeps_/status/1159867749260283904?s=21 https://bookme.name/MohdImran https://app.btweeps.com/ https://twitter.com/johnhall/status/1157818467489320960 https://twitter.com/ruhlin/status/1156277073817800704 https://fdier.co/ovoUPN https://twitter.com/i/web/status/1160313879035035648 https://twitter.com/i/web/status/1165894657219465217</t>
  </si>
  <si>
    <t>https://kickfactory.com/blog/the-case-for-human-assisted-ai/ https://kickfactory.com/blog/how-to-increase-social-media-engagement/ https://kickfactory.com/blog/2-ways-to-give-your-audience-what-it-wants/</t>
  </si>
  <si>
    <t>https://www.falcon.io/insights-hub/topics/social-media-roi/spark-interview-a-social-media-fairy-tale/?utm_term=falcon+page&amp;utm_medium=social&amp;utm_source=twitter&amp;utm_campaign=attract-all-engagement-own&amp;utm_content=falcon+social https://www.falcon.io/insights-hub/topics/social-media-roi/how-to-prove-social-media-roi-to-your-boss/?utm_term=falcon+page&amp;utm_medium=social&amp;utm_source=twitter&amp;utm_campaign=attract-all-engagement-own&amp;utm_content=falcon+social</t>
  </si>
  <si>
    <t>http://www.sociamonials.com/redirect.php?url_id=434528&amp;s_id=3173512 http://www.sociamonials.com/redirect.php?url_id=429943&amp;s_id=3173561 http://www.sociamonials.com/redirect.php?url_id=430824&amp;s_id=3173560</t>
  </si>
  <si>
    <t>https://blog.hubspot.com/marketing/social-bookmarking https://twitter.com/i/web/status/1171146868610490369 https://twitter.com/i/web/status/1171157465662205952 https://blog.hubspot.com/marketing/what-is-digital-marketing https://twitter.com/i/web/status/1174665840303706112 https://blog.hubspot.com/marketing/how-to-syndicate-content https://blog.hubspot.com/marketing/instagram-explore-page https://twitter.com/i/web/status/1176819753463308290 https://blog.hubspot.com/marketing/kpi-dashboard https://twitter.com/i/web/status/1181117799030280192</t>
  </si>
  <si>
    <t>https://b2the7.com/learning-from-others-and-what-social-tools-they-are-using/ https://twitter.com/i/web/status/1169720910577917953</t>
  </si>
  <si>
    <t>http://www.sociamonials.com/redirect.php?url_id=432809&amp;s_id=3173515 http://www.sociamonials.com/redirect.php?url_id=377868&amp;s_id=2747926 https://twitter.com/i/web/status/1160959358986944512 http://www.sociamonials.com/redirect.php?url_id=392778&amp;s_id=2889846</t>
  </si>
  <si>
    <t>Top Domains in Tweet in Entire Graph</t>
  </si>
  <si>
    <t>Top Domains in Tweet in G1</t>
  </si>
  <si>
    <t>cmssocial.com</t>
  </si>
  <si>
    <t>sharerocket.com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</si>
  <si>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</si>
  <si>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</si>
  <si>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</si>
  <si>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</si>
  <si>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</si>
  <si>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</si>
  <si>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</si>
  <si>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</si>
  <si>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</si>
  <si>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</si>
  <si>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widefoc.us managementguru.net social-tribe.com cmssocial.com bit.ly b2the7.com urbansoft.co sharerocket.com co.uk</t>
  </si>
  <si>
    <t>twitter.com btweeps.com bookme.name fdier.co</t>
  </si>
  <si>
    <t>twitter.com hubspot.com</t>
  </si>
  <si>
    <t>b2the7.com twitter.com</t>
  </si>
  <si>
    <t>sociamonials.com twitter.com</t>
  </si>
  <si>
    <t>Top Hashtags in Tweet in Entire Graph</t>
  </si>
  <si>
    <t>smm</t>
  </si>
  <si>
    <t>twittertools</t>
  </si>
  <si>
    <t>lovetwitter</t>
  </si>
  <si>
    <t>marketing</t>
  </si>
  <si>
    <t>socialmediamanagement</t>
  </si>
  <si>
    <t>digitalmarketing</t>
  </si>
  <si>
    <t>socialmediacampaign</t>
  </si>
  <si>
    <t>Top Hashtags in Tweet in G1</t>
  </si>
  <si>
    <t>roi</t>
  </si>
  <si>
    <t>twittersmarter</t>
  </si>
  <si>
    <t>paidsocial</t>
  </si>
  <si>
    <t>instagram</t>
  </si>
  <si>
    <t>custommetrics</t>
  </si>
  <si>
    <t>socialmediaroi</t>
  </si>
  <si>
    <t>measureroi</t>
  </si>
  <si>
    <t>Top Hashtags in Tweet in G2</t>
  </si>
  <si>
    <t>martechconf</t>
  </si>
  <si>
    <t>Top Hashtags in Tweet in G3</t>
  </si>
  <si>
    <t>ugc</t>
  </si>
  <si>
    <t>Top Hashtags in Tweet in G4</t>
  </si>
  <si>
    <t>art</t>
  </si>
  <si>
    <t>twittertips</t>
  </si>
  <si>
    <t>marketingstrategy</t>
  </si>
  <si>
    <t>business</t>
  </si>
  <si>
    <t>Top Hashtags in Tweet in G5</t>
  </si>
  <si>
    <t>analytics</t>
  </si>
  <si>
    <t>tips</t>
  </si>
  <si>
    <t>results</t>
  </si>
  <si>
    <t>infographic</t>
  </si>
  <si>
    <t>Top Hashtags in Tweet in G6</t>
  </si>
  <si>
    <t>Top Hashtags in Tweet in G7</t>
  </si>
  <si>
    <t>shakeitup</t>
  </si>
  <si>
    <t>rol</t>
  </si>
  <si>
    <t>Top Hashtags in Tweet in G8</t>
  </si>
  <si>
    <t>socialmediamarketing</t>
  </si>
  <si>
    <t>Top Hashtags in Tweet in G9</t>
  </si>
  <si>
    <t>Top Hashtags in Tweet in G10</t>
  </si>
  <si>
    <t>cmworld</t>
  </si>
  <si>
    <t>semrushchat</t>
  </si>
  <si>
    <t>seochat</t>
  </si>
  <si>
    <t>sproutchat</t>
  </si>
  <si>
    <t>hootchat</t>
  </si>
  <si>
    <t>smechat</t>
  </si>
  <si>
    <t>adobechat</t>
  </si>
  <si>
    <t>millennialtalk</t>
  </si>
  <si>
    <t>bufferchat</t>
  </si>
  <si>
    <t>Top Hashtags in Tweet</t>
  </si>
  <si>
    <t>socialroi socialmedia roi twittersmarter marketing paidsocial instagram custommetrics socialmediaroi measureroi</t>
  </si>
  <si>
    <t>socialroi ugc</t>
  </si>
  <si>
    <t>btweeps twittertools lovetwitter socialroi socialmedia art twittertips mondaymotivation marketingstrategy business</t>
  </si>
  <si>
    <t>cmworld semrushchat seochat sproutchat hootchat socialroi smechat adobechat millennialtalk bufferchat</t>
  </si>
  <si>
    <t>socialroi socialmedia socialmediamarketing</t>
  </si>
  <si>
    <t>socialmedia socialroi smm socialmediacampaign socialmediamanagement socialtool marketing video smmtool digitalmarketing</t>
  </si>
  <si>
    <t>socialroi smm socialmediamarketing inboundmarketingagency smmagency hubspotpartner googleadwords inboundevolution roas digitalmarketing</t>
  </si>
  <si>
    <t>socialroi socialmedia smm socialmediacampaign socialmediamanagement socialtool digitalmarketing marketing video onlinepromotion</t>
  </si>
  <si>
    <t>Top Words in Tweet in Entire Graph</t>
  </si>
  <si>
    <t>Words in Sentiment List#1: Positive</t>
  </si>
  <si>
    <t>Words in Sentiment List#2: Negative</t>
  </si>
  <si>
    <t>Words in Sentiment List#3: Angry/Violent</t>
  </si>
  <si>
    <t>Non-categorized Words</t>
  </si>
  <si>
    <t>Total Words</t>
  </si>
  <si>
    <t>#socialroi</t>
  </si>
  <si>
    <t>social</t>
  </si>
  <si>
    <t>ðÿ</t>
  </si>
  <si>
    <t>media</t>
  </si>
  <si>
    <t>Top Words in Tweet in G1</t>
  </si>
  <si>
    <t>25</t>
  </si>
  <si>
    <t>money</t>
  </si>
  <si>
    <t>strategies</t>
  </si>
  <si>
    <t>businesses</t>
  </si>
  <si>
    <t>#socialmedia</t>
  </si>
  <si>
    <t>Top Words in Tweet in G2</t>
  </si>
  <si>
    <t>Top Words in Tweet in G3</t>
  </si>
  <si>
    <t>s</t>
  </si>
  <si>
    <t>people</t>
  </si>
  <si>
    <t>share</t>
  </si>
  <si>
    <t>each</t>
  </si>
  <si>
    <t>Top Words in Tweet in G4</t>
  </si>
  <si>
    <t>#btweeps</t>
  </si>
  <si>
    <t>up</t>
  </si>
  <si>
    <t>audience</t>
  </si>
  <si>
    <t>managing</t>
  </si>
  <si>
    <t>#twittertools</t>
  </si>
  <si>
    <t>work</t>
  </si>
  <si>
    <t>#lovetwitter</t>
  </si>
  <si>
    <t>secure</t>
  </si>
  <si>
    <t>Top Words in Tweet in G5</t>
  </si>
  <si>
    <t>Top Words in Tweet in G6</t>
  </si>
  <si>
    <t>Top Words in Tweet in G7</t>
  </si>
  <si>
    <t>metrics</t>
  </si>
  <si>
    <t>Top Words in Tweet in G8</t>
  </si>
  <si>
    <t>agency</t>
  </si>
  <si>
    <t>presents</t>
  </si>
  <si>
    <t>detailed</t>
  </si>
  <si>
    <t>report</t>
  </si>
  <si>
    <t>client</t>
  </si>
  <si>
    <t>interesting</t>
  </si>
  <si>
    <t>show</t>
  </si>
  <si>
    <t>directly</t>
  </si>
  <si>
    <t>Top Words in Tweet in G9</t>
  </si>
  <si>
    <t>Top Words in Tweet in G10</t>
  </si>
  <si>
    <t>chats</t>
  </si>
  <si>
    <t>top</t>
  </si>
  <si>
    <t>#cmworld</t>
  </si>
  <si>
    <t>#semrushchat</t>
  </si>
  <si>
    <t>#seochat</t>
  </si>
  <si>
    <t>#sproutchat</t>
  </si>
  <si>
    <t>#hootchat</t>
  </si>
  <si>
    <t>Top Words in Tweet</t>
  </si>
  <si>
    <t>social #socialroi media 25 roi money strategies businesses marketing #socialmedia</t>
  </si>
  <si>
    <t>hootsuite cmicontent garyvee smexaminer bluehost bizapalooza madalynsklar mttalks meetedgar winniesun</t>
  </si>
  <si>
    <t>#socialroi ðÿ manageflitter s social people instagram share media each</t>
  </si>
  <si>
    <t>btweeps_ twitter #btweeps up audience managing #twittertools work #lovetwitter secure</t>
  </si>
  <si>
    <t>hootsuite hubspot cmicontent socialmedia2day smexaminer larrykim neilpatel marketingprofs marismith jeffbullas</t>
  </si>
  <si>
    <t>agency presents detailed social media report client interesting show directly</t>
  </si>
  <si>
    <t>g2lauren #socialroi</t>
  </si>
  <si>
    <t>twitter chats top marketing #cmworld #semrushchat #seochat #sproutchat #hootchat #socialroi</t>
  </si>
  <si>
    <t>many especially bigger brands spend more #socialmedia resources #stories question</t>
  </si>
  <si>
    <t>#socialroi see more 's case human assisted ai increase social</t>
  </si>
  <si>
    <t>social media ðÿ #socialroi</t>
  </si>
  <si>
    <t>ðÿ #socialmedia media ï #socialroi #smm #socialmediacampaign #socialmediamanagement #socialtool out</t>
  </si>
  <si>
    <t>#socialroi marketing content #smm #socialmediamarketing #inboundmarketingagency #smmagency #hubspotpartner #googleadwords #inboundevolution</t>
  </si>
  <si>
    <t>noticias última hora liftmetrix une familia hootsuite ayudarte definir medir</t>
  </si>
  <si>
    <t>17 #marketing agencies provide accurate read #socialroi #khorosengage</t>
  </si>
  <si>
    <t>day 2 #eniversity digital strategy session started early high despite</t>
  </si>
  <si>
    <t>favorite #socialmedia tools use daily engaging creating scheduling monitoring analyzing</t>
  </si>
  <si>
    <t>#socialroi #socialmedia #smm #socialmediacampaign #socialmediamanagement #socialtool #digitalmarketing social business media</t>
  </si>
  <si>
    <t>Top Word Pairs in Tweet in Entire Graph</t>
  </si>
  <si>
    <t>social,media</t>
  </si>
  <si>
    <t>twitter,audience</t>
  </si>
  <si>
    <t>ðÿ,ðÿ</t>
  </si>
  <si>
    <t>#btweeps,âš</t>
  </si>
  <si>
    <t>#socialroi,#socialmedia</t>
  </si>
  <si>
    <t>audience,sign</t>
  </si>
  <si>
    <t>sign,up</t>
  </si>
  <si>
    <t>#socialmedia,#smm</t>
  </si>
  <si>
    <t>#smm,#socialmediacampaign</t>
  </si>
  <si>
    <t>#socialmediacampaign,#socialmediamanagement</t>
  </si>
  <si>
    <t>Top Word Pairs in Tweet in G1</t>
  </si>
  <si>
    <t>25,topics</t>
  </si>
  <si>
    <t>topics,25</t>
  </si>
  <si>
    <t>25,social</t>
  </si>
  <si>
    <t>media,experts</t>
  </si>
  <si>
    <t>experts,chapter</t>
  </si>
  <si>
    <t>chapter,11</t>
  </si>
  <si>
    <t>11,talking</t>
  </si>
  <si>
    <t>talking,social</t>
  </si>
  <si>
    <t>media,strategies</t>
  </si>
  <si>
    <t>Top Word Pairs in Tweet in G2</t>
  </si>
  <si>
    <t>cmicontent,garyvee</t>
  </si>
  <si>
    <t>garyvee,smexaminer</t>
  </si>
  <si>
    <t>smexaminer,bluehost</t>
  </si>
  <si>
    <t>bluehost,hootsuite</t>
  </si>
  <si>
    <t>hootsuite,bizapalooza</t>
  </si>
  <si>
    <t>bizapalooza,madalynsklar</t>
  </si>
  <si>
    <t>madalynsklar,mttalks</t>
  </si>
  <si>
    <t>mttalks,meetedgar</t>
  </si>
  <si>
    <t>meetedgar,winniesun</t>
  </si>
  <si>
    <t>jigneshthakkarv,cmicontent</t>
  </si>
  <si>
    <t>Top Word Pairs in Tweet in G3</t>
  </si>
  <si>
    <t>personal,brand</t>
  </si>
  <si>
    <t>social,network</t>
  </si>
  <si>
    <t>thank,guest</t>
  </si>
  <si>
    <t>guest,nicole</t>
  </si>
  <si>
    <t>nicole,osborne</t>
  </si>
  <si>
    <t>osborne,lollipop_social</t>
  </si>
  <si>
    <t>lollipop_social,shared</t>
  </si>
  <si>
    <t>shared,much</t>
  </si>
  <si>
    <t>Top Word Pairs in Tweet in G4</t>
  </si>
  <si>
    <t>save,time</t>
  </si>
  <si>
    <t>time,managing</t>
  </si>
  <si>
    <t>managing,twitter</t>
  </si>
  <si>
    <t>up,set</t>
  </si>
  <si>
    <t>set,up</t>
  </si>
  <si>
    <t>up,twitter</t>
  </si>
  <si>
    <t>Top Word Pairs in Tweet in G5</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</si>
  <si>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</si>
  <si>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</si>
  <si>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</si>
  <si>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</si>
  <si>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</si>
  <si>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</si>
  <si>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</si>
  <si>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</si>
  <si>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</si>
  <si>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</si>
  <si>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G6</t>
  </si>
  <si>
    <t>Top Word Pairs in Tweet in G7</t>
  </si>
  <si>
    <t>Top Word Pairs in Tweet in G8</t>
  </si>
  <si>
    <t>agency,presents</t>
  </si>
  <si>
    <t>presents,detailed</t>
  </si>
  <si>
    <t>detailed,social</t>
  </si>
  <si>
    <t>media,report</t>
  </si>
  <si>
    <t>report,client</t>
  </si>
  <si>
    <t>client,interesting</t>
  </si>
  <si>
    <t>interesting,show</t>
  </si>
  <si>
    <t>show,directly</t>
  </si>
  <si>
    <t>directly,impacts</t>
  </si>
  <si>
    <t>Top Word Pairs in Tweet in G9</t>
  </si>
  <si>
    <t>Top Word Pairs in Tweet in G10</t>
  </si>
  <si>
    <t>twitter,chats</t>
  </si>
  <si>
    <t>top,marketing</t>
  </si>
  <si>
    <t>marketing,twitter</t>
  </si>
  <si>
    <t>chats,#cmworld</t>
  </si>
  <si>
    <t>#cmworld,#semrushchat</t>
  </si>
  <si>
    <t>#semrushchat,#seochat</t>
  </si>
  <si>
    <t>#seochat,#sproutchat</t>
  </si>
  <si>
    <t>#sproutchat,#hootchat</t>
  </si>
  <si>
    <t>#hootchat,#socialroi</t>
  </si>
  <si>
    <t>#socialroi,#smechat</t>
  </si>
  <si>
    <t>Top Word Pairs in Tweet</t>
  </si>
  <si>
    <t>social,media  25,topics  topics,25  25,social  media,experts  experts,chapter  chapter,11  11,talking  talking,social  media,strategies</t>
  </si>
  <si>
    <t>cmicontent,garyvee  garyvee,smexaminer  smexaminer,bluehost  bluehost,hootsuite  hootsuite,bizapalooza  bizapalooza,madalynsklar  madalynsklar,mttalks  mttalks,meetedgar  meetedgar,winniesun  jigneshthakkarv,cmicontent</t>
  </si>
  <si>
    <t>ðÿ,ðÿ  social,media  personal,brand  social,network  thank,guest  guest,nicole  nicole,osborne  osborne,lollipop_social  lollipop_social,shared  shared,much</t>
  </si>
  <si>
    <t>twitter,audience  #btweeps,âš  audience,sign  sign,up  save,time  time,managing  managing,twitter  up,set  set,up  up,twitter</t>
  </si>
  <si>
    <t>hootsuite,hubspot  hubspot,cmicontent  cmicontent,socialmedia2day  socialmedia2day,smexaminer  smexaminer,larrykim  larrykim,neilpatel  neilpatel,marketingprofs  marketingprofs,marismith  marismith,jeffbullas  joeclark947,hootsuite</t>
  </si>
  <si>
    <t>agency,presents  presents,detailed  detailed,social  social,media  media,report  report,client  client,interesting  interesting,show  show,directly  directly,impacts</t>
  </si>
  <si>
    <t>twitter,chats  top,marketing  marketing,twitter  chats,#cmworld  #cmworld,#semrushchat  #semrushchat,#seochat  #seochat,#sproutchat  #sproutchat,#hootchat  #hootchat,#socialroi  #socialroi,#smechat</t>
  </si>
  <si>
    <t>many,especially  especially,bigger  bigger,brands  brands,spend  spend,more  more,#socialmedia  #socialmedia,resources  resources,#stories  #stories,question  question,remains</t>
  </si>
  <si>
    <t>more,#socialroi  's,case  case,human  human,assisted  assisted,ai  ai,#socialroi  increase,social  social,media  media,engagement  see,more</t>
  </si>
  <si>
    <t>ðÿ,ï  #smm,#socialmediacampaign  #socialmediacampaign,#socialmediamanagement  #socialmediamanagement,#socialtool  #socialroi,#socialmedia  #socialmedia,#smm  social,media  media,media  media,ðÿ  ï,key</t>
  </si>
  <si>
    <t>#socialroi,#smmagency  digital,marketing  marketing,#socialroi  #socialroi,#socialmediamarketing  #socialmediamarketing,#digitalmarketing  #digitalmarketing,#inboundsmm  #inboundsmm,#instagrammarketingagency  #instagrammarketing,#socialroi  content,syndication  syndication,successfully</t>
  </si>
  <si>
    <t>noticias,última  última,hora  hora,liftmetrix  liftmetrix,une  une,familia  familia,hootsuite  hootsuite,ayudarte  ayudarte,definir  definir,medir  medir,tu</t>
  </si>
  <si>
    <t>17,#marketing  #marketing,agencies  agencies,provide  provide,accurate  accurate,read  read,#socialroi  #socialroi,#khorosengage</t>
  </si>
  <si>
    <t>day,2  2,#eniversity  #eniversity,digital  digital,strategy  strategy,session  session,started  started,early  early,high  high,despite  despite,subdued</t>
  </si>
  <si>
    <t>favorite,#socialmedia  #socialmedia,tools  tools,use  use,daily  daily,engaging  engaging,creating  creating,scheduling  scheduling,monitoring  monitoring,analyzing  analyzing,#digital360chat</t>
  </si>
  <si>
    <t>#socialroi,#socialmedia  #socialmedia,#smm  #smm,#socialmediacampaign  #socialmediacampaign,#socialmediamanagement  #socialmediamanagement,#socialtool  #socialtool,#digitalmarketing  social,media  want,attract  attract,flood  flood,new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</si>
  <si>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</si>
  <si>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</si>
  <si>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</si>
  <si>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</si>
  <si>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</si>
  <si>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</si>
  <si>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</si>
  <si>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</si>
  <si>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</si>
  <si>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</si>
  <si>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</si>
  <si>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</si>
  <si>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</si>
  <si>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</si>
  <si>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</si>
  <si>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</si>
  <si>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</si>
  <si>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</si>
  <si>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</si>
  <si>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</si>
  <si>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</si>
  <si>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</si>
  <si>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</si>
  <si>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t>
  </si>
  <si>
    <t>genepetrovlmc g2lauren</t>
  </si>
  <si>
    <t>Top Mentioned in Tweet</t>
  </si>
  <si>
    <t>ross_quintana managementguru1</t>
  </si>
  <si>
    <t>hootsuite garyvee smexaminer bluehost bizapalooza madalynsklar mttalks meetedgar winniesun jigneshthakkarv</t>
  </si>
  <si>
    <t>manageflitter dede_watson lollipop_social tinacpowell katefrappell chrisstrub managesocial janetmachuka_ twitter madalynsklar</t>
  </si>
  <si>
    <t>btweeps_ 1davidclarke thesoulfulemu</t>
  </si>
  <si>
    <t>hubspot cmicontent socialmedia2day smexaminer larrykim neilpatel marketingprofs marismith jeffbullas joeclark947</t>
  </si>
  <si>
    <t>softbank sprint marceloclaure beaconcouncil jungleisland</t>
  </si>
  <si>
    <t>forbeswomen sruhle</t>
  </si>
  <si>
    <t>liftmetrix ramonanunezm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</si>
  <si>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</si>
  <si>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</si>
  <si>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</si>
  <si>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</si>
  <si>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</si>
  <si>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</si>
  <si>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</si>
  <si>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</si>
  <si>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</si>
  <si>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</si>
  <si>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</si>
  <si>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</si>
  <si>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ross_quintana urbansoftt tracy19671 cmssocialmedia managementguru1 dpomuk ganeshjacharya widefocusco tvbtweets socltribe</t>
  </si>
  <si>
    <t>garyvee cmicontent winniesun hootsuite bizapalooza smexaminer bluehost bellas_pets meetedgar usabizparty</t>
  </si>
  <si>
    <t>myloc_tracker madalynsklar dede_watson chrisstrub janetmachuka_ manageflitter jmattmke 2e6658f32bcf414 lollipop_social twitter</t>
  </si>
  <si>
    <t>entwistletx thesoulfulemu kyle2usuccess 1davidclarke bizboost audiograbber bizboostfeature alisonneedshelp digi__marketin schedulingtweet</t>
  </si>
  <si>
    <t>jeffbullas socialmedia2day marismith hubspot larrykim marketingprofs randfish neilpatel joeclark947</t>
  </si>
  <si>
    <t>sprint saccio softbank marceloclaure jungleisland beaconcouncil nacoteca</t>
  </si>
  <si>
    <t>forbeswomen sruhle nsccfinance</t>
  </si>
  <si>
    <t>marklives gfunkdafied kathmcconnachie</t>
  </si>
  <si>
    <t>genepetrovlmc dearmishudad g2lauren</t>
  </si>
  <si>
    <t>leolibrarian christhames35 colbyd_morton</t>
  </si>
  <si>
    <t>socialmediaclub marynasife</t>
  </si>
  <si>
    <t>kickfactoryinc ryanmac</t>
  </si>
  <si>
    <t>twincitiesrise ecotone_pbc</t>
  </si>
  <si>
    <t>falconio nordic_choice</t>
  </si>
  <si>
    <t>mdavecs rectestgirl</t>
  </si>
  <si>
    <t>inboundevol chrissmithdigi</t>
  </si>
  <si>
    <t>wbg_health bjorgpalsdottir</t>
  </si>
  <si>
    <t>ramonanunezm liftmetrix</t>
  </si>
  <si>
    <t>khoros dboniche</t>
  </si>
  <si>
    <t>dameconcepts the_enitiaters</t>
  </si>
  <si>
    <t>jencoleict sclarkeoville</t>
  </si>
  <si>
    <t>b2the7 glenridgefleet</t>
  </si>
  <si>
    <t>sproutsocial themissnicolina</t>
  </si>
  <si>
    <t>sociamonials reachhitters</t>
  </si>
  <si>
    <t>Top URLs in Tweet by Count</t>
  </si>
  <si>
    <t>https://twitter.com/ManageFlitter/status/1113195710474801153 https://twitter.com/ManageFlitter/status/1113192788894670851 https://twitter.com/ManageFlitter/status/1113198490925117442</t>
  </si>
  <si>
    <t>https://app.btweeps.com https://app.btweeps.com/ https://twitter.com/btweeps_/status/1159867749260283904?s=21 https://fdier.co/ovoUPN https://twitter.com/ruhlin/status/1156277073817800704 https://twitter.com/johnhall/status/1157818467489320960</t>
  </si>
  <si>
    <t>https://bookme.name/MohdImran https://twitter.com/i/web/status/1165894657219465217 https://twitter.com/i/web/status/1160313879035035648 https://app.btweeps.com https://twitter.com/btweeps_/status/1159867749260283904?s=21</t>
  </si>
  <si>
    <t>http://www.sociamonials.com/redirect.php?url_id=432809&amp;s_id=3173515 http://www.sociamonials.com/redirect.php?url_id=392778&amp;s_id=2889846 https://twitter.com/i/web/status/1160959358986944512 http://www.sociamonials.com/redirect.php?url_id=377868&amp;s_id=2747926</t>
  </si>
  <si>
    <t>https://app.btweeps.com https://twitter.com/btweeps_/status/1159867749260283904?s=21</t>
  </si>
  <si>
    <t>https://blog.hubspot.com/marketing/social-bookmarking https://twitter.com/i/web/status/1183594133090385925 https://twitter.com/i/web/status/1182044154211262464 https://twitter.com/i/web/status/1181530807137112065 https://twitter.com/i/web/status/1181117799030280192 https://blog.hubspot.com/marketing/kpi-dashboard https://twitter.com/i/web/status/1176819753463308290 https://blog.hubspot.com/marketing/instagram-explore-page https://blog.hubspot.com/marketing/how-to-syndicate-content https://twitter.com/i/web/status/1174665840303706112</t>
  </si>
  <si>
    <t>http://www.sociamonials.com/redirect.php?url_id=434528&amp;s_id=3173512 http://www.sociamonials.com/redirect.php?url_id=430824&amp;s_id=3173560 http://www.sociamonials.com/redirect.php?url_id=429943&amp;s_id=3173561</t>
  </si>
  <si>
    <t>Top URLs in Tweet by Salience</t>
  </si>
  <si>
    <t>https://twitter.com/i/web/status/1169720910577917953 https://b2the7.com/learning-from-others-and-what-social-tools-they-are-using/</t>
  </si>
  <si>
    <t>Top Domains in Tweet by Count</t>
  </si>
  <si>
    <t>btweeps.com twitter.com fdier.co</t>
  </si>
  <si>
    <t>bookme.name twitter.com btweeps.com</t>
  </si>
  <si>
    <t>btweeps.com twitter.com</t>
  </si>
  <si>
    <t>Top Domains in Tweet by Salience</t>
  </si>
  <si>
    <t>twitter.com btweeps.com fdier.co</t>
  </si>
  <si>
    <t>twitter.com bookme.name btweeps.com</t>
  </si>
  <si>
    <t>twitter.com sociamonials.com</t>
  </si>
  <si>
    <t>twitter.com b2the7.com</t>
  </si>
  <si>
    <t>hubspot.com twitter.com</t>
  </si>
  <si>
    <t>Top Hashtags in Tweet by Count</t>
  </si>
  <si>
    <t>btweeps twittertools socialroi lovetwitter socialmedia twittertips marketingstrategy business entrepreneur leadgen</t>
  </si>
  <si>
    <t>btweeps beingemu mondaymotivation success branding smb socialroi smm bizboost art</t>
  </si>
  <si>
    <t>btweeps lovetwitter art twittertools mondaymotivation august1st</t>
  </si>
  <si>
    <t>urbansoft social socialroi bahrain usa manama digital marketing digitalmarketing connection</t>
  </si>
  <si>
    <t>socialroi digitalmarketingagency inboundmarketingagency socialmediamarketing digitalmarketing inboundsmm instagrammarketingagency</t>
  </si>
  <si>
    <t>socialroi smm smmagency hubspotpartner googleadwords facebookadsmanager instagrammarketing inboundevolution roas inboundmarketingagency</t>
  </si>
  <si>
    <t>socialroi socialmedia smm socialmediacampaign socialmediamanagement socialtool marketing video digitalmarketing onlinepromotion</t>
  </si>
  <si>
    <t>Top Hashtags in Tweet by Salience</t>
  </si>
  <si>
    <t>leadgen entrepreneur smm marketingstrategy business lovetwitter socialmedia twittertips smb tweetsmarter</t>
  </si>
  <si>
    <t>video onlinepromotion marketing smmtool socialmediapromotion digitalmarketing socialmediacampaign socialmediamanagement socialtool socialroi</t>
  </si>
  <si>
    <t>lovetwitter art twittertools mondaymotivation august1st btweeps</t>
  </si>
  <si>
    <t>digital360chat twitterchat twittersmarter socialroi socialmedia</t>
  </si>
  <si>
    <t>digitalmarketingagency inboundmarketingagency socialmediamarketing digitalmarketing inboundsmm instagrammarketingagency socialroi</t>
  </si>
  <si>
    <t>smm smmagency hubspotpartner googleadwords facebookadsmanager instagrammarketing inboundevolution roas inboundmarketingagency socialmediamarketing</t>
  </si>
  <si>
    <t>video digitalmarketing onlinepromotion socialmediapromotion smmtool marketing socialroi socialmedia smm socialmediacampaign</t>
  </si>
  <si>
    <t>socialmedia socialmediamarketing socialroi</t>
  </si>
  <si>
    <t>Top Words in Tweet by Count</t>
  </si>
  <si>
    <t>ðÿ social each media within network case use s cats</t>
  </si>
  <si>
    <t>work btweeps_ managing growing twitter audience doesnâ t necessarily need</t>
  </si>
  <si>
    <t>#btweeps ðÿ #twittertools #lovetwitter #socialmedia #twittertips twitter âš #marketingstrategy #business</t>
  </si>
  <si>
    <t>twitter up btweeps_ save time managing audience sign set universe</t>
  </si>
  <si>
    <t>christhames35 top marketing twitter chats #cmworld #semrushchat #seochat #sproutchat #hootchat</t>
  </si>
  <si>
    <t>twitter chats top marketing #cmworld #semrushchat #seochat #sproutchat #hootchat #smechat</t>
  </si>
  <si>
    <t>create detailed #paidsocial organic content strategies based business goals</t>
  </si>
  <si>
    <t>thesoulfulemu #weekendvibes ask emu anything personalized growth companion #beingemu #leader</t>
  </si>
  <si>
    <t>btweeps_ ask anything personalized growth #btweeps social media emu #beingemu</t>
  </si>
  <si>
    <t>sociamonials marketing longer stuff make stories tell seth godin #socialmedia</t>
  </si>
  <si>
    <t>#socialmedia #smm #socialmediacampaign #socialmediamanagement #socialtool #digitalmarketing social business media #marketing</t>
  </si>
  <si>
    <t>g2lauren sadly ended</t>
  </si>
  <si>
    <t>genepetrovlmc g2lauren really</t>
  </si>
  <si>
    <t>btweeps_ twitter #btweeps secure free managing audience up work 1davidclarke</t>
  </si>
  <si>
    <t>btweeps_ #btweeps twitter secure free managing audience up work growth</t>
  </si>
  <si>
    <t>roi challenges measuring social read discover measure instagram marketing determine</t>
  </si>
  <si>
    <t>kathmcconnachie agency presents detailed social media report client interesting show</t>
  </si>
  <si>
    <t>#custommetrics</t>
  </si>
  <si>
    <t>btweeps_ send direct message collaboration opportunities #lovetwitter #art #twittertools #tweetsm</t>
  </si>
  <si>
    <t>spending lots time money social media important know much helping</t>
  </si>
  <si>
    <t>define actionable social media roi business gt via sproutsocial</t>
  </si>
  <si>
    <t>great re getting lots likes shares prove value investment</t>
  </si>
  <si>
    <t>jigneshthakkarv cmicontent garyvee smexaminer bluehost hootsuite bizapalooza madalynsklar mttalks meetedgar</t>
  </si>
  <si>
    <t>jmattmke chrisstrub manageflitter managesocial janetmachuka_ sad see chat end</t>
  </si>
  <si>
    <t>cmicontent garyvee smexaminer bluehost hootsuite bizapalooza madalynsklar mttalks meetedgar winniesun</t>
  </si>
  <si>
    <t>clicks engagements conversions metrics translate #socialmedia marketing program's worth real</t>
  </si>
  <si>
    <t>reports seo become ultra important world roi client's eyes sent</t>
  </si>
  <si>
    <t>4 ways measure roi social media #roi #socialmediaroi #measureroi</t>
  </si>
  <si>
    <t>man bringt social media mehr umsatz muss halt richtig messen</t>
  </si>
  <si>
    <t>b2the7 favorite #socialmedia tools use daily engaging creating scheduling monitoring</t>
  </si>
  <si>
    <t>according hootsuite 75 b2b businesses market twitter read article learn</t>
  </si>
  <si>
    <t>sclarkeoville d love join #smechat wednesday s 1pm et great</t>
  </si>
  <si>
    <t>the_enitiaters day 2 #eniversity digital strategy session started early high</t>
  </si>
  <si>
    <t>17 #marketing agencies provide accurate read #khorosengage</t>
  </si>
  <si>
    <t>dboniche 17 #marketing agencies provide accurate read #khorosengage</t>
  </si>
  <si>
    <t>metrics forbeswomen really boys math check sruhle mentioned 1 problem</t>
  </si>
  <si>
    <t>social media marketing customer crowd call 973 777 urban 87226</t>
  </si>
  <si>
    <t>nacoteca softbank sprint marceloclaure beaconcouncil jungleisland yes ensure achieve suc</t>
  </si>
  <si>
    <t>recent clients worked unsure review analytics posts here good ov</t>
  </si>
  <si>
    <t>really psyched hootsuite s tips proving social marketing roi #martechconf</t>
  </si>
  <si>
    <t>de noticias última hora liftmetrix se une la familia hootsuite</t>
  </si>
  <si>
    <t>mohammad ali pate wbg_health #investinhealthworkers #education #women #youth let's imbue</t>
  </si>
  <si>
    <t>inboundevol content syndication successfully #digitalmarketingagency #inboundmarketingagency #in digital marketing #socialmediamarketing</t>
  </si>
  <si>
    <t>marketing #smm content #smmagency #hubspotpartner #googleadwords #facebookadsmanager #instagrammarketing use #inboundevolution</t>
  </si>
  <si>
    <t>#askql #bufferchat #hootchat #twittersmarter #custserv #adweekchat #simplychat #marketochat #cfchat #qchat</t>
  </si>
  <si>
    <t>never easier turn station's social audience revenue find out</t>
  </si>
  <si>
    <t>ðÿ media ï rectestgirl social key listen engage build relationships</t>
  </si>
  <si>
    <t>ðÿ #socialmedia #smm #socialmediacampaign #socialmediamanagement #socialtool out #marketing media ï</t>
  </si>
  <si>
    <t>social media ðÿ nordic_choice using increase total revenue 30 see</t>
  </si>
  <si>
    <t>client twincitiesrise provides mentorship training transform lives through meaningful employment</t>
  </si>
  <si>
    <t>social roi marketing domain relentless hunt stems fact weâ re</t>
  </si>
  <si>
    <t>madalynsklar jmattmke chrisstrub manageflitter managesocial janetmachuka_ sad see chat end</t>
  </si>
  <si>
    <t>guest marketers thank nicole osborne lollipop_social shared much valuable information</t>
  </si>
  <si>
    <t>money f##k value #sociavalue</t>
  </si>
  <si>
    <t>ॐ see list 32 17 active #twitterchats #smchat</t>
  </si>
  <si>
    <t>25 social media topics experts chapter 11 talking strategies businesses</t>
  </si>
  <si>
    <t>see more 's case human assisted ai increase social media</t>
  </si>
  <si>
    <t>marynasife many especially bigger brands spend more #socialmedia resources #stories</t>
  </si>
  <si>
    <t>manageflitter ðÿ dede_watson s tinacpowell people instagram share lollipop_social social</t>
  </si>
  <si>
    <t>manageflitter much achieve thank guest nicole osborne lollipop_social shared valuable</t>
  </si>
  <si>
    <t>post more brands people instagram link share posts feed content</t>
  </si>
  <si>
    <t>Top Words in Tweet by Salience</t>
  </si>
  <si>
    <t>ðÿ each media social within network case s cats use</t>
  </si>
  <si>
    <t>ðÿ work up twitter btweeps_ #entrepreneur audience âš #marketingstrategy #business</t>
  </si>
  <si>
    <t>twitter up work growth ask anything personalized #btweeps social media</t>
  </si>
  <si>
    <t>social media want attract flood new customers ur e commerce</t>
  </si>
  <si>
    <t>up work twitter #btweeps secure free managing audience 1davidclarke found</t>
  </si>
  <si>
    <t>up work twitter #btweeps secure free managing audience growth management</t>
  </si>
  <si>
    <t>anal analyzing #digital360chat #twitterchat #twittersmarter favorite #socialmedia tools use daily</t>
  </si>
  <si>
    <t>randfish garyvee #socialmediamanagement #socialmedia #analytics 7 #tips best #results #infographic</t>
  </si>
  <si>
    <t>ramonanunezm http de noticias última hora liftmetrix se une la</t>
  </si>
  <si>
    <t>content syndication successfully #digitalmarketingagency #inboundmarketingagency #in digital marketing #socialmediamarketing #digitalmarketing</t>
  </si>
  <si>
    <t>ðÿ media ï want attract flood new customers e commerce</t>
  </si>
  <si>
    <t>ðÿ nordic_choice using increase total revenue 30 see making happen</t>
  </si>
  <si>
    <t>entrepreneurs #socialmedia #marketing #contentmarketing ross_quintana entre 25 social media topics</t>
  </si>
  <si>
    <t>'s case human assisted ai increase social media engagement ryanmac</t>
  </si>
  <si>
    <t>ðÿ s manageflitter social dede_watson tinacpowell posts add within each</t>
  </si>
  <si>
    <t>thank guest nicole osborne lollipop_social shared valuable information talking a7</t>
  </si>
  <si>
    <t>brands posts community add give more people instagram link share</t>
  </si>
  <si>
    <t>Top Word Pairs in Tweet by Count</t>
  </si>
  <si>
    <t>ðÿ,ðÿ  social,network  social,media  q3a5,fintech  fintech,firms  firms,need  need,look  look,within  within,analytics  analytics,each</t>
  </si>
  <si>
    <t>btweeps_,managing  managing,growing  growing,twitter  twitter,audience  audience,doesnâ  doesnâ,t  t,necessarily  necessarily,need  need,hard  hard,work</t>
  </si>
  <si>
    <t>#btweeps,âš  #socialmedia,#twittertips  #twittertips,#twittertools  #twittertools,#marketingstrategy  #marketingstrategy,#business  #business,#entrepreneur  #entrepreneur,#socialroi  twitter,audience  #socialroi,#leadgen  #lovetwitter,ðÿ</t>
  </si>
  <si>
    <t>btweeps_,save  save,time  time,managing  managing,twitter  twitter,audience  audience,sign  sign,up  up,set  set,up  up,twitter</t>
  </si>
  <si>
    <t>christhames35,top  top,marketing  marketing,twitter  twitter,chats  chats,#cmworld  #cmworld,#semrushchat  #semrushchat,#seochat  #seochat,#sproutchat  #sproutchat,#hootchat  #hootchat,#socialroi</t>
  </si>
  <si>
    <t>create,detailed  detailed,#paidsocial  #paidsocial,organic  organic,content  content,strategies  strategies,based  based,business  business,goals  goals,#socialroi</t>
  </si>
  <si>
    <t>thesoulfulemu,#weekendvibes  #weekendvibes,ask  ask,emu  emu,anything  anything,personalized  personalized,growth  growth,companion  companion,#beingemu  #beingemu,#leader</t>
  </si>
  <si>
    <t>anything,personalized  personalized,growth  social,media  ask,emu  emu,anything  #smm,#bizboost  #mondaymotivation,ask  ask,anything  growth,companionship  companionship,social</t>
  </si>
  <si>
    <t>sociamonials,marketing  marketing,longer  longer,stuff  stuff,make  make,stories  stories,tell  tell,seth  seth,godin  godin,#socialroi  #socialroi,#socialmedia</t>
  </si>
  <si>
    <t>g2lauren,sadly  sadly,#socialroi  #socialroi,ended</t>
  </si>
  <si>
    <t>genepetrovlmc,g2lauren  g2lauren,really  really,#socialroi</t>
  </si>
  <si>
    <t>twitter,audience  btweeps_,1davidclarke  1davidclarke,found  found,out  out,connected  connected,#btweeps  #btweeps,100  100,secure  secure,private  private,encrypted</t>
  </si>
  <si>
    <t>twitter,audience  btweeps_,#btweeps  #btweeps,secure  secure,growth  growth,management  management,twitter  twitter,audiences  audiences,started  started,free  free,#lovetwitt</t>
  </si>
  <si>
    <t>challenges,measuring  measuring,social  social,roi  roi,read  read,discover  discover,measure  measure,instagram  instagram,marketing  marketing,roi  roi,determine</t>
  </si>
  <si>
    <t>kathmcconnachie,agency  agency,presents  presents,detailed  detailed,social  social,media  media,report  report,client  client,interesting  interesting,show  show,directly</t>
  </si>
  <si>
    <t>#socialroi,#custommetrics</t>
  </si>
  <si>
    <t>btweeps_,send  send,direct  direct,message  message,collaboration  collaboration,opportunities  opportunities,#lovetwitter  #lovetwitter,#art  #art,#twittertools  #twittertools,#tweetsm</t>
  </si>
  <si>
    <t>spending,lots  lots,time  time,money  money,social  social,media  media,important  important,know  know,much  much,helping</t>
  </si>
  <si>
    <t>define,actionable  actionable,social  social,media  media,roi  roi,business  business,gt  gt,via  via,sproutsocial</t>
  </si>
  <si>
    <t>great,re  re,getting  getting,lots  lots,likes  likes,shares  shares,prove  prove,value  value,investment</t>
  </si>
  <si>
    <t>jigneshthakkarv,cmicontent  cmicontent,garyvee  garyvee,smexaminer  smexaminer,bluehost  bluehost,hootsuite  hootsuite,bizapalooza  bizapalooza,madalynsklar  madalynsklar,mttalks  mttalks,meetedgar  meetedgar,winniesun</t>
  </si>
  <si>
    <t>jmattmke,chrisstrub  chrisstrub,manageflitter  manageflitter,managesocial  managesocial,janetmachuka_  janetmachuka_,sad  sad,see  see,#socialroi  #socialroi,chat  chat,end</t>
  </si>
  <si>
    <t>cmicontent,garyvee  garyvee,smexaminer  smexaminer,bluehost  bluehost,hootsuite  hootsuite,bizapalooza  bizapalooza,madalynsklar  madalynsklar,mttalks  mttalks,meetedgar  meetedgar,winniesun</t>
  </si>
  <si>
    <t>clicks,engagements  engagements,conversions  conversions,metrics  metrics,translate  translate,#socialmedia  #socialmedia,marketing  marketing,program's  program's,worth  worth,real  real,business</t>
  </si>
  <si>
    <t>seo,reports  reports,become  become,ultra  ultra,important  important,world  world,roi  roi,client's  client's,eyes  eyes,reports  reports,sent</t>
  </si>
  <si>
    <t>4,ways  ways,measure  measure,roi  roi,social  social,media  media,#roi  #roi,#socialroi  #socialroi,#socialmediaroi  #socialmediaroi,#measureroi</t>
  </si>
  <si>
    <t>bringt,social  social,media  media,mehr  mehr,umsatz  umsatz,muss  muss,man  man,halt  halt,man  man,richtig  richtig,messen</t>
  </si>
  <si>
    <t>b2the7,favorite  favorite,#socialmedia  #socialmedia,tools  tools,use  use,daily  daily,engaging  engaging,creating  creating,scheduling  scheduling,monitoring  monitoring,analyzing</t>
  </si>
  <si>
    <t>according,hootsuite  hootsuite,75  75,b2b  b2b,businesses  businesses,market  market,twitter  twitter,read  read,article  article,learn  learn,more</t>
  </si>
  <si>
    <t>sclarkeoville,d  d,love  love,join  join,#smechat  #smechat,wednesday  wednesday,s  s,1pm  1pm,et  et,great  great,chats</t>
  </si>
  <si>
    <t>the_enitiaters,day  day,2  2,#eniversity  #eniversity,digital  digital,strategy  strategy,session  session,started  started,early  early,high  high,despite</t>
  </si>
  <si>
    <t>dboniche,17  17,#marketing  #marketing,agencies  agencies,provide  provide,accurate  accurate,read  read,#socialroi  #socialroi,#khorosengage</t>
  </si>
  <si>
    <t>forbeswomen,really  really,boys  boys,math  math,check  check,metrics  metrics,sruhle  sruhle,mentioned  mentioned,1  1,problem  problem,over</t>
  </si>
  <si>
    <t>favorite,#socialmedia  #socialmedia,tools  tools,use  use,daily  daily,engaging  engaging,creating  creating,scheduling  scheduling,monitoring  monitoring,analyzing  analyzing,digital360chat</t>
  </si>
  <si>
    <t>social,media  media,marketing  marketing,customer  customer,crowd  crowd,call  call,973  973,777  777,urban  urban,87226  87226,visit</t>
  </si>
  <si>
    <t>nacoteca,softbank  softbank,sprint  sprint,marceloclaure  marceloclaure,beaconcouncil  beaconcouncil,jungleisland  jungleisland,yes  yes,ensure  ensure,achieve  achieve,suc</t>
  </si>
  <si>
    <t>recent,clients  clients,worked  worked,unsure  unsure,review  review,analytics  analytics,posts  posts,here  here,good  good,ov</t>
  </si>
  <si>
    <t>really,psyched  psyched,hootsuite  hootsuite,s  s,tips  tips,proving  proving,social  social,marketing  marketing,roi  roi,#martechconf  #martechconf,#socialroi</t>
  </si>
  <si>
    <t>noticias,de  de,última  última,hora  hora,liftmetrix  liftmetrix,se  se,une  une,la  la,familia  familia,de  de,hootsuite</t>
  </si>
  <si>
    <t>mohammad,ali  ali,pate  pate,wbg_health  wbg_health,#socialroi  #socialroi,#investinhealthworkers  #investinhealthworkers,#education  #education,#women  #women,#youth  #youth,let's  let's,imbue</t>
  </si>
  <si>
    <t>inboundevol,content  content,syndication  syndication,successfully  successfully,#digitalmarketingagency  #digitalmarketingagency,#socialroi  #socialroi,#inboundmarketingagency  #inboundmarketingagency,#in  inboundevol,digital  digital,marketing  marketing,#socialroi</t>
  </si>
  <si>
    <t>#socialroi,#smmagency  #instagrammarketing,#socialroi  social,bookmarking  bookmarking,#smm  #smm,#socialroi  #smmagency,#hubspotpartner  #hubspotpartner,#googleadwords  13,examples  examples,re  re,engagment</t>
  </si>
  <si>
    <t>#askql,#bufferchat  #bufferchat,#hootchat  #hootchat,#twittersmarter  #twittersmarter,#custserv  #custserv,#adweekchat  #adweekchat,#simplychat  #simplychat,#marketochat  #marketochat,#cfchat  #cfchat,#qchat</t>
  </si>
  <si>
    <t>never,easier  easier,turn  turn,station's  station's,social  social,audience  audience,revenue  revenue,find  find,out</t>
  </si>
  <si>
    <t>ðÿ,ï  rectestgirl,social  social,media  media,media  media,ðÿ  ï,key  key,ðÿ  ðÿ,listen  listen,ðÿ  ï,engage</t>
  </si>
  <si>
    <t>#smm,#socialmediacampaign  #socialmediacampaign,#socialmediamanagement  #socialmediamanagement,#socialtool  #socialroi,#socialmedia  #socialmedia,#smm  ðÿ,ï  want,attract  attract,flood  flood,new  new,customers</t>
  </si>
  <si>
    <t>social,media  nordic_choice,using  using,social  media,increase  increase,total  total,revenue  revenue,30  30,see  see,making  making,happen</t>
  </si>
  <si>
    <t>client,twincitiesrise  twincitiesrise,provides  provides,mentorship  mentorship,training  training,transform  transform,lives  lives,through  through,meaningful  meaningful,employment  employment,impact</t>
  </si>
  <si>
    <t>social,marketing  marketing,domain  domain,relentless  relentless,hunt  hunt,roi  roi,stems  stems,fact  fact,weâ  weâ,re  re,advanced</t>
  </si>
  <si>
    <t>madalynsklar,jmattmke  jmattmke,chrisstrub  chrisstrub,manageflitter  manageflitter,managesocial  managesocial,janetmachuka_  janetmachuka_,sad  sad,see  see,#socialroi  #socialroi,chat  chat,end</t>
  </si>
  <si>
    <t>thank,guest  guest,nicole  nicole,osborne  osborne,lollipop_social  lollipop_social,shared  shared,much  much,valuable  valuable,information  information,talking  talking,one</t>
  </si>
  <si>
    <t>money,money  money,f##k  f##k,money  money,value  value,#sociavalue  #sociavalue,#socialroi</t>
  </si>
  <si>
    <t>ॐ,see  see,list  list,32  32,17  17,active  active,#twitterchats  #twitterchats,#smchat  #smchat,#socialroi</t>
  </si>
  <si>
    <t>marynasife,many  many,especially  especially,bigger  bigger,brands  brands,spend  spend,more  more,#socialmedia  #socialmedia,resources  resources,#stories  #stories,question</t>
  </si>
  <si>
    <t>ðÿ,ðÿ  lollipop_social,manageflitter  personal,brand  social,media  dede_watson,q1a4  q1a4,more  more,brands  brands,day  day,people  people,sell</t>
  </si>
  <si>
    <t>manageflitter,thank  thank,guest  guest,nicole  nicole,osborne  osborne,lollipop_social  lollipop_social,shared  shared,much  much,valuable  valuable,information  information,talking</t>
  </si>
  <si>
    <t>link,#socialroi  q1a4,more  more,brands  brands,day  day,people  people,sell  sell,physical  physical,products  products,using  using,shopping</t>
  </si>
  <si>
    <t>Top Word Pairs in Tweet by Salience</t>
  </si>
  <si>
    <t>#twittertools,#marketingstrategy  #marketingstrategy,#business  #business,#entrepreneur  #entrepreneur,#socialroi  #btweeps,âš  #socialmedia,#twittertips  #twittertips,#twittertools  twitter,audience  #socialroi,#leadgen  #lovetwitter,ðÿ</t>
  </si>
  <si>
    <t>social,media  want,attract  attract,flood  flood,new  new,customers  customers,ur  ur,e  e,commerce  commerce,business  business,try</t>
  </si>
  <si>
    <t>monitoring,anal  monitoring,analyzing  analyzing,#digital360chat  #digital360chat,#twitterchat  #twitterchat,#twittersmarter  #twittersmarter,#socialroi  favorite,#socialmedia  #socialmedia,tools  tools,use  use,daily</t>
  </si>
  <si>
    <t>jeffbullas,randfish  randfish,garyvee  garyvee,#socialmediamanagement  #socialmediamanagement,#socialroi  #socialroi,#socialmedia  #socialmedia,#analytics  #analytics,7  7,#tips  #tips,best  best,#results</t>
  </si>
  <si>
    <t>ramonanunezm,noticias  tu,#socialroi  #socialroi,http  noticias,de  de,última  última,hora  hora,liftmetrix  liftmetrix,se  se,une  une,la</t>
  </si>
  <si>
    <t>ðÿ,ï  want,attract  attract,flood  flood,new  new,customers  customers,e  e,commerce  commerce,business  business,try  try,'5</t>
  </si>
  <si>
    <t>nordic_choice,using  using,social  media,increase  increase,total  total,revenue  revenue,30  30,see  see,making  making,happen  happen,ðÿš</t>
  </si>
  <si>
    <t>businesses,entrepreneurs  entrepreneurs,#socialmedia  #socialmedia,#marketing  #marketing,#contentmarketing  #contentmarketing,#socialroi  ross_quintana,25  businesses,entre  social,media  25,topics  topics,25</t>
  </si>
  <si>
    <t>'s,case  case,human  human,assisted  assisted,ai  ai,#socialroi  increase,social  social,media  media,engagement  see,more  see,ryanmac</t>
  </si>
  <si>
    <t>ðÿ,ðÿ  social,media  lollipop_social,manageflitter  personal,brand  dede_watson,q1a4  q1a4,more  more,brands  brands,day  day,people  people,sell</t>
  </si>
  <si>
    <t>Word</t>
  </si>
  <si>
    <t>#smm</t>
  </si>
  <si>
    <t>out</t>
  </si>
  <si>
    <t>content</t>
  </si>
  <si>
    <t>more</t>
  </si>
  <si>
    <t>time</t>
  </si>
  <si>
    <t>use</t>
  </si>
  <si>
    <t>free</t>
  </si>
  <si>
    <t>âš</t>
  </si>
  <si>
    <t>growth</t>
  </si>
  <si>
    <t>set</t>
  </si>
  <si>
    <t>t</t>
  </si>
  <si>
    <t>need</t>
  </si>
  <si>
    <t>#marketing</t>
  </si>
  <si>
    <t>around</t>
  </si>
  <si>
    <t>#socialmediamanagement</t>
  </si>
  <si>
    <t>#digitalmarketing</t>
  </si>
  <si>
    <t>sign</t>
  </si>
  <si>
    <t>come</t>
  </si>
  <si>
    <t>talking</t>
  </si>
  <si>
    <t>1</t>
  </si>
  <si>
    <t>sharing</t>
  </si>
  <si>
    <t>audiences</t>
  </si>
  <si>
    <t>#socialmediacampaign</t>
  </si>
  <si>
    <t>#socialtool</t>
  </si>
  <si>
    <t>started</t>
  </si>
  <si>
    <t>#art</t>
  </si>
  <si>
    <t>save</t>
  </si>
  <si>
    <t>universe</t>
  </si>
  <si>
    <t>right</t>
  </si>
  <si>
    <t>back</t>
  </si>
  <si>
    <t>#mondaymotivation</t>
  </si>
  <si>
    <t>#twittertips</t>
  </si>
  <si>
    <t>brand</t>
  </si>
  <si>
    <t>see</t>
  </si>
  <si>
    <t>000</t>
  </si>
  <si>
    <t>growing</t>
  </si>
  <si>
    <t>doesnâ</t>
  </si>
  <si>
    <t>necessarily</t>
  </si>
  <si>
    <t>hard</t>
  </si>
  <si>
    <t>itâ</t>
  </si>
  <si>
    <t>smart</t>
  </si>
  <si>
    <t>matter</t>
  </si>
  <si>
    <t>hence</t>
  </si>
  <si>
    <t>#marketingstrategy</t>
  </si>
  <si>
    <t>#business</t>
  </si>
  <si>
    <t>ask</t>
  </si>
  <si>
    <t>anything</t>
  </si>
  <si>
    <t>personalized</t>
  </si>
  <si>
    <t>brands</t>
  </si>
  <si>
    <t>create</t>
  </si>
  <si>
    <t>2</t>
  </si>
  <si>
    <t>review</t>
  </si>
  <si>
    <t>one</t>
  </si>
  <si>
    <t>find</t>
  </si>
  <si>
    <t>â</t>
  </si>
  <si>
    <t>meaningful</t>
  </si>
  <si>
    <t>send</t>
  </si>
  <si>
    <t>direct</t>
  </si>
  <si>
    <t>message</t>
  </si>
  <si>
    <t>collaboration</t>
  </si>
  <si>
    <t>opportunities</t>
  </si>
  <si>
    <t>management</t>
  </si>
  <si>
    <t>found</t>
  </si>
  <si>
    <t>connected</t>
  </si>
  <si>
    <t>100</t>
  </si>
  <si>
    <t>private</t>
  </si>
  <si>
    <t>encrypted</t>
  </si>
  <si>
    <t>core</t>
  </si>
  <si>
    <t>approach</t>
  </si>
  <si>
    <t>httpâ</t>
  </si>
  <si>
    <t>pssttt</t>
  </si>
  <si>
    <t>additional</t>
  </si>
  <si>
    <t>actions</t>
  </si>
  <si>
    <t>gratitude</t>
  </si>
  <si>
    <t>feedback</t>
  </si>
  <si>
    <t>#bâ</t>
  </si>
  <si>
    <t>flow</t>
  </si>
  <si>
    <t>#entrepreneur</t>
  </si>
  <si>
    <t>day</t>
  </si>
  <si>
    <t>posts</t>
  </si>
  <si>
    <t>customers</t>
  </si>
  <si>
    <t>community</t>
  </si>
  <si>
    <t>add</t>
  </si>
  <si>
    <t>achieve</t>
  </si>
  <si>
    <t>guest</t>
  </si>
  <si>
    <t>much</t>
  </si>
  <si>
    <t>read</t>
  </si>
  <si>
    <t>experts</t>
  </si>
  <si>
    <t>#socialmediamarketing</t>
  </si>
  <si>
    <t>#twittersmarter</t>
  </si>
  <si>
    <t>favorite</t>
  </si>
  <si>
    <t>tools</t>
  </si>
  <si>
    <t>daily</t>
  </si>
  <si>
    <t>engaging</t>
  </si>
  <si>
    <t>creating</t>
  </si>
  <si>
    <t>scheduling</t>
  </si>
  <si>
    <t>monitoring</t>
  </si>
  <si>
    <t>#tweetsm</t>
  </si>
  <si>
    <t>#lovetwitt</t>
  </si>
  <si>
    <t>prea</t>
  </si>
  <si>
    <t>powerful</t>
  </si>
  <si>
    <t>integrate</t>
  </si>
  <si>
    <t>always</t>
  </si>
  <si>
    <t>stay</t>
  </si>
  <si>
    <t>step</t>
  </si>
  <si>
    <t>ahead</t>
  </si>
  <si>
    <t>giving</t>
  </si>
  <si>
    <t>intentionally</t>
  </si>
  <si>
    <t>thorsday</t>
  </si>
  <si>
    <t>tweet</t>
  </si>
  <si>
    <t>thunder</t>
  </si>
  <si>
    <t>tweeple</t>
  </si>
  <si>
    <t>utilize</t>
  </si>
  <si>
    <t>#august1st</t>
  </si>
  <si>
    <t>craft</t>
  </si>
  <si>
    <t>connect</t>
  </si>
  <si>
    <t>emu</t>
  </si>
  <si>
    <t>#beingemu</t>
  </si>
  <si>
    <t>#smb</t>
  </si>
  <si>
    <t>sell</t>
  </si>
  <si>
    <t>important</t>
  </si>
  <si>
    <t>best</t>
  </si>
  <si>
    <t>story</t>
  </si>
  <si>
    <t>give</t>
  </si>
  <si>
    <t>post</t>
  </si>
  <si>
    <t>especially</t>
  </si>
  <si>
    <t>want</t>
  </si>
  <si>
    <t>personal</t>
  </si>
  <si>
    <t>list</t>
  </si>
  <si>
    <t>new</t>
  </si>
  <si>
    <t>fintech</t>
  </si>
  <si>
    <t>within</t>
  </si>
  <si>
    <t>e</t>
  </si>
  <si>
    <t>cats</t>
  </si>
  <si>
    <t>build</t>
  </si>
  <si>
    <t>marketers</t>
  </si>
  <si>
    <t>2019</t>
  </si>
  <si>
    <t>question</t>
  </si>
  <si>
    <t>provide</t>
  </si>
  <si>
    <t>case</t>
  </si>
  <si>
    <t>topics</t>
  </si>
  <si>
    <t>chapter</t>
  </si>
  <si>
    <t>11</t>
  </si>
  <si>
    <t>here</t>
  </si>
  <si>
    <t>ï</t>
  </si>
  <si>
    <t>digital</t>
  </si>
  <si>
    <t>analyzing</t>
  </si>
  <si>
    <t>session</t>
  </si>
  <si>
    <t>#smechat</t>
  </si>
  <si>
    <t>mindfully</t>
  </si>
  <si>
    <t>wit</t>
  </si>
  <si>
    <t>#branding</t>
  </si>
  <si>
    <t>#leadgen</t>
  </si>
  <si>
    <t>ÿ</t>
  </si>
  <si>
    <t>using</t>
  </si>
  <si>
    <t>feed</t>
  </si>
  <si>
    <t>visual</t>
  </si>
  <si>
    <t>app</t>
  </si>
  <si>
    <t>targeted</t>
  </si>
  <si>
    <t>d</t>
  </si>
  <si>
    <t>easier</t>
  </si>
  <si>
    <t>thank</t>
  </si>
  <si>
    <t>nicole</t>
  </si>
  <si>
    <t>osborne</t>
  </si>
  <si>
    <t>shared</t>
  </si>
  <si>
    <t>valuable</t>
  </si>
  <si>
    <t>information</t>
  </si>
  <si>
    <t>revenue</t>
  </si>
  <si>
    <t>network</t>
  </si>
  <si>
    <t>sales</t>
  </si>
  <si>
    <t>take</t>
  </si>
  <si>
    <t>increase</t>
  </si>
  <si>
    <t>entre</t>
  </si>
  <si>
    <t>17</t>
  </si>
  <si>
    <t>chat</t>
  </si>
  <si>
    <t>re</t>
  </si>
  <si>
    <t>next</t>
  </si>
  <si>
    <t>check</t>
  </si>
  <si>
    <t>https</t>
  </si>
  <si>
    <t>attract</t>
  </si>
  <si>
    <t>flood</t>
  </si>
  <si>
    <t>commerce</t>
  </si>
  <si>
    <t>try</t>
  </si>
  <si>
    <t>'5</t>
  </si>
  <si>
    <t>steps</t>
  </si>
  <si>
    <t>video</t>
  </si>
  <si>
    <t>product</t>
  </si>
  <si>
    <t>referral</t>
  </si>
  <si>
    <t>program'</t>
  </si>
  <si>
    <t>#video</t>
  </si>
  <si>
    <t>world</t>
  </si>
  <si>
    <t>#onlinepromotion</t>
  </si>
  <si>
    <t>success</t>
  </si>
  <si>
    <t>#inboundmarketingagency</t>
  </si>
  <si>
    <t>really</t>
  </si>
  <si>
    <t>#twitterchat</t>
  </si>
  <si>
    <t>#digital360chat</t>
  </si>
  <si>
    <t>man</t>
  </si>
  <si>
    <t>help</t>
  </si>
  <si>
    <t>impacts</t>
  </si>
  <si>
    <t>companion</t>
  </si>
  <si>
    <t>#success</t>
  </si>
  <si>
    <t>#bizboost</t>
  </si>
  <si>
    <t>#adobechat</t>
  </si>
  <si>
    <t>q1a4</t>
  </si>
  <si>
    <t>physical</t>
  </si>
  <si>
    <t>products</t>
  </si>
  <si>
    <t>shopping</t>
  </si>
  <si>
    <t>feature</t>
  </si>
  <si>
    <t>q2a3</t>
  </si>
  <si>
    <t>employees</t>
  </si>
  <si>
    <t>advocates</t>
  </si>
  <si>
    <t>posting</t>
  </si>
  <si>
    <t>feeds</t>
  </si>
  <si>
    <t>q4a1</t>
  </si>
  <si>
    <t>opinion</t>
  </si>
  <si>
    <t>both</t>
  </si>
  <si>
    <t>equally</t>
  </si>
  <si>
    <t>used</t>
  </si>
  <si>
    <t>regularly</t>
  </si>
  <si>
    <t>contain</t>
  </si>
  <si>
    <t>q2a5</t>
  </si>
  <si>
    <t>develop</t>
  </si>
  <si>
    <t>strong</t>
  </si>
  <si>
    <t>relationship</t>
  </si>
  <si>
    <t>q5a4</t>
  </si>
  <si>
    <t>unfold</t>
  </si>
  <si>
    <t>app's</t>
  </si>
  <si>
    <t>amazing</t>
  </si>
  <si>
    <t>templates</t>
  </si>
  <si>
    <t>extra</t>
  </si>
  <si>
    <t>pizazz</t>
  </si>
  <si>
    <t>hypetype</t>
  </si>
  <si>
    <t>link</t>
  </si>
  <si>
    <t>love</t>
  </si>
  <si>
    <t>turn</t>
  </si>
  <si>
    <t>5</t>
  </si>
  <si>
    <t>15</t>
  </si>
  <si>
    <t>a7</t>
  </si>
  <si>
    <t>engaged</t>
  </si>
  <si>
    <t>enjoy</t>
  </si>
  <si>
    <t>working</t>
  </si>
  <si>
    <t>a4</t>
  </si>
  <si>
    <t>authentic</t>
  </si>
  <si>
    <t>keep</t>
  </si>
  <si>
    <t>channels</t>
  </si>
  <si>
    <t>identify</t>
  </si>
  <si>
    <t>channel</t>
  </si>
  <si>
    <t>30</t>
  </si>
  <si>
    <t>q3a5</t>
  </si>
  <si>
    <t>firms</t>
  </si>
  <si>
    <t>look</t>
  </si>
  <si>
    <t>evaluate</t>
  </si>
  <si>
    <t>q7a1</t>
  </si>
  <si>
    <t>failures</t>
  </si>
  <si>
    <t>context</t>
  </si>
  <si>
    <t>even</t>
  </si>
  <si>
    <t>legal</t>
  </si>
  <si>
    <t>obligation</t>
  </si>
  <si>
    <t>aka</t>
  </si>
  <si>
    <t>cybersecurity</t>
  </si>
  <si>
    <t>systems</t>
  </si>
  <si>
    <t>down</t>
  </si>
  <si>
    <t>q5a5</t>
  </si>
  <si>
    <t>please</t>
  </si>
  <si>
    <t>stop</t>
  </si>
  <si>
    <t>trying</t>
  </si>
  <si>
    <t>reason</t>
  </si>
  <si>
    <t>called</t>
  </si>
  <si>
    <t>q5a3</t>
  </si>
  <si>
    <t>º</t>
  </si>
  <si>
    <t>kidding</t>
  </si>
  <si>
    <t>q4</t>
  </si>
  <si>
    <t>advice</t>
  </si>
  <si>
    <t>struggling</t>
  </si>
  <si>
    <t>q1</t>
  </si>
  <si>
    <t>trends</t>
  </si>
  <si>
    <t>before</t>
  </si>
  <si>
    <t>dive</t>
  </si>
  <si>
    <t>today</t>
  </si>
  <si>
    <t>asking</t>
  </si>
  <si>
    <t>design</t>
  </si>
  <si>
    <t>lead</t>
  </si>
  <si>
    <t>quick</t>
  </si>
  <si>
    <t>#soci</t>
  </si>
  <si>
    <t>q5</t>
  </si>
  <si>
    <t>company</t>
  </si>
  <si>
    <t>seeking</t>
  </si>
  <si>
    <t>improve</t>
  </si>
  <si>
    <t>way</t>
  </si>
  <si>
    <t>interact</t>
  </si>
  <si>
    <t>q6</t>
  </si>
  <si>
    <t>advantage</t>
  </si>
  <si>
    <t>close</t>
  </si>
  <si>
    <t>friends</t>
  </si>
  <si>
    <t>specific</t>
  </si>
  <si>
    <t>many</t>
  </si>
  <si>
    <t>bigger</t>
  </si>
  <si>
    <t>spend</t>
  </si>
  <si>
    <t>resources</t>
  </si>
  <si>
    <t>#stories</t>
  </si>
  <si>
    <t>remains</t>
  </si>
  <si>
    <t>bring</t>
  </si>
  <si>
    <t>#instagram</t>
  </si>
  <si>
    <t>'s</t>
  </si>
  <si>
    <t>human</t>
  </si>
  <si>
    <t>assisted</t>
  </si>
  <si>
    <t>ai</t>
  </si>
  <si>
    <t>engagement</t>
  </si>
  <si>
    <t>ways</t>
  </si>
  <si>
    <t>#twitterchats</t>
  </si>
  <si>
    <t>value</t>
  </si>
  <si>
    <t>sad</t>
  </si>
  <si>
    <t>end</t>
  </si>
  <si>
    <t>know</t>
  </si>
  <si>
    <t>#roi</t>
  </si>
  <si>
    <t>ðÿš</t>
  </si>
  <si>
    <t>co</t>
  </si>
  <si>
    <t>clutter</t>
  </si>
  <si>
    <t>mixed</t>
  </si>
  <si>
    <t>sentiment</t>
  </si>
  <si>
    <t>stand</t>
  </si>
  <si>
    <t>#socialmediapromotion</t>
  </si>
  <si>
    <t>key</t>
  </si>
  <si>
    <t>listen</t>
  </si>
  <si>
    <t>engage</t>
  </si>
  <si>
    <t>relationships</t>
  </si>
  <si>
    <t>david</t>
  </si>
  <si>
    <t>alston</t>
  </si>
  <si>
    <t>#smmtool</t>
  </si>
  <si>
    <t>#bufferchat</t>
  </si>
  <si>
    <t>#smmagency</t>
  </si>
  <si>
    <t>#hubspotpartner</t>
  </si>
  <si>
    <t>#googleadwords</t>
  </si>
  <si>
    <t>goals</t>
  </si>
  <si>
    <t>#facebookadsmanager</t>
  </si>
  <si>
    <t>#instagrammarketing</t>
  </si>
  <si>
    <t>#inboundevolution</t>
  </si>
  <si>
    <t>#roas</t>
  </si>
  <si>
    <t>getting</t>
  </si>
  <si>
    <t>syndication</t>
  </si>
  <si>
    <t>successfully</t>
  </si>
  <si>
    <t>#digitalmarketingagency</t>
  </si>
  <si>
    <t>#socialmediaroi</t>
  </si>
  <si>
    <t>#inboundsmm</t>
  </si>
  <si>
    <t>#instagrammarketingagency</t>
  </si>
  <si>
    <t>noticias</t>
  </si>
  <si>
    <t>última</t>
  </si>
  <si>
    <t>hora</t>
  </si>
  <si>
    <t>une</t>
  </si>
  <si>
    <t>familia</t>
  </si>
  <si>
    <t>ayudarte</t>
  </si>
  <si>
    <t>definir</t>
  </si>
  <si>
    <t>medir</t>
  </si>
  <si>
    <t>tu</t>
  </si>
  <si>
    <t>http</t>
  </si>
  <si>
    <t>7</t>
  </si>
  <si>
    <t>agencies</t>
  </si>
  <si>
    <t>accurate</t>
  </si>
  <si>
    <t>#khorosengage</t>
  </si>
  <si>
    <t>#eniversity</t>
  </si>
  <si>
    <t>strategy</t>
  </si>
  <si>
    <t>early</t>
  </si>
  <si>
    <t>high</t>
  </si>
  <si>
    <t>despite</t>
  </si>
  <si>
    <t>subdued</t>
  </si>
  <si>
    <t>nairobi</t>
  </si>
  <si>
    <t>weather</t>
  </si>
  <si>
    <t>great</t>
  </si>
  <si>
    <t>measure</t>
  </si>
  <si>
    <t>reports</t>
  </si>
  <si>
    <t>worth</t>
  </si>
  <si>
    <t>lots</t>
  </si>
  <si>
    <t>ou</t>
  </si>
  <si>
    <t>ur</t>
  </si>
  <si>
    <t>higher</t>
  </si>
  <si>
    <t>longer</t>
  </si>
  <si>
    <t>stuff</t>
  </si>
  <si>
    <t>make</t>
  </si>
  <si>
    <t>stories</t>
  </si>
  <si>
    <t>tell</t>
  </si>
  <si>
    <t>seth</t>
  </si>
  <si>
    <t>godin</t>
  </si>
  <si>
    <t>companionship</t>
  </si>
  <si>
    <t>life</t>
  </si>
  <si>
    <t>#leadership</t>
  </si>
  <si>
    <t>#weekendvibes</t>
  </si>
  <si>
    <t>brainstorming</t>
  </si>
  <si>
    <t>consultation</t>
  </si>
  <si>
    <t>#thoughtleadership</t>
  </si>
  <si>
    <t>#digitalstrategy</t>
  </si>
  <si>
    <t>#m</t>
  </si>
  <si>
    <t>#tweetsmarter</t>
  </si>
  <si>
    <t>œ</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</si>
  <si>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</si>
  <si>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</si>
  <si>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</si>
  <si>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</si>
  <si>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</si>
  <si>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</si>
  <si>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</si>
  <si>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</si>
  <si>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</si>
  <si>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</si>
  <si>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</si>
  <si>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</si>
  <si>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</si>
  <si>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</si>
  <si>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</si>
  <si>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</si>
  <si>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</si>
  <si>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</si>
  <si>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</si>
  <si>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</si>
  <si>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</si>
  <si>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</si>
  <si>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</si>
  <si>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</si>
  <si>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</si>
  <si>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</si>
  <si>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</si>
  <si>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</si>
  <si>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</si>
  <si>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</si>
  <si>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</si>
  <si>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</si>
  <si>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</si>
  <si>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</si>
  <si>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</si>
  <si>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</si>
  <si>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</si>
  <si>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</si>
  <si>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</si>
  <si>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</si>
  <si>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</si>
  <si>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</si>
  <si>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</si>
  <si>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</si>
  <si>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</si>
  <si>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</si>
  <si>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</si>
  <si>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</si>
  <si>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</si>
  <si>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</si>
  <si>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</si>
  <si>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</si>
  <si>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</si>
  <si>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</si>
  <si>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</si>
  <si>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</si>
  <si>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</si>
  <si>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</si>
  <si>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</si>
  <si>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</si>
  <si>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</si>
  <si>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</si>
  <si>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</si>
  <si>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</si>
  <si>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Apr</t>
  </si>
  <si>
    <t>26-Apr</t>
  </si>
  <si>
    <t>10 PM</t>
  </si>
  <si>
    <t>Oct</t>
  </si>
  <si>
    <t>10-Oct</t>
  </si>
  <si>
    <t>9 AM</t>
  </si>
  <si>
    <t>Mar</t>
  </si>
  <si>
    <t>19-Mar</t>
  </si>
  <si>
    <t>9 PM</t>
  </si>
  <si>
    <t>26-Mar</t>
  </si>
  <si>
    <t>2-Apr</t>
  </si>
  <si>
    <t>Jun</t>
  </si>
  <si>
    <t>9-Jun</t>
  </si>
  <si>
    <t>8 PM</t>
  </si>
  <si>
    <t>Jul</t>
  </si>
  <si>
    <t>20-Jul</t>
  </si>
  <si>
    <t>6 PM</t>
  </si>
  <si>
    <t>Aug</t>
  </si>
  <si>
    <t>1-Aug</t>
  </si>
  <si>
    <t>4 PM</t>
  </si>
  <si>
    <t>4-Aug</t>
  </si>
  <si>
    <t>7 PM</t>
  </si>
  <si>
    <t>5-Aug</t>
  </si>
  <si>
    <t>11 AM</t>
  </si>
  <si>
    <t>2 PM</t>
  </si>
  <si>
    <t>6-Aug</t>
  </si>
  <si>
    <t>7-Aug</t>
  </si>
  <si>
    <t>3 AM</t>
  </si>
  <si>
    <t>7 AM</t>
  </si>
  <si>
    <t>8-Aug</t>
  </si>
  <si>
    <t>5 AM</t>
  </si>
  <si>
    <t>10-Aug</t>
  </si>
  <si>
    <t>3 PM</t>
  </si>
  <si>
    <t>12-Aug</t>
  </si>
  <si>
    <t>5 PM</t>
  </si>
  <si>
    <t>13-Aug</t>
  </si>
  <si>
    <t>17-Aug</t>
  </si>
  <si>
    <t>1 AM</t>
  </si>
  <si>
    <t>18-Aug</t>
  </si>
  <si>
    <t>19-Aug</t>
  </si>
  <si>
    <t>20-Aug</t>
  </si>
  <si>
    <t>12 PM</t>
  </si>
  <si>
    <t>22-Aug</t>
  </si>
  <si>
    <t>23-Aug</t>
  </si>
  <si>
    <t>2 AM</t>
  </si>
  <si>
    <t>25-Aug</t>
  </si>
  <si>
    <t>26-Aug</t>
  </si>
  <si>
    <t>27-Aug</t>
  </si>
  <si>
    <t>28-Aug</t>
  </si>
  <si>
    <t>30-Aug</t>
  </si>
  <si>
    <t>31-Aug</t>
  </si>
  <si>
    <t>Sep</t>
  </si>
  <si>
    <t>4-Sep</t>
  </si>
  <si>
    <t>5-Sep</t>
  </si>
  <si>
    <t>6-Sep</t>
  </si>
  <si>
    <t>8-Sep</t>
  </si>
  <si>
    <t>4 AM</t>
  </si>
  <si>
    <t>9-Sep</t>
  </si>
  <si>
    <t>1 PM</t>
  </si>
  <si>
    <t>10-Sep</t>
  </si>
  <si>
    <t>11-Sep</t>
  </si>
  <si>
    <t>12-Sep</t>
  </si>
  <si>
    <t>13-Sep</t>
  </si>
  <si>
    <t>14-Sep</t>
  </si>
  <si>
    <t>15-Sep</t>
  </si>
  <si>
    <t>16-Sep</t>
  </si>
  <si>
    <t>17-Sep</t>
  </si>
  <si>
    <t>18-Sep</t>
  </si>
  <si>
    <t>19-Sep</t>
  </si>
  <si>
    <t>20-Sep</t>
  </si>
  <si>
    <t>21-Sep</t>
  </si>
  <si>
    <t>23-Sep</t>
  </si>
  <si>
    <t>24-Sep</t>
  </si>
  <si>
    <t>25-Sep</t>
  </si>
  <si>
    <t>8 AM</t>
  </si>
  <si>
    <t>26-Sep</t>
  </si>
  <si>
    <t>29-Sep</t>
  </si>
  <si>
    <t>10 AM</t>
  </si>
  <si>
    <t>1-Oct</t>
  </si>
  <si>
    <t>11 PM</t>
  </si>
  <si>
    <t>2-Oct</t>
  </si>
  <si>
    <t>3-Oct</t>
  </si>
  <si>
    <t>4-Oct</t>
  </si>
  <si>
    <t>5-Oct</t>
  </si>
  <si>
    <t>7-Oct</t>
  </si>
  <si>
    <t>8-Oct</t>
  </si>
  <si>
    <t>9-Oct</t>
  </si>
  <si>
    <t>11-Oct</t>
  </si>
  <si>
    <t>12-Oct</t>
  </si>
  <si>
    <t>13-Oct</t>
  </si>
  <si>
    <t>14-Oct</t>
  </si>
  <si>
    <t>16-Oct</t>
  </si>
  <si>
    <t>17-Oct</t>
  </si>
  <si>
    <t>18-Oct</t>
  </si>
  <si>
    <t>19-Oct</t>
  </si>
  <si>
    <t>22-Oct</t>
  </si>
  <si>
    <t>128, 128, 128</t>
  </si>
  <si>
    <t>Red</t>
  </si>
  <si>
    <t>148, 108, 108</t>
  </si>
  <si>
    <t>235, 20, 20</t>
  </si>
  <si>
    <t>171, 85, 85</t>
  </si>
  <si>
    <t>193, 62, 62</t>
  </si>
  <si>
    <t>212, 43, 43</t>
  </si>
  <si>
    <t>G1: social #socialroi media 25 roi money strategies businesses marketing #socialmedia</t>
  </si>
  <si>
    <t>G2: hootsuite cmicontent garyvee smexaminer bluehost bizapalooza madalynsklar mttalks meetedgar winniesun</t>
  </si>
  <si>
    <t>G3: #socialroi ðÿ manageflitter s social people instagram share media each</t>
  </si>
  <si>
    <t>G4: btweeps_ twitter #btweeps up audience managing #twittertools work #lovetwitter secure</t>
  </si>
  <si>
    <t>G5: hootsuite hubspot cmicontent socialmedia2day smexaminer larrykim neilpatel marketingprofs marismith jeffbullas</t>
  </si>
  <si>
    <t>G7: metrics</t>
  </si>
  <si>
    <t>G8: agency presents detailed social media report client interesting show directly</t>
  </si>
  <si>
    <t>G9: g2lauren #socialroi</t>
  </si>
  <si>
    <t>G10: twitter chats top marketing #cmworld #semrushchat #seochat #sproutchat #hootchat #socialroi</t>
  </si>
  <si>
    <t>G11: many especially bigger brands spend more #socialmedia resources #stories question</t>
  </si>
  <si>
    <t>G12: #socialroi see more 's case human assisted ai increase social</t>
  </si>
  <si>
    <t>G14: social media ðÿ #socialroi</t>
  </si>
  <si>
    <t>G15: ðÿ #socialmedia media ï #socialroi #smm #socialmediacampaign #socialmediamanagement #socialtool out</t>
  </si>
  <si>
    <t>G16: #socialroi marketing content #smm #socialmediamarketing #inboundmarketingagency #smmagency #hubspotpartner #googleadwords #inboundevolution</t>
  </si>
  <si>
    <t>G18: noticias última hora liftmetrix une familia hootsuite ayudarte definir medir</t>
  </si>
  <si>
    <t>G19: 17 #marketing agencies provide accurate read #socialroi #khorosengage</t>
  </si>
  <si>
    <t>G20: day 2 #eniversity digital strategy session started early high despite</t>
  </si>
  <si>
    <t>G22: favorite #socialmedia tools use daily engaging creating scheduling monitoring analyzing</t>
  </si>
  <si>
    <t>G24: #socialroi #socialmedia #smm #socialmediacampaign #socialmediamanagement #socialtool #digitalmarketing social business media</t>
  </si>
  <si>
    <t>Autofill Workbook Results</t>
  </si>
  <si>
    <t>Edge Weight▓1▓7▓0▓True▓Gray▓Red▓▓Edge Weight▓1▓7▓0▓3▓10▓False▓Edge Weight▓1▓7▓0▓35▓12▓False▓▓0▓0▓0▓True▓Black▓Black▓▓Followers▓2▓2015165▓0▓162▓1000▓False▓▓0▓0▓0▓0▓0▓False▓▓0▓0▓0▓0▓0▓False▓▓0▓0▓0▓0▓0▓False</t>
  </si>
  <si>
    <t>GraphSource░GraphServerTwitterSearch▓GraphTerm░#SocialROI▓ImportDescription░The graph represents a network of 113 Twitter users whose tweets in the requested range contained "#SocialROI", or who were replied to or mentioned in those tweets.  The network was obtained from the NodeXL Graph Server on Saturday, 26 October 2019 at 03:48 UTC.
The requested start date was Wednesday, 23 October 2019 at 00:01 UTC and the maximum number of tweets (going backward in time) was 5,000.
The tweets in the network were tweeted over the 81-day, 15-hour, 58-minute period from Thursday, 01 August 2019 at 16:04 UTC to Tuesday, 22 October 2019 at 08:03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</si>
</sst>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313207"/>
        <c:axId val="39843272"/>
      </c:barChart>
      <c:catAx>
        <c:axId val="323132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843272"/>
        <c:crosses val="autoZero"/>
        <c:auto val="1"/>
        <c:lblOffset val="100"/>
        <c:noMultiLvlLbl val="0"/>
      </c:catAx>
      <c:valAx>
        <c:axId val="39843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3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Series'!$A$26:$A$222</c:f>
              <c:strCache>
                <c:ptCount val="117"/>
                <c:pt idx="0">
                  <c:v>10 PM
26-Apr
Apr
2018</c:v>
                </c:pt>
                <c:pt idx="1">
                  <c:v>9 AM
10-Oct
Oct</c:v>
                </c:pt>
                <c:pt idx="2">
                  <c:v>9 PM
19-Mar
Mar
2019</c:v>
                </c:pt>
                <c:pt idx="3">
                  <c:v>9 PM
26-Mar</c:v>
                </c:pt>
                <c:pt idx="4">
                  <c:v>10 PM</c:v>
                </c:pt>
                <c:pt idx="5">
                  <c:v>9 PM
2-Apr
Apr</c:v>
                </c:pt>
                <c:pt idx="6">
                  <c:v>8 PM
9-Jun
Jun</c:v>
                </c:pt>
                <c:pt idx="7">
                  <c:v>6 PM
20-Jul
Jul</c:v>
                </c:pt>
                <c:pt idx="8">
                  <c:v>4 PM
1-Aug
Aug</c:v>
                </c:pt>
                <c:pt idx="9">
                  <c:v>4 PM
4-Aug</c:v>
                </c:pt>
                <c:pt idx="10">
                  <c:v>7 PM</c:v>
                </c:pt>
                <c:pt idx="11">
                  <c:v>9 PM</c:v>
                </c:pt>
                <c:pt idx="12">
                  <c:v>10 PM</c:v>
                </c:pt>
                <c:pt idx="13">
                  <c:v>11 AM
5-Aug</c:v>
                </c:pt>
                <c:pt idx="14">
                  <c:v>2 PM</c:v>
                </c:pt>
                <c:pt idx="15">
                  <c:v>2 PM
6-Aug</c:v>
                </c:pt>
                <c:pt idx="16">
                  <c:v>3 AM
7-Aug</c:v>
                </c:pt>
                <c:pt idx="17">
                  <c:v>7 AM</c:v>
                </c:pt>
                <c:pt idx="18">
                  <c:v>10 PM</c:v>
                </c:pt>
                <c:pt idx="19">
                  <c:v>5 AM
8-Aug</c:v>
                </c:pt>
                <c:pt idx="20">
                  <c:v>6 PM</c:v>
                </c:pt>
                <c:pt idx="21">
                  <c:v>7 PM</c:v>
                </c:pt>
                <c:pt idx="22">
                  <c:v>3 PM
10-Aug</c:v>
                </c:pt>
                <c:pt idx="23">
                  <c:v>10 PM</c:v>
                </c:pt>
                <c:pt idx="24">
                  <c:v>11 AM
12-Aug</c:v>
                </c:pt>
                <c:pt idx="25">
                  <c:v>5 PM</c:v>
                </c:pt>
                <c:pt idx="26">
                  <c:v>6 PM
13-Aug</c:v>
                </c:pt>
                <c:pt idx="27">
                  <c:v>9 PM</c:v>
                </c:pt>
                <c:pt idx="28">
                  <c:v>1 AM
17-Aug</c:v>
                </c:pt>
                <c:pt idx="29">
                  <c:v>9 PM
18-Aug</c:v>
                </c:pt>
                <c:pt idx="30">
                  <c:v>9 AM
19-Aug</c:v>
                </c:pt>
                <c:pt idx="31">
                  <c:v>12 PM
20-Aug</c:v>
                </c:pt>
                <c:pt idx="32">
                  <c:v>3 PM</c:v>
                </c:pt>
                <c:pt idx="33">
                  <c:v>4 PM</c:v>
                </c:pt>
                <c:pt idx="34">
                  <c:v>12 PM
22-Aug</c:v>
                </c:pt>
                <c:pt idx="35">
                  <c:v>3 PM</c:v>
                </c:pt>
                <c:pt idx="36">
                  <c:v>5 PM</c:v>
                </c:pt>
                <c:pt idx="37">
                  <c:v>2 AM
23-Aug</c:v>
                </c:pt>
                <c:pt idx="38">
                  <c:v>7 AM
25-Aug</c:v>
                </c:pt>
                <c:pt idx="39">
                  <c:v>7 AM
26-Aug</c:v>
                </c:pt>
                <c:pt idx="40">
                  <c:v>4 PM</c:v>
                </c:pt>
                <c:pt idx="41">
                  <c:v>3 AM
27-Aug</c:v>
                </c:pt>
                <c:pt idx="42">
                  <c:v>2 PM</c:v>
                </c:pt>
                <c:pt idx="43">
                  <c:v>5 PM</c:v>
                </c:pt>
                <c:pt idx="44">
                  <c:v>7 PM</c:v>
                </c:pt>
                <c:pt idx="45">
                  <c:v>5 PM
28-Aug</c:v>
                </c:pt>
                <c:pt idx="46">
                  <c:v>8 PM</c:v>
                </c:pt>
                <c:pt idx="47">
                  <c:v>6 PM
30-Aug</c:v>
                </c:pt>
                <c:pt idx="48">
                  <c:v>2 AM
31-Aug</c:v>
                </c:pt>
                <c:pt idx="49">
                  <c:v>7 PM
4-Sep
Sep</c:v>
                </c:pt>
                <c:pt idx="50">
                  <c:v>11 AM
5-Sep</c:v>
                </c:pt>
                <c:pt idx="51">
                  <c:v>6 PM</c:v>
                </c:pt>
                <c:pt idx="52">
                  <c:v>9 PM</c:v>
                </c:pt>
                <c:pt idx="53">
                  <c:v>10 PM</c:v>
                </c:pt>
                <c:pt idx="54">
                  <c:v>4 PM
6-Sep</c:v>
                </c:pt>
                <c:pt idx="55">
                  <c:v>6 PM</c:v>
                </c:pt>
                <c:pt idx="56">
                  <c:v>7 PM</c:v>
                </c:pt>
                <c:pt idx="57">
                  <c:v>1 AM
8-Sep</c:v>
                </c:pt>
                <c:pt idx="58">
                  <c:v>4 AM</c:v>
                </c:pt>
                <c:pt idx="59">
                  <c:v>12 PM
9-Sep</c:v>
                </c:pt>
                <c:pt idx="60">
                  <c:v>1 PM</c:v>
                </c:pt>
                <c:pt idx="61">
                  <c:v>7 PM</c:v>
                </c:pt>
                <c:pt idx="62">
                  <c:v>8 PM</c:v>
                </c:pt>
                <c:pt idx="63">
                  <c:v>7 AM
10-Sep</c:v>
                </c:pt>
                <c:pt idx="64">
                  <c:v>3 PM</c:v>
                </c:pt>
                <c:pt idx="65">
                  <c:v>7 PM</c:v>
                </c:pt>
                <c:pt idx="66">
                  <c:v>7 PM
11-Sep</c:v>
                </c:pt>
                <c:pt idx="67">
                  <c:v>1 PM
12-Sep</c:v>
                </c:pt>
                <c:pt idx="68">
                  <c:v>5 PM</c:v>
                </c:pt>
                <c:pt idx="69">
                  <c:v>2 AM
13-Sep</c:v>
                </c:pt>
                <c:pt idx="70">
                  <c:v>11 AM</c:v>
                </c:pt>
                <c:pt idx="71">
                  <c:v>7 PM
14-Sep</c:v>
                </c:pt>
                <c:pt idx="72">
                  <c:v>7 AM
15-Sep</c:v>
                </c:pt>
                <c:pt idx="73">
                  <c:v>8 PM
16-Sep</c:v>
                </c:pt>
                <c:pt idx="74">
                  <c:v>11 AM
17-Sep</c:v>
                </c:pt>
                <c:pt idx="75">
                  <c:v>3 PM
18-Sep</c:v>
                </c:pt>
                <c:pt idx="76">
                  <c:v>12 PM
19-Sep</c:v>
                </c:pt>
                <c:pt idx="77">
                  <c:v>10 PM
20-Sep</c:v>
                </c:pt>
                <c:pt idx="78">
                  <c:v>3 AM
21-Sep</c:v>
                </c:pt>
                <c:pt idx="79">
                  <c:v>8 PM</c:v>
                </c:pt>
                <c:pt idx="80">
                  <c:v>1 AM
23-Sep</c:v>
                </c:pt>
                <c:pt idx="81">
                  <c:v>4 PM</c:v>
                </c:pt>
                <c:pt idx="82">
                  <c:v>11 AM
24-Sep</c:v>
                </c:pt>
                <c:pt idx="83">
                  <c:v>8 AM
25-Sep</c:v>
                </c:pt>
                <c:pt idx="84">
                  <c:v>11 AM</c:v>
                </c:pt>
                <c:pt idx="85">
                  <c:v>4 PM</c:v>
                </c:pt>
                <c:pt idx="86">
                  <c:v>3 PM
26-Sep</c:v>
                </c:pt>
                <c:pt idx="87">
                  <c:v>10 AM
29-Sep</c:v>
                </c:pt>
                <c:pt idx="88">
                  <c:v>11 PM
1-Oct
Oct</c:v>
                </c:pt>
                <c:pt idx="89">
                  <c:v>12 PM
2-Oct</c:v>
                </c:pt>
                <c:pt idx="90">
                  <c:v>3 PM</c:v>
                </c:pt>
                <c:pt idx="91">
                  <c:v>5 PM</c:v>
                </c:pt>
                <c:pt idx="92">
                  <c:v>9 PM</c:v>
                </c:pt>
                <c:pt idx="93">
                  <c:v>2 PM
3-Oct</c:v>
                </c:pt>
                <c:pt idx="94">
                  <c:v>11 AM
4-Oct</c:v>
                </c:pt>
                <c:pt idx="95">
                  <c:v>5 PM</c:v>
                </c:pt>
                <c:pt idx="96">
                  <c:v>3 AM
5-Oct</c:v>
                </c:pt>
                <c:pt idx="97">
                  <c:v>8 AM
7-Oct</c:v>
                </c:pt>
                <c:pt idx="98">
                  <c:v>12 PM</c:v>
                </c:pt>
                <c:pt idx="99">
                  <c:v>6 PM</c:v>
                </c:pt>
                <c:pt idx="100">
                  <c:v>5 AM
8-Oct</c:v>
                </c:pt>
                <c:pt idx="101">
                  <c:v>11 AM</c:v>
                </c:pt>
                <c:pt idx="102">
                  <c:v>4 AM
9-Oct</c:v>
                </c:pt>
                <c:pt idx="103">
                  <c:v>4 PM</c:v>
                </c:pt>
                <c:pt idx="104">
                  <c:v>9 PM</c:v>
                </c:pt>
                <c:pt idx="105">
                  <c:v>6 PM
10-Oct</c:v>
                </c:pt>
                <c:pt idx="106">
                  <c:v>9 PM
11-Oct</c:v>
                </c:pt>
                <c:pt idx="107">
                  <c:v>7 PM
12-Oct</c:v>
                </c:pt>
                <c:pt idx="108">
                  <c:v>1 PM
13-Oct</c:v>
                </c:pt>
                <c:pt idx="109">
                  <c:v>4 AM
14-Oct</c:v>
                </c:pt>
                <c:pt idx="110">
                  <c:v>1 PM</c:v>
                </c:pt>
                <c:pt idx="111">
                  <c:v>11 AM
16-Oct</c:v>
                </c:pt>
                <c:pt idx="112">
                  <c:v>1 PM
17-Oct</c:v>
                </c:pt>
                <c:pt idx="113">
                  <c:v>3 PM</c:v>
                </c:pt>
                <c:pt idx="114">
                  <c:v>1 PM
18-Oct</c:v>
                </c:pt>
                <c:pt idx="115">
                  <c:v>1 PM
19-Oct</c:v>
                </c:pt>
                <c:pt idx="116">
                  <c:v>8 AM
22-Oct</c:v>
                </c:pt>
              </c:strCache>
            </c:strRef>
          </c:cat>
          <c:val>
            <c:numRef>
              <c:f>'Time Series'!$B$26:$B$222</c:f>
              <c:numCache>
                <c:formatCode>General</c:formatCode>
                <c:ptCount val="117"/>
                <c:pt idx="0">
                  <c:v>1</c:v>
                </c:pt>
                <c:pt idx="1">
                  <c:v>1</c:v>
                </c:pt>
                <c:pt idx="2">
                  <c:v>8</c:v>
                </c:pt>
                <c:pt idx="3">
                  <c:v>3</c:v>
                </c:pt>
                <c:pt idx="4">
                  <c:v>1</c:v>
                </c:pt>
                <c:pt idx="5">
                  <c:v>5</c:v>
                </c:pt>
                <c:pt idx="6">
                  <c:v>1</c:v>
                </c:pt>
                <c:pt idx="7">
                  <c:v>1</c:v>
                </c:pt>
                <c:pt idx="8">
                  <c:v>5</c:v>
                </c:pt>
                <c:pt idx="9">
                  <c:v>1</c:v>
                </c:pt>
                <c:pt idx="10">
                  <c:v>1</c:v>
                </c:pt>
                <c:pt idx="11">
                  <c:v>6</c:v>
                </c:pt>
                <c:pt idx="12">
                  <c:v>10</c:v>
                </c:pt>
                <c:pt idx="13">
                  <c:v>1</c:v>
                </c:pt>
                <c:pt idx="14">
                  <c:v>1</c:v>
                </c:pt>
                <c:pt idx="15">
                  <c:v>1</c:v>
                </c:pt>
                <c:pt idx="16">
                  <c:v>1</c:v>
                </c:pt>
                <c:pt idx="17">
                  <c:v>8</c:v>
                </c:pt>
                <c:pt idx="18">
                  <c:v>1</c:v>
                </c:pt>
                <c:pt idx="19">
                  <c:v>1</c:v>
                </c:pt>
                <c:pt idx="20">
                  <c:v>1</c:v>
                </c:pt>
                <c:pt idx="21">
                  <c:v>1</c:v>
                </c:pt>
                <c:pt idx="22">
                  <c:v>1</c:v>
                </c:pt>
                <c:pt idx="23">
                  <c:v>2</c:v>
                </c:pt>
                <c:pt idx="24">
                  <c:v>2</c:v>
                </c:pt>
                <c:pt idx="25">
                  <c:v>1</c:v>
                </c:pt>
                <c:pt idx="26">
                  <c:v>1</c:v>
                </c:pt>
                <c:pt idx="27">
                  <c:v>1</c:v>
                </c:pt>
                <c:pt idx="28">
                  <c:v>1</c:v>
                </c:pt>
                <c:pt idx="29">
                  <c:v>19</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3</c:v>
                </c:pt>
                <c:pt idx="65">
                  <c:v>1</c:v>
                </c:pt>
                <c:pt idx="66">
                  <c:v>1</c:v>
                </c:pt>
                <c:pt idx="67">
                  <c:v>1</c:v>
                </c:pt>
                <c:pt idx="68">
                  <c:v>1</c:v>
                </c:pt>
                <c:pt idx="69">
                  <c:v>2</c:v>
                </c:pt>
                <c:pt idx="70">
                  <c:v>1</c:v>
                </c:pt>
                <c:pt idx="71">
                  <c:v>1</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2</c:v>
                </c:pt>
                <c:pt idx="89">
                  <c:v>1</c:v>
                </c:pt>
                <c:pt idx="90">
                  <c:v>1</c:v>
                </c:pt>
                <c:pt idx="91">
                  <c:v>1</c:v>
                </c:pt>
                <c:pt idx="92">
                  <c:v>1</c:v>
                </c:pt>
                <c:pt idx="93">
                  <c:v>1</c:v>
                </c:pt>
                <c:pt idx="94">
                  <c:v>2</c:v>
                </c:pt>
                <c:pt idx="95">
                  <c:v>1</c:v>
                </c:pt>
                <c:pt idx="96">
                  <c:v>1</c:v>
                </c:pt>
                <c:pt idx="97">
                  <c:v>1</c:v>
                </c:pt>
                <c:pt idx="98">
                  <c:v>1</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numCache>
            </c:numRef>
          </c:val>
        </c:ser>
        <c:axId val="49538265"/>
        <c:axId val="11455882"/>
      </c:barChart>
      <c:catAx>
        <c:axId val="49538265"/>
        <c:scaling>
          <c:orientation val="minMax"/>
        </c:scaling>
        <c:axPos val="b"/>
        <c:delete val="0"/>
        <c:numFmt formatCode="General" sourceLinked="1"/>
        <c:majorTickMark val="out"/>
        <c:minorTickMark val="none"/>
        <c:tickLblPos val="nextTo"/>
        <c:crossAx val="11455882"/>
        <c:crosses val="autoZero"/>
        <c:auto val="1"/>
        <c:lblOffset val="100"/>
        <c:noMultiLvlLbl val="0"/>
      </c:catAx>
      <c:valAx>
        <c:axId val="11455882"/>
        <c:scaling>
          <c:orientation val="minMax"/>
        </c:scaling>
        <c:axPos val="l"/>
        <c:majorGridlines/>
        <c:delete val="0"/>
        <c:numFmt formatCode="General" sourceLinked="1"/>
        <c:majorTickMark val="out"/>
        <c:minorTickMark val="none"/>
        <c:tickLblPos val="nextTo"/>
        <c:crossAx val="495382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63273"/>
        <c:axId val="33564922"/>
      </c:barChart>
      <c:catAx>
        <c:axId val="61632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564922"/>
        <c:crosses val="autoZero"/>
        <c:auto val="1"/>
        <c:lblOffset val="100"/>
        <c:noMultiLvlLbl val="0"/>
      </c:catAx>
      <c:valAx>
        <c:axId val="3356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068443"/>
        <c:axId val="58740972"/>
      </c:barChart>
      <c:catAx>
        <c:axId val="340684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40972"/>
        <c:crosses val="autoZero"/>
        <c:auto val="1"/>
        <c:lblOffset val="100"/>
        <c:noMultiLvlLbl val="0"/>
      </c:catAx>
      <c:valAx>
        <c:axId val="58740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68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735341"/>
        <c:axId val="41350558"/>
      </c:barChart>
      <c:catAx>
        <c:axId val="597353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350558"/>
        <c:crosses val="autoZero"/>
        <c:auto val="1"/>
        <c:lblOffset val="100"/>
        <c:noMultiLvlLbl val="0"/>
      </c:catAx>
      <c:valAx>
        <c:axId val="41350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35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911423"/>
        <c:axId val="28679952"/>
      </c:barChart>
      <c:catAx>
        <c:axId val="129114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79952"/>
        <c:crosses val="autoZero"/>
        <c:auto val="1"/>
        <c:lblOffset val="100"/>
        <c:noMultiLvlLbl val="0"/>
      </c:catAx>
      <c:valAx>
        <c:axId val="28679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1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140369"/>
        <c:axId val="6870338"/>
      </c:barChart>
      <c:catAx>
        <c:axId val="631403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870338"/>
        <c:crosses val="autoZero"/>
        <c:auto val="1"/>
        <c:lblOffset val="100"/>
        <c:noMultiLvlLbl val="0"/>
      </c:catAx>
      <c:valAx>
        <c:axId val="6870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0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02243"/>
        <c:axId val="54009908"/>
      </c:barChart>
      <c:catAx>
        <c:axId val="11022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09908"/>
        <c:crosses val="autoZero"/>
        <c:auto val="1"/>
        <c:lblOffset val="100"/>
        <c:noMultiLvlLbl val="0"/>
      </c:catAx>
      <c:valAx>
        <c:axId val="5400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2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239797"/>
        <c:axId val="23463910"/>
      </c:barChart>
      <c:catAx>
        <c:axId val="292397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63910"/>
        <c:crosses val="autoZero"/>
        <c:auto val="1"/>
        <c:lblOffset val="100"/>
        <c:noMultiLvlLbl val="0"/>
      </c:catAx>
      <c:valAx>
        <c:axId val="2346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39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880903"/>
        <c:axId val="32511064"/>
      </c:barChart>
      <c:catAx>
        <c:axId val="8880903"/>
        <c:scaling>
          <c:orientation val="minMax"/>
        </c:scaling>
        <c:axPos val="b"/>
        <c:delete val="1"/>
        <c:majorTickMark val="out"/>
        <c:minorTickMark val="none"/>
        <c:tickLblPos val="none"/>
        <c:crossAx val="32511064"/>
        <c:crosses val="autoZero"/>
        <c:auto val="1"/>
        <c:lblOffset val="100"/>
        <c:noMultiLvlLbl val="0"/>
      </c:catAx>
      <c:valAx>
        <c:axId val="32511064"/>
        <c:scaling>
          <c:orientation val="minMax"/>
        </c:scaling>
        <c:axPos val="l"/>
        <c:delete val="1"/>
        <c:majorTickMark val="out"/>
        <c:minorTickMark val="none"/>
        <c:tickLblPos val="none"/>
        <c:crossAx val="88809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Marc Smith" refreshedVersion="5">
  <cacheSource type="worksheet">
    <worksheetSource ref="A2:BL18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socialroi"/>
        <m/>
        <s v="cmworld semrushchat seochat sproutchat hootchat socialroi smechat adobechat"/>
        <s v="cmworld semrushchat seochat sproutchat hootchat socialroi smechat adobechat millennialtalk bufferchat blkcreatives hiphoped tribechats marketing twitterchats creatives"/>
        <s v="paidsocial socialroi"/>
        <s v="weekendvibes beingemu"/>
        <s v="socialroi socialmedia"/>
        <s v="august1st"/>
        <s v="mondaymotivation btweeps"/>
        <s v="btweeps"/>
        <s v="lovetwitter art twittertools"/>
        <s v="instagram socialroi"/>
        <s v="socialmediamarketing socialroi digitalmarketing"/>
        <s v="socialroi custommetrics"/>
        <s v="btweeps lovetwitter socialmedia twittertips twittertools marketingstrategy business entrepreneur socialroi"/>
        <s v="august1st btweeps socialmedia twittertips twittertools saas socialroi smm thursdaythoughts"/>
        <s v="btweeps lovetwitter socialmedia twittertips twittertools marketingstrategy business entrepreneur socialroi leadgen"/>
        <s v="mondaymotivation btweeps lovetwitter socialmedia twittertips twittertools marketingstrategy business entrepreneur socialroi leadgen"/>
        <s v="btweeps lovetwitter twittertips socialmedia twittertools business socialroi leadgen marketingstrategy wednesdaywisdom"/>
        <s v="lovetwitter art twittertools tweetsmarter smm smb branding socialroi btweeps"/>
        <s v="btweeps lovetwitter socialmedia twittertips twittertools marketingstrategy business entrepreneur socialroi leadership smm smb tweetsmarter"/>
        <s v="beingemu thoughtleadership branding art success socialroi digitalstrategy smb smm bizboost"/>
        <s v="beingemu leadership lifecoach socialmedia success branding mindfulness smb socialroi smm bizboost"/>
        <s v="mondaymotivation"/>
        <s v="socialmedia socialroi"/>
        <s v="roi socialroi socialmediaroi measureroi"/>
        <s v="socialroi smm"/>
        <s v="socialmedia"/>
        <s v="smechat digital360chat vidchat tacochat twittersmarter socialroi"/>
        <s v="eniversity"/>
        <s v="marketing socialroi khorosengage"/>
        <s v="shakeitup rol socialroi"/>
        <s v="socialmedia twitterchat twittersmarter socialroi"/>
        <s v="urbansoft social socialroi bahrain usa manama digital marketing digitalmarketing connection traffic leads sales"/>
        <s v="socialmediamanagement socialroi socialmedia analytics tips results infographic"/>
        <s v="martechconf socialroi"/>
        <s v="socialroi investinhealthworkers education women youth training healthworkers servicedelivery economicopportunity"/>
        <s v="socialroi socialmediamarketing digitalmarketing inboundsmm instagrammarketingagency"/>
        <s v="digitalmarketingagency socialroi inboundmarketingagency"/>
        <s v="askql bufferchat hootchat twittersmarter custserv adweekchat simplychat marketochat cfchat qchat"/>
        <s v="socialroi socialmediamarketing"/>
        <s v="roi socialmedia socialroi blog"/>
        <s v="socialroi socialmedia smm socialmediacampaign socialmediamanagement socialtool digitalmarketing marketing onlinepromotion"/>
        <s v="video socialroi socialmedia smm socialmediacampaign socialmediamanagement socialtool digitalmarketing"/>
        <s v="socialroi socialmedia smm socialmediacampaign socialmediamanagement socialtool digitalmarketing marketing onlinepromotion socialmediapromotion"/>
        <s v="socialroi socialmedia smm"/>
        <s v="socialroi socialmedia smm socialmediacampaign socialmediamanagement socialtool smmtool marketing"/>
        <s v="socialmedia socialroi smm socialmediacampaign socialmediamanagement socialtool smmtool marketing"/>
        <s v="video socialroi socialmedia smm socialmediacampaign socialmediamanagement socialtool"/>
        <s v="k sociavalue socialroi"/>
        <s v="twitterchats smchat socialroi"/>
        <s v="socialmedia marketing contentmarketing socialroi"/>
        <s v="socialmedia digital360chat twitterchat twittersmarter socialroi"/>
        <s v="socialmedia stories socialroi instagram"/>
        <s v="socialmedia stories"/>
        <s v="ugc socialroi"/>
        <s v="inboundevolution facebookmarketingpartner roas"/>
        <s v="socialmediamarketing socialroi adwords facebookads"/>
        <s v="smm instagrammarketing socialroi"/>
        <s v="digitalmarketingagency socialroi inboundmarketingagency instagramads socialmediaroi"/>
        <s v="socialroas hubspotpartner inboundmarketingagency socialroi smmagency"/>
        <s v="facebookadsmanager socialroi socialmediaagency facebookadsagency"/>
        <s v="inboundevolution inboundsocialmediaagency roas digitalroas socialroi"/>
        <s v="socialmediamarketingagency instagrammarketing socialroi"/>
        <s v="googleadwords googleadsmanager"/>
        <s v="hubspotagency facebookadsmanager inboundmarketing"/>
        <s v="socialroi facebookadvertising smm"/>
        <s v="smm socialroi smmagency hubspotpartner googleadwor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3">
        <d v="2019-04-02T21:36:40.000"/>
        <d v="2019-08-04T22:05:35.000"/>
        <d v="2019-08-07T07:42:25.000"/>
        <d v="2019-08-07T07:43:34.000"/>
        <d v="2019-08-08T18:45:19.000"/>
        <d v="2019-06-09T20:01:18.000"/>
        <d v="2019-08-08T19:12:41.000"/>
        <d v="2019-08-10T15:08:01.000"/>
        <d v="2019-08-10T22:18:05.000"/>
        <d v="2019-08-12T11:03:45.000"/>
        <d v="2019-08-13T18:55:48.000"/>
        <d v="2019-08-13T21:12:28.000"/>
        <d v="2019-08-01T16:25:46.000"/>
        <d v="2019-08-04T21:52:53.000"/>
        <d v="2019-08-04T22:20:40.000"/>
        <d v="2019-08-07T07:40:15.000"/>
        <d v="2019-08-18T21:49:21.000"/>
        <d v="2019-08-18T21:49:30.000"/>
        <d v="2019-08-18T21:49:33.000"/>
        <d v="2019-08-01T16:26:06.000"/>
        <d v="2019-08-04T21:52:50.000"/>
        <d v="2019-08-04T22:20:38.000"/>
        <d v="2019-08-07T07:39:38.000"/>
        <d v="2019-08-18T21:51:04.000"/>
        <d v="2019-08-18T21:51:07.000"/>
        <d v="2019-08-18T21:51:15.000"/>
        <d v="2019-08-18T21:51:18.000"/>
        <d v="2019-08-01T16:26:28.000"/>
        <d v="2019-08-04T21:52:55.000"/>
        <d v="2019-08-04T22:20:41.000"/>
        <d v="2019-08-07T07:39:01.000"/>
        <d v="2019-08-18T21:51:42.000"/>
        <d v="2019-08-18T21:51:45.000"/>
        <d v="2019-08-18T21:51:54.000"/>
        <d v="2019-08-18T21:51:57.000"/>
        <d v="2019-08-19T09:43:35.000"/>
        <d v="2019-08-20T15:21:58.000"/>
        <d v="2019-08-20T12:03:14.000"/>
        <d v="2019-08-20T16:44:10.000"/>
        <d v="2019-08-22T17:14:05.000"/>
        <d v="2019-08-23T02:02:02.000"/>
        <d v="2019-08-25T07:30:00.000"/>
        <d v="2019-08-04T22:03:02.000"/>
        <d v="2019-08-18T21:33:30.000"/>
        <d v="2019-08-18T21:50:36.000"/>
        <d v="2019-08-01T16:04:44.000"/>
        <d v="2019-08-04T21:51:59.000"/>
        <d v="2019-08-04T21:52:16.000"/>
        <d v="2019-08-04T22:04:04.000"/>
        <d v="2019-08-04T22:06:51.000"/>
        <d v="2019-08-04T22:19:26.000"/>
        <d v="2019-08-04T22:19:42.000"/>
        <d v="2019-08-07T07:37:01.000"/>
        <d v="2019-08-07T07:37:09.000"/>
        <d v="2019-08-18T21:33:12.000"/>
        <d v="2019-08-18T21:44:25.000"/>
        <d v="2019-08-18T21:48:53.000"/>
        <d v="2019-08-18T21:49:01.000"/>
        <d v="2019-08-01T16:25:32.000"/>
        <d v="2019-08-04T21:52:48.000"/>
        <d v="2019-08-04T22:20:35.000"/>
        <d v="2019-08-05T14:51:00.000"/>
        <d v="2019-08-07T07:38:19.000"/>
        <d v="2019-08-18T21:50:44.000"/>
        <d v="2019-08-18T21:50:47.000"/>
        <d v="2019-08-07T03:49:01.000"/>
        <d v="2019-08-08T05:56:01.000"/>
        <d v="2019-08-10T22:16:01.000"/>
        <d v="2019-08-17T01:32:01.000"/>
        <d v="2019-08-26T07:52:02.000"/>
        <d v="2019-08-26T16:13:45.000"/>
        <d v="2019-08-27T03:05:03.000"/>
        <d v="2019-08-27T14:00:42.000"/>
        <d v="2019-08-27T17:28:47.000"/>
        <d v="2019-08-27T19:19:29.000"/>
        <d v="2019-08-28T17:21:44.000"/>
        <d v="2019-08-27T17:26:51.000"/>
        <d v="2019-08-28T20:28:05.000"/>
        <d v="2019-08-30T18:26:03.000"/>
        <d v="2019-08-31T02:12:20.000"/>
        <d v="2019-09-05T11:05:05.000"/>
        <d v="2019-09-05T22:32:16.000"/>
        <d v="2019-09-06T18:52:01.000"/>
        <d v="2019-09-09T12:57:40.000"/>
        <d v="2019-09-10T07:38:20.000"/>
        <d v="2019-09-10T15:09:29.000"/>
        <d v="2019-09-10T15:36:17.000"/>
        <d v="2019-09-10T15:43:24.000"/>
        <d v="2019-09-10T19:45:36.000"/>
        <d v="2019-09-12T13:23:07.000"/>
        <d v="2019-09-12T17:05:59.000"/>
        <d v="2018-10-10T09:40:19.000"/>
        <d v="2019-08-22T12:54:07.000"/>
        <d v="2019-09-13T11:27:50.000"/>
        <d v="2019-09-16T20:15:39.000"/>
        <d v="2019-09-17T11:25:53.000"/>
        <d v="2019-09-18T15:49:28.000"/>
        <d v="2019-09-20T22:06:52.000"/>
        <d v="2019-09-21T03:11:28.000"/>
        <d v="2019-09-21T20:11:06.000"/>
        <d v="2019-09-13T02:46:57.000"/>
        <d v="2019-09-23T16:26:22.000"/>
        <d v="2019-09-25T08:19:44.000"/>
        <d v="2019-09-26T15:58:34.000"/>
        <d v="2019-10-01T23:09:25.000"/>
        <d v="2019-10-02T12:00:11.000"/>
        <d v="2019-09-04T19:55:00.000"/>
        <d v="2019-10-02T15:22:17.000"/>
        <d v="2019-10-03T14:50:02.000"/>
        <d v="2019-08-05T11:01:19.000"/>
        <d v="2019-08-07T22:58:34.000"/>
        <d v="2019-08-12T11:00:45.000"/>
        <d v="2019-08-12T17:00:55.000"/>
        <d v="2019-08-22T15:01:57.000"/>
        <d v="2019-10-04T11:07:33.000"/>
        <d v="2019-10-01T23:00:14.000"/>
        <d v="2019-10-02T17:00:37.000"/>
        <d v="2019-10-04T17:01:26.000"/>
        <d v="2019-07-20T18:19:46.000"/>
        <d v="2019-10-07T12:48:30.000"/>
        <d v="2019-10-07T18:58:33.000"/>
        <d v="2019-10-08T05:02:50.000"/>
        <d v="2018-04-26T22:40:39.000"/>
        <d v="2019-09-05T18:00:38.000"/>
        <d v="2019-09-23T01:00:54.000"/>
        <d v="2019-10-09T16:15:44.000"/>
        <d v="2019-10-02T21:17:35.000"/>
        <d v="2019-09-25T16:53:37.000"/>
        <d v="2019-10-05T03:14:08.000"/>
        <d v="2019-10-10T18:06:22.000"/>
        <d v="2019-10-11T21:53:23.000"/>
        <d v="2019-08-06T14:45:26.000"/>
        <d v="2019-09-05T21:16:12.000"/>
        <d v="2019-10-12T19:28:03.000"/>
        <d v="2019-10-16T11:18:06.000"/>
        <d v="2019-10-17T15:30:00.000"/>
        <d v="2019-03-19T21:12:29.000"/>
        <d v="2019-09-14T19:07:13.000"/>
        <d v="2019-03-26T22:01:30.000"/>
        <d v="2019-03-26T21:42:28.000"/>
        <d v="2019-03-26T21:56:39.000"/>
        <d v="2019-09-06T19:48:39.000"/>
        <d v="2019-09-06T16:07:09.000"/>
        <d v="2019-09-11T19:07:11.000"/>
        <d v="2019-09-15T07:07:11.000"/>
        <d v="2019-03-19T21:48:57.000"/>
        <d v="2019-04-02T21:45:14.000"/>
        <d v="2019-03-19T21:19:14.000"/>
        <d v="2019-03-26T21:38:44.000"/>
        <d v="2019-08-04T19:06:56.000"/>
        <d v="2019-09-08T04:07:13.000"/>
        <d v="2019-10-09T04:07:24.000"/>
        <d v="2019-10-09T16:07:21.000"/>
        <d v="2019-03-19T21:47:29.000"/>
        <d v="2019-03-19T21:35:09.000"/>
        <d v="2019-03-19T21:39:48.000"/>
        <d v="2019-03-19T21:34:33.000"/>
        <d v="2019-03-19T21:25:00.000"/>
        <d v="2019-09-08T01:07:12.000"/>
        <d v="2019-09-09T13:07:10.000"/>
        <d v="2019-09-29T10:07:17.000"/>
        <d v="2019-10-14T13:07:23.000"/>
        <d v="2019-10-18T13:07:24.000"/>
        <d v="2019-04-02T21:47:36.000"/>
        <d v="2019-04-02T21:48:59.000"/>
        <d v="2019-04-02T21:58:47.000"/>
        <d v="2019-08-04T16:06:58.000"/>
        <d v="2019-10-13T13:07:23.000"/>
        <d v="2019-10-17T13:07:24.000"/>
        <d v="2019-10-19T13:07:25.000"/>
        <d v="2019-09-09T19:42:26.000"/>
        <d v="2019-09-09T20:24:33.000"/>
        <d v="2019-09-13T02:24:26.000"/>
        <d v="2019-09-19T12:45:35.000"/>
        <d v="2019-09-23T16:00:53.000"/>
        <d v="2019-09-24T11:24:27.000"/>
        <d v="2019-09-25T11:24:28.000"/>
        <d v="2019-10-04T11:24:39.000"/>
        <d v="2019-10-07T08:03:22.000"/>
        <d v="2019-10-08T11:24:30.000"/>
        <d v="2019-10-09T21:24:22.000"/>
        <d v="2019-10-14T04:03:26.000"/>
        <d v="2019-10-22T08:03:21.000"/>
      </sharedItems>
      <fieldGroup par="66" base="22">
        <rangePr groupBy="hours" autoEnd="1" autoStart="1" startDate="2018-04-26T22:40:39.000" endDate="2019-10-22T08:03:21.000"/>
        <groupItems count="26">
          <s v="&lt;4/26/2018"/>
          <s v="12 AM"/>
          <s v="1 AM"/>
          <s v="2 AM"/>
          <s v="3 AM"/>
          <s v="4 AM"/>
          <s v="5 AM"/>
          <s v="6 AM"/>
          <s v="7 AM"/>
          <s v="8 AM"/>
          <s v="9 AM"/>
          <s v="10 AM"/>
          <s v="11 AM"/>
          <s v="12 PM"/>
          <s v="1 PM"/>
          <s v="2 PM"/>
          <s v="3 PM"/>
          <s v="4 PM"/>
          <s v="5 PM"/>
          <s v="6 PM"/>
          <s v="7 PM"/>
          <s v="8 PM"/>
          <s v="9 PM"/>
          <s v="10 PM"/>
          <s v="11 PM"/>
          <s v="&gt;10/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22:40:39.000" endDate="2019-10-22T08:03:21.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2019"/>
        </groupItems>
      </fieldGroup>
    </cacheField>
    <cacheField name="Months" databaseField="0">
      <sharedItems containsMixedTypes="0" count="0"/>
      <fieldGroup base="22">
        <rangePr groupBy="months" autoEnd="1" autoStart="1" startDate="2018-04-26T22:40:39.000" endDate="2019-10-22T08:03:21.000"/>
        <groupItems count="14">
          <s v="&lt;4/26/2018"/>
          <s v="Jan"/>
          <s v="Feb"/>
          <s v="Mar"/>
          <s v="Apr"/>
          <s v="May"/>
          <s v="Jun"/>
          <s v="Jul"/>
          <s v="Aug"/>
          <s v="Sep"/>
          <s v="Oct"/>
          <s v="Nov"/>
          <s v="Dec"/>
          <s v="&gt;10/22/2019"/>
        </groupItems>
      </fieldGroup>
    </cacheField>
    <cacheField name="Years" databaseField="0">
      <sharedItems containsMixedTypes="0" count="0"/>
      <fieldGroup base="22">
        <rangePr groupBy="years" autoEnd="1" autoStart="1" startDate="2018-04-26T22:40:39.000" endDate="2019-10-22T08:03:21.000"/>
        <groupItems count="4">
          <s v="&lt;4/26/2018"/>
          <s v="2018"/>
          <s v="2019"/>
          <s v="&gt;10/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3">
  <r>
    <s v="tinacpowell"/>
    <s v="twitter"/>
    <m/>
    <m/>
    <m/>
    <m/>
    <m/>
    <m/>
    <m/>
    <m/>
    <s v="No"/>
    <n v="3"/>
    <m/>
    <m/>
    <x v="0"/>
    <d v="2019-04-02T21:36:40.000"/>
    <s v="Q3A5: Fintech firms also need to look within the analytics of each social network to evaluate the metrics within each channel recognizing that each audience is different and will naturally gravitate to a certain social network like @twitter #SocialROI https://t.co/Lf2F27UnUP"/>
    <s v="https://twitter.com/ManageFlitter/status/1113192788894670851"/>
    <s v="twitter.com"/>
    <x v="0"/>
    <m/>
    <s v="http://pbs.twimg.com/profile_images/1148730627409272832/IJJ-wLYJ_normal.jpg"/>
    <x v="0"/>
    <s v="https://twitter.com/#!/tinacpowell/status/1113193557723164678"/>
    <m/>
    <m/>
    <s v="1113193557723164678"/>
    <m/>
    <b v="0"/>
    <n v="2"/>
    <s v=""/>
    <b v="1"/>
    <s v="en"/>
    <m/>
    <s v="1113192788894670851"/>
    <b v="0"/>
    <n v="4"/>
    <s v=""/>
    <s v="TweetDeck"/>
    <b v="0"/>
    <s v="1113193557723164678"/>
    <s v="Retweet"/>
    <n v="0"/>
    <n v="0"/>
    <m/>
    <m/>
    <m/>
    <m/>
    <m/>
    <m/>
    <m/>
    <m/>
    <n v="1"/>
    <s v="3"/>
    <s v="3"/>
    <n v="1"/>
    <n v="2.5641025641025643"/>
    <n v="0"/>
    <n v="0"/>
    <n v="0"/>
    <n v="0"/>
    <n v="38"/>
    <n v="97.43589743589743"/>
    <n v="39"/>
  </r>
  <r>
    <s v="entwistletx"/>
    <s v="btweeps_"/>
    <m/>
    <m/>
    <m/>
    <m/>
    <m/>
    <m/>
    <m/>
    <m/>
    <s v="No"/>
    <n v="4"/>
    <m/>
    <m/>
    <x v="0"/>
    <d v="2019-08-04T22:05:35.000"/>
    <s v="RT @BTweeps_: Managing and Growing your Twitter Audience doesnâ€™t necessarily need to be a hard work. Itâ€™s smart work that matter. Hence, #Bâ€¦"/>
    <m/>
    <m/>
    <x v="1"/>
    <m/>
    <s v="http://pbs.twimg.com/profile_images/976878554666471425/BJHFc8tF_normal.jpg"/>
    <x v="1"/>
    <s v="https://twitter.com/#!/entwistletx/status/1158136926190354434"/>
    <m/>
    <m/>
    <s v="1158136926190354434"/>
    <m/>
    <b v="0"/>
    <n v="0"/>
    <s v=""/>
    <b v="0"/>
    <s v="en"/>
    <m/>
    <s v=""/>
    <b v="0"/>
    <n v="6"/>
    <s v="1158133506788208642"/>
    <s v="Greetings Twitterverse"/>
    <b v="0"/>
    <s v="1158133506788208642"/>
    <s v="Tweet"/>
    <n v="0"/>
    <n v="0"/>
    <m/>
    <m/>
    <m/>
    <m/>
    <m/>
    <m/>
    <m/>
    <m/>
    <n v="1"/>
    <s v="4"/>
    <s v="4"/>
    <n v="3"/>
    <n v="12"/>
    <n v="1"/>
    <n v="4"/>
    <n v="0"/>
    <n v="0"/>
    <n v="21"/>
    <n v="84"/>
    <n v="25"/>
  </r>
  <r>
    <s v="alisonneedshelp"/>
    <s v="btweeps_"/>
    <m/>
    <m/>
    <m/>
    <m/>
    <m/>
    <m/>
    <m/>
    <m/>
    <s v="No"/>
    <n v="5"/>
    <m/>
    <m/>
    <x v="0"/>
    <d v="2019-08-07T07:42:25.000"/>
    <s v="RT @BTweeps_: Save time Managing your Twitter Audience. Just sign up, set up, and let the Twitter universe come right back around you. http…"/>
    <m/>
    <m/>
    <x v="1"/>
    <m/>
    <s v="http://pbs.twimg.com/profile_images/1157926311144198145/WSZMy5_0_normal.jpg"/>
    <x v="2"/>
    <s v="https://twitter.com/#!/alisonneedshelp/status/1159006867730755585"/>
    <m/>
    <m/>
    <s v="1159006867730755585"/>
    <m/>
    <b v="0"/>
    <n v="0"/>
    <s v=""/>
    <b v="0"/>
    <s v="en"/>
    <m/>
    <s v=""/>
    <b v="0"/>
    <n v="7"/>
    <s v="1159005508570947584"/>
    <s v="Twitter for Android"/>
    <b v="0"/>
    <s v="1159005508570947584"/>
    <s v="Tweet"/>
    <n v="0"/>
    <n v="0"/>
    <m/>
    <m/>
    <m/>
    <m/>
    <m/>
    <m/>
    <m/>
    <m/>
    <n v="1"/>
    <s v="4"/>
    <s v="4"/>
    <n v="1"/>
    <n v="4.166666666666667"/>
    <n v="0"/>
    <n v="0"/>
    <n v="0"/>
    <n v="0"/>
    <n v="23"/>
    <n v="95.83333333333333"/>
    <n v="24"/>
  </r>
  <r>
    <s v="digi__marketin"/>
    <s v="btweeps_"/>
    <m/>
    <m/>
    <m/>
    <m/>
    <m/>
    <m/>
    <m/>
    <m/>
    <s v="No"/>
    <n v="6"/>
    <m/>
    <m/>
    <x v="0"/>
    <d v="2019-08-07T07:43:34.000"/>
    <s v="RT @BTweeps_: Save time Managing your Twitter Audience. Just sign up, set up, and let the Twitter universe come right back around you. httpâ€¦"/>
    <m/>
    <m/>
    <x v="1"/>
    <m/>
    <s v="http://pbs.twimg.com/profile_images/1082912723984400385/u7dwKtsv_normal.jpg"/>
    <x v="3"/>
    <s v="https://twitter.com/#!/digi__marketin/status/1159007156739420160"/>
    <m/>
    <m/>
    <s v="1159007156739420160"/>
    <m/>
    <b v="0"/>
    <n v="0"/>
    <s v=""/>
    <b v="0"/>
    <s v="en"/>
    <m/>
    <s v=""/>
    <b v="0"/>
    <n v="7"/>
    <s v="1159005508570947584"/>
    <s v="IncubatorBay_Schnittstelle"/>
    <b v="0"/>
    <s v="1159005508570947584"/>
    <s v="Tweet"/>
    <n v="0"/>
    <n v="0"/>
    <m/>
    <m/>
    <m/>
    <m/>
    <m/>
    <m/>
    <m/>
    <m/>
    <n v="1"/>
    <s v="4"/>
    <s v="4"/>
    <n v="1"/>
    <n v="4.166666666666667"/>
    <n v="0"/>
    <n v="0"/>
    <n v="0"/>
    <n v="0"/>
    <n v="23"/>
    <n v="95.83333333333333"/>
    <n v="24"/>
  </r>
  <r>
    <s v="colbyd_morton"/>
    <s v="christhames35"/>
    <m/>
    <m/>
    <m/>
    <m/>
    <m/>
    <m/>
    <m/>
    <m/>
    <s v="No"/>
    <n v="7"/>
    <m/>
    <m/>
    <x v="0"/>
    <d v="2019-08-08T18:45:19.000"/>
    <s v="RT @christhames35: 🤳Top Marketing Twitter Chats: _x000a__x000a_👉 #CMWorld #SEMRushChat #SEOChat #SproutChat #HootChat #SocialROI #SMEChat #AdobeChat #M…"/>
    <m/>
    <m/>
    <x v="2"/>
    <m/>
    <s v="http://pbs.twimg.com/profile_images/1130957462813728773/-j_lcLKQ_normal.jpg"/>
    <x v="4"/>
    <s v="https://twitter.com/#!/colbyd_morton/status/1159536081630650369"/>
    <m/>
    <m/>
    <s v="1159536081630650369"/>
    <m/>
    <b v="0"/>
    <n v="0"/>
    <s v=""/>
    <b v="0"/>
    <s v="en"/>
    <m/>
    <s v=""/>
    <b v="0"/>
    <n v="8"/>
    <s v="1137811931174232065"/>
    <s v="Twitter Web App"/>
    <b v="0"/>
    <s v="1137811931174232065"/>
    <s v="Tweet"/>
    <n v="0"/>
    <n v="0"/>
    <m/>
    <m/>
    <m/>
    <m/>
    <m/>
    <m/>
    <m/>
    <m/>
    <n v="1"/>
    <s v="10"/>
    <s v="10"/>
    <n v="1"/>
    <n v="6.666666666666667"/>
    <n v="0"/>
    <n v="0"/>
    <n v="0"/>
    <n v="0"/>
    <n v="14"/>
    <n v="93.33333333333333"/>
    <n v="15"/>
  </r>
  <r>
    <s v="christhames35"/>
    <s v="christhames35"/>
    <m/>
    <m/>
    <m/>
    <m/>
    <m/>
    <m/>
    <m/>
    <m/>
    <s v="No"/>
    <n v="8"/>
    <m/>
    <m/>
    <x v="1"/>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3"/>
    <s v="https://pbs.twimg.com/media/D8pR62FX4AEMbWt.jpg"/>
    <s v="https://pbs.twimg.com/media/D8pR62FX4AEMbWt.jpg"/>
    <x v="5"/>
    <s v="https://twitter.com/#!/christhames35/status/1137811931174232065"/>
    <m/>
    <m/>
    <s v="1137811931174232065"/>
    <m/>
    <b v="0"/>
    <n v="25"/>
    <s v=""/>
    <b v="0"/>
    <s v="en"/>
    <m/>
    <s v=""/>
    <b v="0"/>
    <n v="8"/>
    <s v=""/>
    <s v="Twitter Web App"/>
    <b v="0"/>
    <s v="1137811931174232065"/>
    <s v="Retweet"/>
    <n v="0"/>
    <n v="0"/>
    <m/>
    <m/>
    <m/>
    <m/>
    <m/>
    <m/>
    <m/>
    <m/>
    <n v="1"/>
    <s v="10"/>
    <s v="10"/>
    <n v="1"/>
    <n v="3.4482758620689653"/>
    <n v="0"/>
    <n v="0"/>
    <n v="0"/>
    <n v="0"/>
    <n v="28"/>
    <n v="96.55172413793103"/>
    <n v="29"/>
  </r>
  <r>
    <s v="leolibrarian"/>
    <s v="christhames35"/>
    <m/>
    <m/>
    <m/>
    <m/>
    <m/>
    <m/>
    <m/>
    <m/>
    <s v="No"/>
    <n v="9"/>
    <m/>
    <m/>
    <x v="0"/>
    <d v="2019-08-08T19:12:41.000"/>
    <s v="RT @christhames35: 🤳Top Marketing Twitter Chats: _x000a__x000a_👉 #CMWorld #SEMRushChat #SEOChat #SproutChat #HootChat #SocialROI #SMEChat #AdobeChat #M…"/>
    <m/>
    <m/>
    <x v="2"/>
    <m/>
    <s v="http://pbs.twimg.com/profile_images/728285749255258114/yplJkHwK_normal.jpg"/>
    <x v="6"/>
    <s v="https://twitter.com/#!/leolibrarian/status/1159542966786113537"/>
    <m/>
    <m/>
    <s v="1159542966786113537"/>
    <m/>
    <b v="0"/>
    <n v="0"/>
    <s v=""/>
    <b v="0"/>
    <s v="en"/>
    <m/>
    <s v=""/>
    <b v="0"/>
    <n v="8"/>
    <s v="1137811931174232065"/>
    <s v="HipHopEd Retweeter"/>
    <b v="0"/>
    <s v="1137811931174232065"/>
    <s v="Tweet"/>
    <n v="0"/>
    <n v="0"/>
    <m/>
    <m/>
    <m/>
    <m/>
    <m/>
    <m/>
    <m/>
    <m/>
    <n v="1"/>
    <s v="10"/>
    <s v="10"/>
    <n v="1"/>
    <n v="6.666666666666667"/>
    <n v="0"/>
    <n v="0"/>
    <n v="0"/>
    <n v="0"/>
    <n v="14"/>
    <n v="93.33333333333333"/>
    <n v="15"/>
  </r>
  <r>
    <s v="widefocusco"/>
    <s v="widefocusco"/>
    <m/>
    <m/>
    <m/>
    <m/>
    <m/>
    <m/>
    <m/>
    <m/>
    <s v="No"/>
    <n v="10"/>
    <m/>
    <m/>
    <x v="1"/>
    <d v="2019-08-10T15:08:01.000"/>
    <s v="We create detailed #paidsocial and organic content strategies based on your business goals. #SocialROI https://t.co/KQ6Yg8zsWT"/>
    <s v="https://www.widefoc.us/?utm_source=WF&amp;utm_medium=Paidsocial_0810&amp;utm_campaign=WFSocial"/>
    <s v="widefoc.us"/>
    <x v="4"/>
    <m/>
    <s v="http://pbs.twimg.com/profile_images/415179987583389696/1bLpxI_X_normal.jpeg"/>
    <x v="7"/>
    <s v="https://twitter.com/#!/widefocusco/status/1160206169383821312"/>
    <m/>
    <m/>
    <s v="1160206169383821312"/>
    <m/>
    <b v="0"/>
    <n v="0"/>
    <s v=""/>
    <b v="0"/>
    <s v="en"/>
    <m/>
    <s v=""/>
    <b v="0"/>
    <n v="0"/>
    <s v=""/>
    <s v="Sprout Social"/>
    <b v="0"/>
    <s v="1160206169383821312"/>
    <s v="Tweet"/>
    <n v="0"/>
    <n v="0"/>
    <m/>
    <m/>
    <m/>
    <m/>
    <m/>
    <m/>
    <m/>
    <m/>
    <n v="1"/>
    <s v="1"/>
    <s v="1"/>
    <n v="0"/>
    <n v="0"/>
    <n v="0"/>
    <n v="0"/>
    <n v="0"/>
    <n v="0"/>
    <n v="14"/>
    <n v="100"/>
    <n v="14"/>
  </r>
  <r>
    <s v="kyle2usuccess"/>
    <s v="thesoulfulemu"/>
    <m/>
    <m/>
    <m/>
    <m/>
    <m/>
    <m/>
    <m/>
    <m/>
    <s v="No"/>
    <n v="11"/>
    <m/>
    <m/>
    <x v="0"/>
    <d v="2019-08-10T22:18:05.000"/>
    <s v="RT @TheSoulfulEMU: #WeekendVibes_x000a_Ask EMU anything. 📑 _x000a__x000a_“Your Personalized Growth Companion” 🔮🎉 _x000a_https://t.co/I5ZYWLCZEd _x000a__x000a_#BeingEMU #Leader…"/>
    <s v="https://bookme.name/MohdImran"/>
    <s v="bookme.name"/>
    <x v="5"/>
    <m/>
    <s v="http://pbs.twimg.com/profile_images/948308626535567365/yJhL4heN_normal.jpg"/>
    <x v="8"/>
    <s v="https://twitter.com/#!/kyle2usuccess/status/1160314402266071045"/>
    <m/>
    <m/>
    <s v="1160314402266071045"/>
    <m/>
    <b v="0"/>
    <n v="0"/>
    <s v=""/>
    <b v="0"/>
    <s v="en"/>
    <m/>
    <s v=""/>
    <b v="0"/>
    <n v="1"/>
    <s v="1160313879035035648"/>
    <s v="Kyle2USuccess"/>
    <b v="0"/>
    <s v="1160313879035035648"/>
    <s v="Tweet"/>
    <n v="0"/>
    <n v="0"/>
    <m/>
    <m/>
    <m/>
    <m/>
    <m/>
    <m/>
    <m/>
    <m/>
    <n v="1"/>
    <s v="4"/>
    <s v="4"/>
    <n v="1"/>
    <n v="8.333333333333334"/>
    <n v="0"/>
    <n v="0"/>
    <n v="0"/>
    <n v="0"/>
    <n v="11"/>
    <n v="91.66666666666667"/>
    <n v="12"/>
  </r>
  <r>
    <s v="reachhitters"/>
    <s v="sociamonials"/>
    <m/>
    <m/>
    <m/>
    <m/>
    <m/>
    <m/>
    <m/>
    <m/>
    <s v="No"/>
    <n v="12"/>
    <m/>
    <m/>
    <x v="0"/>
    <d v="2019-08-12T11:03:45.000"/>
    <s v="RT @Sociamonials: 😌“Marketing is no longer about the stuff you make but about the stories you tell.” ~Seth Godin_x000a__x000a_#socialroi #socialmedia #…"/>
    <m/>
    <m/>
    <x v="6"/>
    <m/>
    <s v="http://pbs.twimg.com/profile_images/1158750641931599872/HXMclRFU_normal.jpg"/>
    <x v="9"/>
    <s v="https://twitter.com/#!/reachhitters/status/1160869476855947264"/>
    <m/>
    <m/>
    <s v="1160869476855947264"/>
    <m/>
    <b v="0"/>
    <n v="0"/>
    <s v=""/>
    <b v="0"/>
    <s v="en"/>
    <m/>
    <s v=""/>
    <b v="0"/>
    <n v="0"/>
    <s v="1160868722220736517"/>
    <s v="Twitter for iPhone"/>
    <b v="0"/>
    <s v="1160868722220736517"/>
    <s v="Tweet"/>
    <n v="0"/>
    <n v="0"/>
    <m/>
    <m/>
    <m/>
    <m/>
    <m/>
    <m/>
    <m/>
    <m/>
    <n v="1"/>
    <s v="24"/>
    <s v="24"/>
    <n v="0"/>
    <n v="0"/>
    <n v="0"/>
    <n v="0"/>
    <n v="0"/>
    <n v="0"/>
    <n v="21"/>
    <n v="100"/>
    <n v="21"/>
  </r>
  <r>
    <s v="genepetrovlmc"/>
    <s v="g2lauren"/>
    <m/>
    <m/>
    <m/>
    <m/>
    <m/>
    <m/>
    <m/>
    <m/>
    <s v="No"/>
    <n v="13"/>
    <m/>
    <m/>
    <x v="2"/>
    <d v="2019-08-13T18:55:48.000"/>
    <s v="@G2Lauren Also, sadly, #SocialROI has ended."/>
    <m/>
    <m/>
    <x v="0"/>
    <m/>
    <s v="http://pbs.twimg.com/profile_images/1138886860447649792/cwUSCwuR_normal.png"/>
    <x v="10"/>
    <s v="https://twitter.com/#!/genepetrovlmc/status/1161350659993690112"/>
    <m/>
    <m/>
    <s v="1161350659993690112"/>
    <s v="1161345659846500352"/>
    <b v="0"/>
    <n v="0"/>
    <s v="771007619360231424"/>
    <b v="0"/>
    <s v="en"/>
    <m/>
    <s v=""/>
    <b v="0"/>
    <n v="0"/>
    <s v=""/>
    <s v="Twitter for iPhone"/>
    <b v="0"/>
    <s v="1161345659846500352"/>
    <s v="Tweet"/>
    <n v="0"/>
    <n v="0"/>
    <m/>
    <m/>
    <m/>
    <m/>
    <m/>
    <m/>
    <m/>
    <m/>
    <n v="1"/>
    <s v="9"/>
    <s v="9"/>
    <n v="0"/>
    <n v="0"/>
    <n v="1"/>
    <n v="16.666666666666668"/>
    <n v="0"/>
    <n v="0"/>
    <n v="5"/>
    <n v="83.33333333333333"/>
    <n v="6"/>
  </r>
  <r>
    <s v="dearmishudad"/>
    <s v="g2lauren"/>
    <m/>
    <m/>
    <m/>
    <m/>
    <m/>
    <m/>
    <m/>
    <m/>
    <s v="No"/>
    <n v="14"/>
    <m/>
    <m/>
    <x v="0"/>
    <d v="2019-08-13T21:12:28.000"/>
    <s v="@GenePetrovLMC @G2Lauren Really? #SocialROI is...off?"/>
    <m/>
    <m/>
    <x v="0"/>
    <m/>
    <s v="http://pbs.twimg.com/profile_images/946573961697120257/58G9jaJ1_normal.jpg"/>
    <x v="11"/>
    <s v="https://twitter.com/#!/dearmishudad/status/1161385053886324746"/>
    <m/>
    <m/>
    <s v="1161385053886324746"/>
    <s v="1161350659993690112"/>
    <b v="0"/>
    <n v="0"/>
    <s v="771007619360231424"/>
    <b v="0"/>
    <s v="en"/>
    <m/>
    <s v=""/>
    <b v="0"/>
    <n v="0"/>
    <s v=""/>
    <s v="Twitter for iPad"/>
    <b v="0"/>
    <s v="1161350659993690112"/>
    <s v="Tweet"/>
    <n v="0"/>
    <n v="0"/>
    <m/>
    <m/>
    <m/>
    <m/>
    <m/>
    <m/>
    <m/>
    <m/>
    <n v="1"/>
    <s v="9"/>
    <s v="9"/>
    <m/>
    <m/>
    <m/>
    <m/>
    <m/>
    <m/>
    <m/>
    <m/>
    <m/>
  </r>
  <r>
    <s v="audiograbber"/>
    <s v="btweeps_"/>
    <m/>
    <m/>
    <m/>
    <m/>
    <m/>
    <m/>
    <m/>
    <m/>
    <s v="No"/>
    <n v="16"/>
    <m/>
    <m/>
    <x v="0"/>
    <d v="2019-08-01T16:25:46.000"/>
    <s v="RT @BTweeps_: &quot;MAY THE THORSDAY TWEET-THUNDER BE WITH YOU Tweeple&quot; 🐥⚡_x000a__x000a_Utilize #August1st to CRAFT a Meaningful Content FLOW to Connect wit…"/>
    <m/>
    <m/>
    <x v="7"/>
    <m/>
    <s v="http://pbs.twimg.com/profile_images/378800000062852494/78a40561bb2e2b2a217b9997259776bc_normal.png"/>
    <x v="12"/>
    <s v="https://twitter.com/#!/audiograbber/status/1156964248594968576"/>
    <m/>
    <m/>
    <s v="1156964248594968576"/>
    <m/>
    <b v="0"/>
    <n v="0"/>
    <s v=""/>
    <b v="0"/>
    <s v="en"/>
    <m/>
    <s v=""/>
    <b v="0"/>
    <n v="4"/>
    <s v="1156958954142015488"/>
    <s v="Twitter for iPhone"/>
    <b v="0"/>
    <s v="1156958954142015488"/>
    <s v="Tweet"/>
    <n v="0"/>
    <n v="0"/>
    <m/>
    <m/>
    <m/>
    <m/>
    <m/>
    <m/>
    <m/>
    <m/>
    <n v="7"/>
    <s v="4"/>
    <s v="4"/>
    <n v="1"/>
    <n v="4.545454545454546"/>
    <n v="0"/>
    <n v="0"/>
    <n v="0"/>
    <n v="0"/>
    <n v="21"/>
    <n v="95.45454545454545"/>
    <n v="22"/>
  </r>
  <r>
    <s v="audiograbber"/>
    <s v="btweeps_"/>
    <m/>
    <m/>
    <m/>
    <m/>
    <m/>
    <m/>
    <m/>
    <m/>
    <s v="No"/>
    <n v="17"/>
    <m/>
    <m/>
    <x v="0"/>
    <d v="2019-08-04T21:52:53.000"/>
    <s v="RT @BTweeps_: Managing and Growing your Twitter Audience doesnâ€™t necessarily need to be a hard work. Itâ€™s smart work that matter. Hence, #Bâ€¦"/>
    <m/>
    <m/>
    <x v="1"/>
    <m/>
    <s v="http://pbs.twimg.com/profile_images/378800000062852494/78a40561bb2e2b2a217b9997259776bc_normal.png"/>
    <x v="13"/>
    <s v="https://twitter.com/#!/audiograbber/status/1158133730231410691"/>
    <m/>
    <m/>
    <s v="1158133730231410691"/>
    <m/>
    <b v="0"/>
    <n v="0"/>
    <s v=""/>
    <b v="0"/>
    <s v="en"/>
    <m/>
    <s v=""/>
    <b v="0"/>
    <n v="6"/>
    <s v="1158133506788208642"/>
    <s v="Buffer"/>
    <b v="0"/>
    <s v="1158133506788208642"/>
    <s v="Tweet"/>
    <n v="0"/>
    <n v="0"/>
    <m/>
    <m/>
    <m/>
    <m/>
    <m/>
    <m/>
    <m/>
    <m/>
    <n v="7"/>
    <s v="4"/>
    <s v="4"/>
    <n v="3"/>
    <n v="12"/>
    <n v="1"/>
    <n v="4"/>
    <n v="0"/>
    <n v="0"/>
    <n v="21"/>
    <n v="84"/>
    <n v="25"/>
  </r>
  <r>
    <s v="audiograbber"/>
    <s v="btweeps_"/>
    <m/>
    <m/>
    <m/>
    <m/>
    <m/>
    <m/>
    <m/>
    <m/>
    <s v="No"/>
    <n v="18"/>
    <m/>
    <m/>
    <x v="0"/>
    <d v="2019-08-04T22:20:40.000"/>
    <s v="RT @BTweeps_: #MONDAYmotivation_x000a_Pssttt.... GET ADDITIONAL 1,000 FREE #BTweeps âš™ ACTIONS as our Gratitude for sharing your feedback with us.â€¦"/>
    <m/>
    <m/>
    <x v="8"/>
    <m/>
    <s v="http://pbs.twimg.com/profile_images/378800000062852494/78a40561bb2e2b2a217b9997259776bc_normal.png"/>
    <x v="14"/>
    <s v="https://twitter.com/#!/audiograbber/status/1158140722559819777"/>
    <m/>
    <m/>
    <s v="1158140722559819777"/>
    <m/>
    <b v="0"/>
    <n v="0"/>
    <s v=""/>
    <b v="0"/>
    <s v="en"/>
    <m/>
    <s v=""/>
    <b v="0"/>
    <n v="5"/>
    <s v="1158140412206419974"/>
    <s v="Buffer"/>
    <b v="0"/>
    <s v="1158140412206419974"/>
    <s v="Tweet"/>
    <n v="0"/>
    <n v="0"/>
    <m/>
    <m/>
    <m/>
    <m/>
    <m/>
    <m/>
    <m/>
    <m/>
    <n v="7"/>
    <s v="4"/>
    <s v="4"/>
    <n v="2"/>
    <n v="9.090909090909092"/>
    <n v="0"/>
    <n v="0"/>
    <n v="0"/>
    <n v="0"/>
    <n v="20"/>
    <n v="90.9090909090909"/>
    <n v="22"/>
  </r>
  <r>
    <s v="audiograbber"/>
    <s v="btweeps_"/>
    <m/>
    <m/>
    <m/>
    <m/>
    <m/>
    <m/>
    <m/>
    <m/>
    <s v="No"/>
    <n v="19"/>
    <m/>
    <m/>
    <x v="0"/>
    <d v="2019-08-07T07:40:15.000"/>
    <s v="RT @BTweeps_: Save time Managing your Twitter Audience. Just sign up, set up, and let the Twitter universe come right back around you. httpâ€¦"/>
    <m/>
    <m/>
    <x v="1"/>
    <m/>
    <s v="http://pbs.twimg.com/profile_images/378800000062852494/78a40561bb2e2b2a217b9997259776bc_normal.png"/>
    <x v="15"/>
    <s v="https://twitter.com/#!/audiograbber/status/1159006323989766144"/>
    <m/>
    <m/>
    <s v="1159006323989766144"/>
    <m/>
    <b v="0"/>
    <n v="0"/>
    <s v=""/>
    <b v="0"/>
    <s v="en"/>
    <m/>
    <s v=""/>
    <b v="0"/>
    <n v="7"/>
    <s v="1159005508570947584"/>
    <s v="Twitter for iPhone"/>
    <b v="0"/>
    <s v="1159005508570947584"/>
    <s v="Tweet"/>
    <n v="0"/>
    <n v="0"/>
    <m/>
    <m/>
    <m/>
    <m/>
    <m/>
    <m/>
    <m/>
    <m/>
    <n v="7"/>
    <s v="4"/>
    <s v="4"/>
    <n v="1"/>
    <n v="4.166666666666667"/>
    <n v="0"/>
    <n v="0"/>
    <n v="0"/>
    <n v="0"/>
    <n v="23"/>
    <n v="95.83333333333333"/>
    <n v="24"/>
  </r>
  <r>
    <s v="audiograbber"/>
    <s v="1davidclarke"/>
    <m/>
    <m/>
    <m/>
    <m/>
    <m/>
    <m/>
    <m/>
    <m/>
    <s v="No"/>
    <n v="20"/>
    <m/>
    <m/>
    <x v="0"/>
    <d v="2019-08-18T21:49:21.000"/>
    <s v="RT @BTweeps_: .@1DavidClarke Just found out that we are connected 😃 #BTweeps ⚙ is 100% secure &amp;amp; private.  Encrypted at CORE! 👁 We also prea…"/>
    <m/>
    <m/>
    <x v="9"/>
    <m/>
    <s v="http://pbs.twimg.com/profile_images/378800000062852494/78a40561bb2e2b2a217b9997259776bc_normal.png"/>
    <x v="16"/>
    <s v="https://twitter.com/#!/audiograbber/status/1163206272491184128"/>
    <m/>
    <m/>
    <s v="1163206272491184128"/>
    <m/>
    <b v="0"/>
    <n v="0"/>
    <s v=""/>
    <b v="0"/>
    <s v="en"/>
    <m/>
    <s v=""/>
    <b v="0"/>
    <n v="5"/>
    <s v="1158136288589037568"/>
    <s v="Twitter for iPhone"/>
    <b v="0"/>
    <s v="1158136288589037568"/>
    <s v="Tweet"/>
    <n v="0"/>
    <n v="0"/>
    <m/>
    <m/>
    <m/>
    <m/>
    <m/>
    <m/>
    <m/>
    <m/>
    <n v="1"/>
    <s v="4"/>
    <s v="4"/>
    <n v="1"/>
    <n v="4.545454545454546"/>
    <n v="0"/>
    <n v="0"/>
    <n v="0"/>
    <n v="0"/>
    <n v="21"/>
    <n v="95.45454545454545"/>
    <n v="22"/>
  </r>
  <r>
    <s v="audiograbber"/>
    <s v="btweeps_"/>
    <m/>
    <m/>
    <m/>
    <m/>
    <m/>
    <m/>
    <m/>
    <m/>
    <s v="No"/>
    <n v="22"/>
    <m/>
    <m/>
    <x v="0"/>
    <d v="2019-08-18T21:49:30.000"/>
    <s v="RT @BTweeps_: Send us a Direct message for Collaboration Opportunities 🤩_x000a__x000a_https://t.co/fPzuEWoaRP_x000a__x000a_#LoveTwitter #Art #TwitterTools #TweetSm…"/>
    <s v="https://twitter.com/btweeps_/status/1159867749260283904?s=21"/>
    <s v="twitter.com"/>
    <x v="10"/>
    <m/>
    <s v="http://pbs.twimg.com/profile_images/378800000062852494/78a40561bb2e2b2a217b9997259776bc_normal.png"/>
    <x v="17"/>
    <s v="https://twitter.com/#!/audiograbber/status/1163206310541893634"/>
    <m/>
    <m/>
    <s v="1163206310541893634"/>
    <m/>
    <b v="0"/>
    <n v="0"/>
    <s v=""/>
    <b v="1"/>
    <s v="en"/>
    <m/>
    <s v="1159867749260283904"/>
    <b v="0"/>
    <n v="4"/>
    <s v="1163205031430168577"/>
    <s v="Twitter for iPhone"/>
    <b v="0"/>
    <s v="1163205031430168577"/>
    <s v="Tweet"/>
    <n v="0"/>
    <n v="0"/>
    <m/>
    <m/>
    <m/>
    <m/>
    <m/>
    <m/>
    <m/>
    <m/>
    <n v="7"/>
    <s v="4"/>
    <s v="4"/>
    <n v="0"/>
    <n v="0"/>
    <n v="0"/>
    <n v="0"/>
    <n v="0"/>
    <n v="0"/>
    <n v="14"/>
    <n v="100"/>
    <n v="14"/>
  </r>
  <r>
    <s v="audiograbber"/>
    <s v="btweeps_"/>
    <m/>
    <m/>
    <m/>
    <m/>
    <m/>
    <m/>
    <m/>
    <m/>
    <s v="No"/>
    <n v="23"/>
    <m/>
    <m/>
    <x v="0"/>
    <d v="2019-08-18T21:49:33.000"/>
    <s v="RT @BTweeps_: #BTweeps ⚙ = Secure Growth Management Of your Twitter Audiences 🔥🚀_x000a__x000a_GET STARTED for FREE: https://t.co/lwZsd8vh7Y_x000a__x000a_#LoveTwitt…"/>
    <s v="https://app.btweeps.com"/>
    <s v="btweeps.com"/>
    <x v="9"/>
    <m/>
    <s v="http://pbs.twimg.com/profile_images/378800000062852494/78a40561bb2e2b2a217b9997259776bc_normal.png"/>
    <x v="18"/>
    <s v="https://twitter.com/#!/audiograbber/status/1163206322126499848"/>
    <m/>
    <m/>
    <s v="1163206322126499848"/>
    <m/>
    <b v="0"/>
    <n v="0"/>
    <s v=""/>
    <b v="0"/>
    <s v="en"/>
    <m/>
    <s v=""/>
    <b v="0"/>
    <n v="5"/>
    <s v="1163206157680500737"/>
    <s v="Twitter for iPhone"/>
    <b v="0"/>
    <s v="1163206157680500737"/>
    <s v="Tweet"/>
    <n v="0"/>
    <n v="0"/>
    <m/>
    <m/>
    <m/>
    <m/>
    <m/>
    <m/>
    <m/>
    <m/>
    <n v="7"/>
    <s v="4"/>
    <s v="4"/>
    <n v="2"/>
    <n v="13.333333333333334"/>
    <n v="0"/>
    <n v="0"/>
    <n v="0"/>
    <n v="0"/>
    <n v="13"/>
    <n v="86.66666666666667"/>
    <n v="15"/>
  </r>
  <r>
    <s v="bizboost"/>
    <s v="btweeps_"/>
    <m/>
    <m/>
    <m/>
    <m/>
    <m/>
    <m/>
    <m/>
    <m/>
    <s v="No"/>
    <n v="24"/>
    <m/>
    <m/>
    <x v="0"/>
    <d v="2019-08-01T16:26:06.000"/>
    <s v="RT @BTweeps_: &quot;MAY THE THORSDAY TWEET-THUNDER BE WITH YOU Tweeple&quot; 🐥⚡_x000a__x000a_Utilize #August1st to CRAFT a Meaningful Content FLOW to Connect wit…"/>
    <m/>
    <m/>
    <x v="7"/>
    <m/>
    <s v="http://pbs.twimg.com/profile_images/901771831044079616/ppPDpT5t_normal.jpg"/>
    <x v="19"/>
    <s v="https://twitter.com/#!/bizboost/status/1156964329385652226"/>
    <m/>
    <m/>
    <s v="1156964329385652226"/>
    <m/>
    <b v="0"/>
    <n v="0"/>
    <s v=""/>
    <b v="0"/>
    <s v="en"/>
    <m/>
    <s v=""/>
    <b v="0"/>
    <n v="4"/>
    <s v="1156958954142015488"/>
    <s v="Twitter for iPhone"/>
    <b v="0"/>
    <s v="1156958954142015488"/>
    <s v="Tweet"/>
    <n v="0"/>
    <n v="0"/>
    <m/>
    <m/>
    <m/>
    <m/>
    <m/>
    <m/>
    <m/>
    <m/>
    <n v="8"/>
    <s v="4"/>
    <s v="4"/>
    <n v="1"/>
    <n v="4.545454545454546"/>
    <n v="0"/>
    <n v="0"/>
    <n v="0"/>
    <n v="0"/>
    <n v="21"/>
    <n v="95.45454545454545"/>
    <n v="22"/>
  </r>
  <r>
    <s v="bizboost"/>
    <s v="btweeps_"/>
    <m/>
    <m/>
    <m/>
    <m/>
    <m/>
    <m/>
    <m/>
    <m/>
    <s v="No"/>
    <n v="25"/>
    <m/>
    <m/>
    <x v="0"/>
    <d v="2019-08-04T21:52:50.000"/>
    <s v="RT @BTweeps_: Managing and Growing your Twitter Audience doesnâ€™t necessarily need to be a hard work. Itâ€™s smart work that matter. Hence, #Bâ€¦"/>
    <m/>
    <m/>
    <x v="1"/>
    <m/>
    <s v="http://pbs.twimg.com/profile_images/901771831044079616/ppPDpT5t_normal.jpg"/>
    <x v="20"/>
    <s v="https://twitter.com/#!/bizboost/status/1158133720559345666"/>
    <m/>
    <m/>
    <s v="1158133720559345666"/>
    <m/>
    <b v="0"/>
    <n v="0"/>
    <s v=""/>
    <b v="0"/>
    <s v="en"/>
    <m/>
    <s v=""/>
    <b v="0"/>
    <n v="6"/>
    <s v="1158133506788208642"/>
    <s v="Buffer"/>
    <b v="0"/>
    <s v="1158133506788208642"/>
    <s v="Tweet"/>
    <n v="0"/>
    <n v="0"/>
    <m/>
    <m/>
    <m/>
    <m/>
    <m/>
    <m/>
    <m/>
    <m/>
    <n v="8"/>
    <s v="4"/>
    <s v="4"/>
    <n v="3"/>
    <n v="12"/>
    <n v="1"/>
    <n v="4"/>
    <n v="0"/>
    <n v="0"/>
    <n v="21"/>
    <n v="84"/>
    <n v="25"/>
  </r>
  <r>
    <s v="bizboost"/>
    <s v="btweeps_"/>
    <m/>
    <m/>
    <m/>
    <m/>
    <m/>
    <m/>
    <m/>
    <m/>
    <s v="No"/>
    <n v="26"/>
    <m/>
    <m/>
    <x v="0"/>
    <d v="2019-08-04T22:20:38.000"/>
    <s v="RT @BTweeps_: #MONDAYmotivation_x000a_Pssttt.... GET ADDITIONAL 1,000 FREE #BTweeps âš™ ACTIONS as our Gratitude for sharing your feedback with us.â€¦"/>
    <m/>
    <m/>
    <x v="8"/>
    <m/>
    <s v="http://pbs.twimg.com/profile_images/901771831044079616/ppPDpT5t_normal.jpg"/>
    <x v="21"/>
    <s v="https://twitter.com/#!/bizboost/status/1158140714020200448"/>
    <m/>
    <m/>
    <s v="1158140714020200448"/>
    <m/>
    <b v="0"/>
    <n v="0"/>
    <s v=""/>
    <b v="0"/>
    <s v="en"/>
    <m/>
    <s v=""/>
    <b v="0"/>
    <n v="5"/>
    <s v="1158140412206419974"/>
    <s v="Buffer"/>
    <b v="0"/>
    <s v="1158140412206419974"/>
    <s v="Tweet"/>
    <n v="0"/>
    <n v="0"/>
    <m/>
    <m/>
    <m/>
    <m/>
    <m/>
    <m/>
    <m/>
    <m/>
    <n v="8"/>
    <s v="4"/>
    <s v="4"/>
    <n v="2"/>
    <n v="9.090909090909092"/>
    <n v="0"/>
    <n v="0"/>
    <n v="0"/>
    <n v="0"/>
    <n v="20"/>
    <n v="90.9090909090909"/>
    <n v="22"/>
  </r>
  <r>
    <s v="bizboost"/>
    <s v="btweeps_"/>
    <m/>
    <m/>
    <m/>
    <m/>
    <m/>
    <m/>
    <m/>
    <m/>
    <s v="No"/>
    <n v="27"/>
    <m/>
    <m/>
    <x v="0"/>
    <d v="2019-08-07T07:39:38.000"/>
    <s v="RT @BTweeps_: Save time Managing your Twitter Audience. Just sign up, set up, and let the Twitter universe come right back around you. httpâ€¦"/>
    <m/>
    <m/>
    <x v="1"/>
    <m/>
    <s v="http://pbs.twimg.com/profile_images/901771831044079616/ppPDpT5t_normal.jpg"/>
    <x v="22"/>
    <s v="https://twitter.com/#!/bizboost/status/1159006169362554880"/>
    <m/>
    <m/>
    <s v="1159006169362554880"/>
    <m/>
    <b v="0"/>
    <n v="0"/>
    <s v=""/>
    <b v="0"/>
    <s v="en"/>
    <m/>
    <s v=""/>
    <b v="0"/>
    <n v="7"/>
    <s v="1159005508570947584"/>
    <s v="Twitter for iPhone"/>
    <b v="0"/>
    <s v="1159005508570947584"/>
    <s v="Tweet"/>
    <n v="0"/>
    <n v="0"/>
    <m/>
    <m/>
    <m/>
    <m/>
    <m/>
    <m/>
    <m/>
    <m/>
    <n v="8"/>
    <s v="4"/>
    <s v="4"/>
    <n v="1"/>
    <n v="4.166666666666667"/>
    <n v="0"/>
    <n v="0"/>
    <n v="0"/>
    <n v="0"/>
    <n v="23"/>
    <n v="95.83333333333333"/>
    <n v="24"/>
  </r>
  <r>
    <s v="bizboost"/>
    <s v="btweeps_"/>
    <m/>
    <m/>
    <m/>
    <m/>
    <m/>
    <m/>
    <m/>
    <m/>
    <s v="No"/>
    <n v="28"/>
    <m/>
    <m/>
    <x v="0"/>
    <d v="2019-08-18T21:51:04.000"/>
    <s v="RT @BTweeps_: POWERFUL Approach 😮_x000a__x000a_We will integrate that at #BTweeps ⚙ to ALWAYS STAY ONE STEP AHEAD in GIVING, INTENTIONALLY, &amp;amp; MINDFULLY…"/>
    <m/>
    <m/>
    <x v="9"/>
    <m/>
    <s v="http://pbs.twimg.com/profile_images/901771831044079616/ppPDpT5t_normal.jpg"/>
    <x v="23"/>
    <s v="https://twitter.com/#!/bizboost/status/1163206704022065159"/>
    <m/>
    <m/>
    <s v="1163206704022065159"/>
    <m/>
    <b v="0"/>
    <n v="0"/>
    <s v=""/>
    <b v="1"/>
    <s v="en"/>
    <m/>
    <s v="1156277073817800704"/>
    <b v="0"/>
    <n v="4"/>
    <s v="1158137247276949510"/>
    <s v="Twitter for iPhone"/>
    <b v="0"/>
    <s v="1158137247276949510"/>
    <s v="Tweet"/>
    <n v="0"/>
    <n v="0"/>
    <m/>
    <m/>
    <m/>
    <m/>
    <m/>
    <m/>
    <m/>
    <m/>
    <n v="8"/>
    <s v="4"/>
    <s v="4"/>
    <n v="1"/>
    <n v="4.761904761904762"/>
    <n v="0"/>
    <n v="0"/>
    <n v="0"/>
    <n v="0"/>
    <n v="20"/>
    <n v="95.23809523809524"/>
    <n v="21"/>
  </r>
  <r>
    <s v="bizboost"/>
    <s v="1davidclarke"/>
    <m/>
    <m/>
    <m/>
    <m/>
    <m/>
    <m/>
    <m/>
    <m/>
    <s v="No"/>
    <n v="29"/>
    <m/>
    <m/>
    <x v="0"/>
    <d v="2019-08-18T21:51:07.000"/>
    <s v="RT @BTweeps_: .@1DavidClarke Just found out that we are connected 😃 #BTweeps ⚙ is 100% secure &amp;amp; private.  Encrypted at CORE! 👁 We also prea…"/>
    <m/>
    <m/>
    <x v="9"/>
    <m/>
    <s v="http://pbs.twimg.com/profile_images/901771831044079616/ppPDpT5t_normal.jpg"/>
    <x v="24"/>
    <s v="https://twitter.com/#!/bizboost/status/1163206717213224961"/>
    <m/>
    <m/>
    <s v="1163206717213224961"/>
    <m/>
    <b v="0"/>
    <n v="0"/>
    <s v=""/>
    <b v="0"/>
    <s v="en"/>
    <m/>
    <s v=""/>
    <b v="0"/>
    <n v="5"/>
    <s v="1158136288589037568"/>
    <s v="Twitter for iPhone"/>
    <b v="0"/>
    <s v="1158136288589037568"/>
    <s v="Tweet"/>
    <n v="0"/>
    <n v="0"/>
    <m/>
    <m/>
    <m/>
    <m/>
    <m/>
    <m/>
    <m/>
    <m/>
    <n v="1"/>
    <s v="4"/>
    <s v="4"/>
    <m/>
    <m/>
    <m/>
    <m/>
    <m/>
    <m/>
    <m/>
    <m/>
    <m/>
  </r>
  <r>
    <s v="bizboost"/>
    <s v="btweeps_"/>
    <m/>
    <m/>
    <m/>
    <m/>
    <m/>
    <m/>
    <m/>
    <m/>
    <s v="No"/>
    <n v="31"/>
    <m/>
    <m/>
    <x v="0"/>
    <d v="2019-08-18T21:51:15.000"/>
    <s v="RT @BTweeps_: Send us a Direct message for Collaboration Opportunities 🤩_x000a__x000a_https://t.co/fPzuEWoaRP_x000a__x000a_#LoveTwitter #Art #TwitterTools #TweetSm…"/>
    <s v="https://twitter.com/btweeps_/status/1159867749260283904?s=21"/>
    <s v="twitter.com"/>
    <x v="10"/>
    <m/>
    <s v="http://pbs.twimg.com/profile_images/901771831044079616/ppPDpT5t_normal.jpg"/>
    <x v="25"/>
    <s v="https://twitter.com/#!/bizboost/status/1163206750079787009"/>
    <m/>
    <m/>
    <s v="1163206750079787009"/>
    <m/>
    <b v="0"/>
    <n v="0"/>
    <s v=""/>
    <b v="1"/>
    <s v="en"/>
    <m/>
    <s v="1159867749260283904"/>
    <b v="0"/>
    <n v="4"/>
    <s v="1163205031430168577"/>
    <s v="Twitter for iPhone"/>
    <b v="0"/>
    <s v="1163205031430168577"/>
    <s v="Tweet"/>
    <n v="0"/>
    <n v="0"/>
    <m/>
    <m/>
    <m/>
    <m/>
    <m/>
    <m/>
    <m/>
    <m/>
    <n v="8"/>
    <s v="4"/>
    <s v="4"/>
    <n v="0"/>
    <n v="0"/>
    <n v="0"/>
    <n v="0"/>
    <n v="0"/>
    <n v="0"/>
    <n v="14"/>
    <n v="100"/>
    <n v="14"/>
  </r>
  <r>
    <s v="bizboost"/>
    <s v="btweeps_"/>
    <m/>
    <m/>
    <m/>
    <m/>
    <m/>
    <m/>
    <m/>
    <m/>
    <s v="No"/>
    <n v="32"/>
    <m/>
    <m/>
    <x v="0"/>
    <d v="2019-08-18T21:51:18.000"/>
    <s v="RT @BTweeps_: #BTweeps ⚙ = Secure Growth Management Of your Twitter Audiences 🔥🚀_x000a__x000a_GET STARTED for FREE: https://t.co/lwZsd8vh7Y_x000a__x000a_#LoveTwitt…"/>
    <s v="https://app.btweeps.com"/>
    <s v="btweeps.com"/>
    <x v="9"/>
    <m/>
    <s v="http://pbs.twimg.com/profile_images/901771831044079616/ppPDpT5t_normal.jpg"/>
    <x v="26"/>
    <s v="https://twitter.com/#!/bizboost/status/1163206761920258048"/>
    <m/>
    <m/>
    <s v="1163206761920258048"/>
    <m/>
    <b v="0"/>
    <n v="0"/>
    <s v=""/>
    <b v="0"/>
    <s v="en"/>
    <m/>
    <s v=""/>
    <b v="0"/>
    <n v="5"/>
    <s v="1163206157680500737"/>
    <s v="Twitter for iPhone"/>
    <b v="0"/>
    <s v="1163206157680500737"/>
    <s v="Tweet"/>
    <n v="0"/>
    <n v="0"/>
    <m/>
    <m/>
    <m/>
    <m/>
    <m/>
    <m/>
    <m/>
    <m/>
    <n v="8"/>
    <s v="4"/>
    <s v="4"/>
    <n v="2"/>
    <n v="13.333333333333334"/>
    <n v="0"/>
    <n v="0"/>
    <n v="0"/>
    <n v="0"/>
    <n v="13"/>
    <n v="86.66666666666667"/>
    <n v="15"/>
  </r>
  <r>
    <s v="bizboostfeature"/>
    <s v="btweeps_"/>
    <m/>
    <m/>
    <m/>
    <m/>
    <m/>
    <m/>
    <m/>
    <m/>
    <s v="No"/>
    <n v="33"/>
    <m/>
    <m/>
    <x v="0"/>
    <d v="2019-08-01T16:26:28.000"/>
    <s v="RT @BTweeps_: &quot;MAY THE THORSDAY TWEET-THUNDER BE WITH YOU Tweeple&quot; 🐥⚡_x000a__x000a_Utilize #August1st to CRAFT a Meaningful Content FLOW to Connect wit…"/>
    <m/>
    <m/>
    <x v="7"/>
    <m/>
    <s v="http://pbs.twimg.com/profile_images/901770569988935680/J4r8YjWo_normal.jpg"/>
    <x v="27"/>
    <s v="https://twitter.com/#!/bizboostfeature/status/1156964422075572225"/>
    <m/>
    <m/>
    <s v="1156964422075572225"/>
    <m/>
    <b v="0"/>
    <n v="0"/>
    <s v=""/>
    <b v="0"/>
    <s v="en"/>
    <m/>
    <s v=""/>
    <b v="0"/>
    <n v="4"/>
    <s v="1156958954142015488"/>
    <s v="Twitter for iPhone"/>
    <b v="0"/>
    <s v="1156958954142015488"/>
    <s v="Tweet"/>
    <n v="0"/>
    <n v="0"/>
    <m/>
    <m/>
    <m/>
    <m/>
    <m/>
    <m/>
    <m/>
    <m/>
    <n v="8"/>
    <s v="4"/>
    <s v="4"/>
    <n v="1"/>
    <n v="4.545454545454546"/>
    <n v="0"/>
    <n v="0"/>
    <n v="0"/>
    <n v="0"/>
    <n v="21"/>
    <n v="95.45454545454545"/>
    <n v="22"/>
  </r>
  <r>
    <s v="bizboostfeature"/>
    <s v="btweeps_"/>
    <m/>
    <m/>
    <m/>
    <m/>
    <m/>
    <m/>
    <m/>
    <m/>
    <s v="No"/>
    <n v="34"/>
    <m/>
    <m/>
    <x v="0"/>
    <d v="2019-08-04T21:52:55.000"/>
    <s v="RT @BTweeps_: Managing and Growing your Twitter Audience doesnâ€™t necessarily need to be a hard work. Itâ€™s smart work that matter. Hence, #Bâ€¦"/>
    <m/>
    <m/>
    <x v="1"/>
    <m/>
    <s v="http://pbs.twimg.com/profile_images/901770569988935680/J4r8YjWo_normal.jpg"/>
    <x v="28"/>
    <s v="https://twitter.com/#!/bizboostfeature/status/1158133739752501250"/>
    <m/>
    <m/>
    <s v="1158133739752501250"/>
    <m/>
    <b v="0"/>
    <n v="0"/>
    <s v=""/>
    <b v="0"/>
    <s v="en"/>
    <m/>
    <s v=""/>
    <b v="0"/>
    <n v="6"/>
    <s v="1158133506788208642"/>
    <s v="Buffer"/>
    <b v="0"/>
    <s v="1158133506788208642"/>
    <s v="Tweet"/>
    <n v="0"/>
    <n v="0"/>
    <m/>
    <m/>
    <m/>
    <m/>
    <m/>
    <m/>
    <m/>
    <m/>
    <n v="8"/>
    <s v="4"/>
    <s v="4"/>
    <n v="3"/>
    <n v="12"/>
    <n v="1"/>
    <n v="4"/>
    <n v="0"/>
    <n v="0"/>
    <n v="21"/>
    <n v="84"/>
    <n v="25"/>
  </r>
  <r>
    <s v="bizboostfeature"/>
    <s v="btweeps_"/>
    <m/>
    <m/>
    <m/>
    <m/>
    <m/>
    <m/>
    <m/>
    <m/>
    <s v="No"/>
    <n v="35"/>
    <m/>
    <m/>
    <x v="0"/>
    <d v="2019-08-04T22:20:41.000"/>
    <s v="RT @BTweeps_: #MONDAYmotivation_x000a_Pssttt.... GET ADDITIONAL 1,000 FREE #BTweeps âš™ ACTIONS as our Gratitude for sharing your feedback with us.â€¦"/>
    <m/>
    <m/>
    <x v="8"/>
    <m/>
    <s v="http://pbs.twimg.com/profile_images/901770569988935680/J4r8YjWo_normal.jpg"/>
    <x v="29"/>
    <s v="https://twitter.com/#!/bizboostfeature/status/1158140730306678785"/>
    <m/>
    <m/>
    <s v="1158140730306678785"/>
    <m/>
    <b v="0"/>
    <n v="0"/>
    <s v=""/>
    <b v="0"/>
    <s v="en"/>
    <m/>
    <s v=""/>
    <b v="0"/>
    <n v="5"/>
    <s v="1158140412206419974"/>
    <s v="Buffer"/>
    <b v="0"/>
    <s v="1158140412206419974"/>
    <s v="Tweet"/>
    <n v="0"/>
    <n v="0"/>
    <m/>
    <m/>
    <m/>
    <m/>
    <m/>
    <m/>
    <m/>
    <m/>
    <n v="8"/>
    <s v="4"/>
    <s v="4"/>
    <n v="2"/>
    <n v="9.090909090909092"/>
    <n v="0"/>
    <n v="0"/>
    <n v="0"/>
    <n v="0"/>
    <n v="20"/>
    <n v="90.9090909090909"/>
    <n v="22"/>
  </r>
  <r>
    <s v="bizboostfeature"/>
    <s v="btweeps_"/>
    <m/>
    <m/>
    <m/>
    <m/>
    <m/>
    <m/>
    <m/>
    <m/>
    <s v="No"/>
    <n v="36"/>
    <m/>
    <m/>
    <x v="0"/>
    <d v="2019-08-07T07:39:01.000"/>
    <s v="RT @BTweeps_: Save time Managing your Twitter Audience. Just sign up, set up, and let the Twitter universe come right back around you. httpâ€¦"/>
    <m/>
    <m/>
    <x v="1"/>
    <m/>
    <s v="http://pbs.twimg.com/profile_images/901770569988935680/J4r8YjWo_normal.jpg"/>
    <x v="30"/>
    <s v="https://twitter.com/#!/bizboostfeature/status/1159006014353694720"/>
    <m/>
    <m/>
    <s v="1159006014353694720"/>
    <m/>
    <b v="0"/>
    <n v="0"/>
    <s v=""/>
    <b v="0"/>
    <s v="en"/>
    <m/>
    <s v=""/>
    <b v="0"/>
    <n v="7"/>
    <s v="1159005508570947584"/>
    <s v="Twitter for iPhone"/>
    <b v="0"/>
    <s v="1159005508570947584"/>
    <s v="Tweet"/>
    <n v="0"/>
    <n v="0"/>
    <m/>
    <m/>
    <m/>
    <m/>
    <m/>
    <m/>
    <m/>
    <m/>
    <n v="8"/>
    <s v="4"/>
    <s v="4"/>
    <n v="1"/>
    <n v="4.166666666666667"/>
    <n v="0"/>
    <n v="0"/>
    <n v="0"/>
    <n v="0"/>
    <n v="23"/>
    <n v="95.83333333333333"/>
    <n v="24"/>
  </r>
  <r>
    <s v="bizboostfeature"/>
    <s v="btweeps_"/>
    <m/>
    <m/>
    <m/>
    <m/>
    <m/>
    <m/>
    <m/>
    <m/>
    <s v="No"/>
    <n v="37"/>
    <m/>
    <m/>
    <x v="0"/>
    <d v="2019-08-18T21:51:42.000"/>
    <s v="RT @BTweeps_: POWERFUL Approach 😮_x000a__x000a_We will integrate that at #BTweeps ⚙ to ALWAYS STAY ONE STEP AHEAD in GIVING, INTENTIONALLY, &amp;amp; MINDFULLY…"/>
    <m/>
    <m/>
    <x v="9"/>
    <m/>
    <s v="http://pbs.twimg.com/profile_images/901770569988935680/J4r8YjWo_normal.jpg"/>
    <x v="31"/>
    <s v="https://twitter.com/#!/bizboostfeature/status/1163206865716686848"/>
    <m/>
    <m/>
    <s v="1163206865716686848"/>
    <m/>
    <b v="0"/>
    <n v="0"/>
    <s v=""/>
    <b v="1"/>
    <s v="en"/>
    <m/>
    <s v="1156277073817800704"/>
    <b v="0"/>
    <n v="4"/>
    <s v="1158137247276949510"/>
    <s v="Twitter for iPhone"/>
    <b v="0"/>
    <s v="1158137247276949510"/>
    <s v="Tweet"/>
    <n v="0"/>
    <n v="0"/>
    <m/>
    <m/>
    <m/>
    <m/>
    <m/>
    <m/>
    <m/>
    <m/>
    <n v="8"/>
    <s v="4"/>
    <s v="4"/>
    <n v="1"/>
    <n v="4.761904761904762"/>
    <n v="0"/>
    <n v="0"/>
    <n v="0"/>
    <n v="0"/>
    <n v="20"/>
    <n v="95.23809523809524"/>
    <n v="21"/>
  </r>
  <r>
    <s v="bizboostfeature"/>
    <s v="1davidclarke"/>
    <m/>
    <m/>
    <m/>
    <m/>
    <m/>
    <m/>
    <m/>
    <m/>
    <s v="No"/>
    <n v="38"/>
    <m/>
    <m/>
    <x v="0"/>
    <d v="2019-08-18T21:51:45.000"/>
    <s v="RT @BTweeps_: .@1DavidClarke Just found out that we are connected 😃 #BTweeps ⚙ is 100% secure &amp;amp; private.  Encrypted at CORE! 👁 We also prea…"/>
    <m/>
    <m/>
    <x v="9"/>
    <m/>
    <s v="http://pbs.twimg.com/profile_images/901770569988935680/J4r8YjWo_normal.jpg"/>
    <x v="32"/>
    <s v="https://twitter.com/#!/bizboostfeature/status/1163206875204194307"/>
    <m/>
    <m/>
    <s v="1163206875204194307"/>
    <m/>
    <b v="0"/>
    <n v="0"/>
    <s v=""/>
    <b v="0"/>
    <s v="en"/>
    <m/>
    <s v=""/>
    <b v="0"/>
    <n v="5"/>
    <s v="1158136288589037568"/>
    <s v="Twitter for iPhone"/>
    <b v="0"/>
    <s v="1158136288589037568"/>
    <s v="Tweet"/>
    <n v="0"/>
    <n v="0"/>
    <m/>
    <m/>
    <m/>
    <m/>
    <m/>
    <m/>
    <m/>
    <m/>
    <n v="1"/>
    <s v="4"/>
    <s v="4"/>
    <m/>
    <m/>
    <m/>
    <m/>
    <m/>
    <m/>
    <m/>
    <m/>
    <m/>
  </r>
  <r>
    <s v="bizboostfeature"/>
    <s v="btweeps_"/>
    <m/>
    <m/>
    <m/>
    <m/>
    <m/>
    <m/>
    <m/>
    <m/>
    <s v="No"/>
    <n v="40"/>
    <m/>
    <m/>
    <x v="0"/>
    <d v="2019-08-18T21:51:54.000"/>
    <s v="RT @BTweeps_: Send us a Direct message for Collaboration Opportunities 🤩_x000a__x000a_https://t.co/fPzuEWoaRP_x000a__x000a_#LoveTwitter #Art #TwitterTools #TweetSm…"/>
    <s v="https://twitter.com/btweeps_/status/1159867749260283904?s=21"/>
    <s v="twitter.com"/>
    <x v="10"/>
    <m/>
    <s v="http://pbs.twimg.com/profile_images/901770569988935680/J4r8YjWo_normal.jpg"/>
    <x v="33"/>
    <s v="https://twitter.com/#!/bizboostfeature/status/1163206912881696771"/>
    <m/>
    <m/>
    <s v="1163206912881696771"/>
    <m/>
    <b v="0"/>
    <n v="0"/>
    <s v=""/>
    <b v="1"/>
    <s v="en"/>
    <m/>
    <s v="1159867749260283904"/>
    <b v="0"/>
    <n v="4"/>
    <s v="1163205031430168577"/>
    <s v="Twitter for iPhone"/>
    <b v="0"/>
    <s v="1163205031430168577"/>
    <s v="Tweet"/>
    <n v="0"/>
    <n v="0"/>
    <m/>
    <m/>
    <m/>
    <m/>
    <m/>
    <m/>
    <m/>
    <m/>
    <n v="8"/>
    <s v="4"/>
    <s v="4"/>
    <n v="0"/>
    <n v="0"/>
    <n v="0"/>
    <n v="0"/>
    <n v="0"/>
    <n v="0"/>
    <n v="14"/>
    <n v="100"/>
    <n v="14"/>
  </r>
  <r>
    <s v="bizboostfeature"/>
    <s v="btweeps_"/>
    <m/>
    <m/>
    <m/>
    <m/>
    <m/>
    <m/>
    <m/>
    <m/>
    <s v="No"/>
    <n v="41"/>
    <m/>
    <m/>
    <x v="0"/>
    <d v="2019-08-18T21:51:57.000"/>
    <s v="RT @BTweeps_: #BTweeps ⚙ = Secure Growth Management Of your Twitter Audiences 🔥🚀_x000a__x000a_GET STARTED for FREE: https://t.co/lwZsd8vh7Y_x000a__x000a_#LoveTwitt…"/>
    <s v="https://app.btweeps.com"/>
    <s v="btweeps.com"/>
    <x v="9"/>
    <m/>
    <s v="http://pbs.twimg.com/profile_images/901770569988935680/J4r8YjWo_normal.jpg"/>
    <x v="34"/>
    <s v="https://twitter.com/#!/bizboostfeature/status/1163206926261465088"/>
    <m/>
    <m/>
    <s v="1163206926261465088"/>
    <m/>
    <b v="0"/>
    <n v="0"/>
    <s v=""/>
    <b v="0"/>
    <s v="en"/>
    <m/>
    <s v=""/>
    <b v="0"/>
    <n v="5"/>
    <s v="1163206157680500737"/>
    <s v="Twitter for iPhone"/>
    <b v="0"/>
    <s v="1163206157680500737"/>
    <s v="Tweet"/>
    <n v="0"/>
    <n v="0"/>
    <m/>
    <m/>
    <m/>
    <m/>
    <m/>
    <m/>
    <m/>
    <m/>
    <n v="8"/>
    <s v="4"/>
    <s v="4"/>
    <n v="2"/>
    <n v="13.333333333333334"/>
    <n v="0"/>
    <n v="0"/>
    <n v="0"/>
    <n v="0"/>
    <n v="13"/>
    <n v="86.66666666666667"/>
    <n v="15"/>
  </r>
  <r>
    <s v="managementguru1"/>
    <s v="managementguru1"/>
    <m/>
    <m/>
    <m/>
    <m/>
    <m/>
    <m/>
    <m/>
    <m/>
    <s v="No"/>
    <n v="42"/>
    <m/>
    <m/>
    <x v="1"/>
    <d v="2019-08-19T09:43:35.000"/>
    <s v="Challenges in measuring social roi - Read on to discover how you can measure your Instagram marketing ROI and determine if it’s worth your money in 2019. #instagram #socialroi https://t.co/z7poI9HTBS via @managementguru1 https://t.co/lAWSh6gfLy"/>
    <s v="http://www.managementguru.net/how-to-measure-instagram-marketing-roi/"/>
    <s v="managementguru.net"/>
    <x v="11"/>
    <s v="https://pbs.twimg.com/media/ECUtaozU0AAxMsV.png"/>
    <s v="https://pbs.twimg.com/media/ECUtaozU0AAxMsV.png"/>
    <x v="35"/>
    <s v="https://twitter.com/#!/managementguru1/status/1163386015442034688"/>
    <m/>
    <m/>
    <s v="1163386015442034688"/>
    <m/>
    <b v="0"/>
    <n v="1"/>
    <s v=""/>
    <b v="0"/>
    <s v="en"/>
    <m/>
    <s v=""/>
    <b v="0"/>
    <n v="0"/>
    <s v=""/>
    <s v="Sumo.com"/>
    <b v="0"/>
    <s v="1163386015442034688"/>
    <s v="Tweet"/>
    <n v="0"/>
    <n v="0"/>
    <m/>
    <m/>
    <m/>
    <m/>
    <m/>
    <m/>
    <m/>
    <m/>
    <n v="1"/>
    <s v="1"/>
    <s v="1"/>
    <n v="1"/>
    <n v="3.225806451612903"/>
    <n v="0"/>
    <n v="0"/>
    <n v="0"/>
    <n v="0"/>
    <n v="30"/>
    <n v="96.7741935483871"/>
    <n v="31"/>
  </r>
  <r>
    <s v="marklives"/>
    <s v="kathmcconnachie"/>
    <m/>
    <m/>
    <m/>
    <m/>
    <m/>
    <m/>
    <m/>
    <m/>
    <s v="No"/>
    <n v="43"/>
    <m/>
    <m/>
    <x v="0"/>
    <d v="2019-08-20T15:21:58.000"/>
    <s v="RT @KathMcConnachie: Agency: *Presents detailed social media report*_x000a__x000a_Client: Interesting. But can you show us how this directly impacts ou…"/>
    <m/>
    <m/>
    <x v="1"/>
    <m/>
    <s v="http://pbs.twimg.com/profile_images/453794403719471104/LGNY2d3x_normal.png"/>
    <x v="36"/>
    <s v="https://twitter.com/#!/marklives/status/1163833560941420544"/>
    <m/>
    <m/>
    <s v="1163833560941420544"/>
    <m/>
    <b v="0"/>
    <n v="0"/>
    <s v=""/>
    <b v="1"/>
    <s v="en"/>
    <m/>
    <s v="1163716352529641473"/>
    <b v="0"/>
    <n v="2"/>
    <s v="1163783547439788032"/>
    <s v="Twitter Web App"/>
    <b v="0"/>
    <s v="1163783547439788032"/>
    <s v="Tweet"/>
    <n v="0"/>
    <n v="0"/>
    <m/>
    <m/>
    <m/>
    <m/>
    <m/>
    <m/>
    <m/>
    <m/>
    <n v="1"/>
    <s v="8"/>
    <s v="8"/>
    <n v="1"/>
    <n v="5"/>
    <n v="0"/>
    <n v="0"/>
    <n v="0"/>
    <n v="0"/>
    <n v="19"/>
    <n v="95"/>
    <n v="20"/>
  </r>
  <r>
    <s v="kathmcconnachie"/>
    <s v="kathmcconnachie"/>
    <m/>
    <m/>
    <m/>
    <m/>
    <m/>
    <m/>
    <m/>
    <m/>
    <s v="No"/>
    <n v="44"/>
    <m/>
    <m/>
    <x v="1"/>
    <d v="2019-08-20T12:03:14.000"/>
    <s v="Agency: *Presents detailed social media report*_x000a__x000a_Client: Interesting. But can you show us how this directly impacts our in-store sales?_x000a__x000a_Agency: *Does spirit fingers*_x000a__x000a_#socialmediamarketing #SocialROI #DigitalMarketing https://t.co/jMgi9qLSXz"/>
    <s v="https://twitter.com/marklives/status/1163716352529641473"/>
    <s v="twitter.com"/>
    <x v="12"/>
    <m/>
    <s v="http://pbs.twimg.com/profile_images/819627484769558528/Wmhow4LR_normal.jpg"/>
    <x v="37"/>
    <s v="https://twitter.com/#!/kathmcconnachie/status/1163783547439788032"/>
    <m/>
    <m/>
    <s v="1163783547439788032"/>
    <m/>
    <b v="0"/>
    <n v="0"/>
    <s v=""/>
    <b v="1"/>
    <s v="en"/>
    <m/>
    <s v="1163716352529641473"/>
    <b v="0"/>
    <n v="2"/>
    <s v=""/>
    <s v="Twitter Web App"/>
    <b v="0"/>
    <s v="1163783547439788032"/>
    <s v="Tweet"/>
    <n v="0"/>
    <n v="0"/>
    <m/>
    <m/>
    <m/>
    <m/>
    <m/>
    <m/>
    <m/>
    <m/>
    <n v="1"/>
    <s v="8"/>
    <s v="8"/>
    <n v="1"/>
    <n v="3.5714285714285716"/>
    <n v="0"/>
    <n v="0"/>
    <n v="0"/>
    <n v="0"/>
    <n v="27"/>
    <n v="96.42857142857143"/>
    <n v="28"/>
  </r>
  <r>
    <s v="gfunkdafied"/>
    <s v="kathmcconnachie"/>
    <m/>
    <m/>
    <m/>
    <m/>
    <m/>
    <m/>
    <m/>
    <m/>
    <s v="No"/>
    <n v="45"/>
    <m/>
    <m/>
    <x v="0"/>
    <d v="2019-08-20T16:44:10.000"/>
    <s v="RT @KathMcConnachie: Agency: *Presents detailed social media report*_x000a__x000a_Client: Interesting. But can you show us how this directly impacts ou…"/>
    <m/>
    <m/>
    <x v="1"/>
    <m/>
    <s v="http://pbs.twimg.com/profile_images/1134455575994130433/1WDanPgB_normal.jpg"/>
    <x v="38"/>
    <s v="https://twitter.com/#!/gfunkdafied/status/1163854246669967361"/>
    <m/>
    <m/>
    <s v="1163854246669967361"/>
    <m/>
    <b v="0"/>
    <n v="0"/>
    <s v=""/>
    <b v="1"/>
    <s v="en"/>
    <m/>
    <s v="1163716352529641473"/>
    <b v="0"/>
    <n v="2"/>
    <s v="1163783547439788032"/>
    <s v="Оwly"/>
    <b v="0"/>
    <s v="1163783547439788032"/>
    <s v="Tweet"/>
    <n v="0"/>
    <n v="0"/>
    <m/>
    <m/>
    <m/>
    <m/>
    <m/>
    <m/>
    <m/>
    <m/>
    <n v="1"/>
    <s v="8"/>
    <s v="8"/>
    <n v="1"/>
    <n v="5"/>
    <n v="0"/>
    <n v="0"/>
    <n v="0"/>
    <n v="0"/>
    <n v="19"/>
    <n v="95"/>
    <n v="20"/>
  </r>
  <r>
    <s v="xsentriq"/>
    <s v="xsentriq"/>
    <m/>
    <m/>
    <m/>
    <m/>
    <m/>
    <m/>
    <m/>
    <m/>
    <s v="No"/>
    <n v="46"/>
    <m/>
    <m/>
    <x v="1"/>
    <d v="2019-08-22T17:14:05.000"/>
    <s v="#socialroi #custommetrics https://t.co/ZLkHnv4ypP"/>
    <s v="https://twitter.com/InfovisionSocio/status/1164586396155183104"/>
    <s v="twitter.com"/>
    <x v="13"/>
    <m/>
    <s v="http://pbs.twimg.com/profile_images/1125797048509272064/EswVZWDa_normal.png"/>
    <x v="39"/>
    <s v="https://twitter.com/#!/xsentriq/status/1164586551734493185"/>
    <m/>
    <m/>
    <s v="1164586551734493185"/>
    <m/>
    <b v="0"/>
    <n v="0"/>
    <s v=""/>
    <b v="1"/>
    <s v="und"/>
    <m/>
    <s v="1164586396155183104"/>
    <b v="0"/>
    <n v="0"/>
    <s v=""/>
    <s v="Twitter Web App"/>
    <b v="0"/>
    <s v="1164586551734493185"/>
    <s v="Tweet"/>
    <n v="0"/>
    <n v="0"/>
    <m/>
    <m/>
    <m/>
    <m/>
    <m/>
    <m/>
    <m/>
    <m/>
    <n v="1"/>
    <s v="1"/>
    <s v="1"/>
    <n v="0"/>
    <n v="0"/>
    <n v="0"/>
    <n v="0"/>
    <n v="0"/>
    <n v="0"/>
    <n v="2"/>
    <n v="100"/>
    <n v="2"/>
  </r>
  <r>
    <s v="schedulingtweet"/>
    <s v="btweeps_"/>
    <m/>
    <m/>
    <m/>
    <m/>
    <m/>
    <m/>
    <m/>
    <m/>
    <s v="No"/>
    <n v="47"/>
    <m/>
    <m/>
    <x v="0"/>
    <d v="2019-08-23T02:02:02.000"/>
    <s v="RT @BTweeps_: Send us a Direct message for Collaboration Opportunities 🤩_x000a__x000a_https://t.co/fPzuEWoaRP_x000a__x000a_#LoveTwitter #Art #TwitterTools #TweetSm…"/>
    <s v="https://twitter.com/btweeps_/status/1159867749260283904?s=21"/>
    <s v="twitter.com"/>
    <x v="10"/>
    <m/>
    <s v="http://pbs.twimg.com/profile_images/1165174213130575873/0vajbNZe_normal.jpg"/>
    <x v="40"/>
    <s v="https://twitter.com/#!/schedulingtweet/status/1164719414341775360"/>
    <m/>
    <m/>
    <s v="1164719414341775360"/>
    <m/>
    <b v="0"/>
    <n v="0"/>
    <s v=""/>
    <b v="1"/>
    <s v="en"/>
    <m/>
    <s v="1159867749260283904"/>
    <b v="0"/>
    <n v="5"/>
    <s v="1163205031430168577"/>
    <s v="NDC 2"/>
    <b v="0"/>
    <s v="1163205031430168577"/>
    <s v="Tweet"/>
    <n v="0"/>
    <n v="0"/>
    <m/>
    <m/>
    <m/>
    <m/>
    <m/>
    <m/>
    <m/>
    <m/>
    <n v="1"/>
    <s v="4"/>
    <s v="4"/>
    <n v="0"/>
    <n v="0"/>
    <n v="0"/>
    <n v="0"/>
    <n v="0"/>
    <n v="0"/>
    <n v="14"/>
    <n v="100"/>
    <n v="14"/>
  </r>
  <r>
    <s v="clicktugdeals"/>
    <s v="clicktugdeals"/>
    <m/>
    <m/>
    <m/>
    <m/>
    <m/>
    <m/>
    <m/>
    <m/>
    <s v="No"/>
    <n v="48"/>
    <m/>
    <m/>
    <x v="1"/>
    <d v="2019-08-25T07:30:00.000"/>
    <s v="When you're spending lots of time and money on social media, it's important to know just how much it's helping your… https://t.co/px5eWTBXhS"/>
    <s v="https://twitter.com/i/web/status/1165526725377351681"/>
    <s v="twitter.com"/>
    <x v="1"/>
    <m/>
    <s v="http://pbs.twimg.com/profile_images/1137372418190716928/uPvs8tye_normal.png"/>
    <x v="41"/>
    <s v="https://twitter.com/#!/clicktugdeals/status/1165526725377351681"/>
    <m/>
    <m/>
    <s v="1165526725377351681"/>
    <m/>
    <b v="0"/>
    <n v="0"/>
    <s v=""/>
    <b v="0"/>
    <s v="en"/>
    <m/>
    <s v=""/>
    <b v="0"/>
    <n v="0"/>
    <s v=""/>
    <s v="SocialBee.io v2"/>
    <b v="1"/>
    <s v="1165526725377351681"/>
    <s v="Tweet"/>
    <n v="0"/>
    <n v="0"/>
    <m/>
    <m/>
    <m/>
    <m/>
    <m/>
    <m/>
    <m/>
    <m/>
    <n v="1"/>
    <s v="1"/>
    <s v="1"/>
    <n v="2"/>
    <n v="9.523809523809524"/>
    <n v="0"/>
    <n v="0"/>
    <n v="0"/>
    <n v="0"/>
    <n v="19"/>
    <n v="90.47619047619048"/>
    <n v="21"/>
  </r>
  <r>
    <s v="btweeps_"/>
    <s v="1davidclarke"/>
    <m/>
    <m/>
    <m/>
    <m/>
    <m/>
    <m/>
    <m/>
    <m/>
    <s v="No"/>
    <n v="49"/>
    <m/>
    <m/>
    <x v="0"/>
    <d v="2019-08-04T22:03:02.000"/>
    <s v=".@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
    <m/>
    <m/>
    <x v="14"/>
    <s v="https://pbs.twimg.com/tweet_video_thumb/EBKGyaJX4AMc5RT.jpg"/>
    <s v="https://pbs.twimg.com/tweet_video_thumb/EBKGyaJX4AMc5RT.jpg"/>
    <x v="42"/>
    <s v="https://twitter.com/#!/btweeps_/status/1158136288589037568"/>
    <m/>
    <m/>
    <s v="1158136288589037568"/>
    <m/>
    <b v="0"/>
    <n v="0"/>
    <s v=""/>
    <b v="0"/>
    <s v="en"/>
    <m/>
    <s v=""/>
    <b v="0"/>
    <n v="0"/>
    <s v=""/>
    <s v="Twitter Web App"/>
    <b v="0"/>
    <s v="1158136288589037568"/>
    <s v="Tweet"/>
    <n v="0"/>
    <n v="0"/>
    <m/>
    <m/>
    <m/>
    <m/>
    <m/>
    <m/>
    <m/>
    <m/>
    <n v="2"/>
    <s v="4"/>
    <s v="4"/>
    <n v="1"/>
    <n v="2.5641025641025643"/>
    <n v="0"/>
    <n v="0"/>
    <n v="0"/>
    <n v="0"/>
    <n v="38"/>
    <n v="97.43589743589743"/>
    <n v="39"/>
  </r>
  <r>
    <s v="btweeps_"/>
    <s v="1davidclarke"/>
    <m/>
    <m/>
    <m/>
    <m/>
    <m/>
    <m/>
    <m/>
    <m/>
    <s v="No"/>
    <n v="50"/>
    <m/>
    <m/>
    <x v="0"/>
    <d v="2019-08-18T21:33:30.000"/>
    <s v="RT @BTweeps_: .@1DavidClarke Just found out that we are connected 😃 #BTweeps ⚙ is 100% secure &amp;amp; private.  Encrypted at CORE! 👁 We also prea…"/>
    <m/>
    <m/>
    <x v="9"/>
    <m/>
    <s v="http://pbs.twimg.com/profile_images/922070063972257793/-6Om13Ii_normal.jpg"/>
    <x v="43"/>
    <s v="https://twitter.com/#!/btweeps_/status/1163202284047818752"/>
    <m/>
    <m/>
    <s v="1163202284047818752"/>
    <m/>
    <b v="0"/>
    <n v="0"/>
    <s v=""/>
    <b v="0"/>
    <s v="en"/>
    <m/>
    <s v=""/>
    <b v="0"/>
    <n v="5"/>
    <s v="1158136288589037568"/>
    <s v="Twitter for iPhone"/>
    <b v="0"/>
    <s v="1158136288589037568"/>
    <s v="Tweet"/>
    <n v="0"/>
    <n v="0"/>
    <m/>
    <m/>
    <m/>
    <m/>
    <m/>
    <m/>
    <m/>
    <m/>
    <n v="2"/>
    <s v="4"/>
    <s v="4"/>
    <n v="1"/>
    <n v="4.545454545454546"/>
    <n v="0"/>
    <n v="0"/>
    <n v="0"/>
    <n v="0"/>
    <n v="21"/>
    <n v="95.45454545454545"/>
    <n v="22"/>
  </r>
  <r>
    <s v="thesoulfulemu"/>
    <s v="1davidclarke"/>
    <m/>
    <m/>
    <m/>
    <m/>
    <m/>
    <m/>
    <m/>
    <m/>
    <s v="No"/>
    <n v="51"/>
    <m/>
    <m/>
    <x v="0"/>
    <d v="2019-08-18T21:50:36.000"/>
    <s v="RT @BTweeps_: .@1DavidClarke Just found out that we are connected 😃 #BTweeps ⚙ is 100% secure &amp;amp; private.  Encrypted at CORE! 👁 We also prea…"/>
    <m/>
    <m/>
    <x v="9"/>
    <m/>
    <s v="http://pbs.twimg.com/profile_images/1178953437691596800/nSRgzoEw_normal.jpg"/>
    <x v="44"/>
    <s v="https://twitter.com/#!/thesoulfulemu/status/1163206589748301824"/>
    <m/>
    <m/>
    <s v="1163206589748301824"/>
    <m/>
    <b v="0"/>
    <n v="0"/>
    <s v=""/>
    <b v="0"/>
    <s v="en"/>
    <m/>
    <s v=""/>
    <b v="0"/>
    <n v="5"/>
    <s v="1158136288589037568"/>
    <s v="Twitter for iPhone"/>
    <b v="0"/>
    <s v="1158136288589037568"/>
    <s v="Tweet"/>
    <n v="0"/>
    <n v="0"/>
    <m/>
    <m/>
    <m/>
    <m/>
    <m/>
    <m/>
    <m/>
    <m/>
    <n v="1"/>
    <s v="4"/>
    <s v="4"/>
    <n v="1"/>
    <n v="4.545454545454546"/>
    <n v="0"/>
    <n v="0"/>
    <n v="0"/>
    <n v="0"/>
    <n v="21"/>
    <n v="95.45454545454545"/>
    <n v="22"/>
  </r>
  <r>
    <s v="btweeps_"/>
    <s v="btweeps_"/>
    <m/>
    <m/>
    <m/>
    <m/>
    <m/>
    <m/>
    <m/>
    <m/>
    <s v="No"/>
    <n v="52"/>
    <m/>
    <m/>
    <x v="1"/>
    <d v="2019-08-01T16:04:44.000"/>
    <s v="&quot;MAY THE THORSDAY TWEET-THUNDER BE WITH YOU Tweeple&quot; 🐥⚡_x000a__x000a_Utilize #August1st to CRAFT a Meaningful Content FLOW to Connect with your Audience 📓_x000a__x000a_Sign up: https://t.co/M0yqdw73bg ♾_x000a__x000a_#BTweeps ⚙ #SocialMedia #TwitterTips _x000a_#TwitterTools #SaaS #SocialROI_x000a_#SMM #ThursdayThoughts https://t.co/MmRvNBJty0"/>
    <s v="https://app.btweeps.com/"/>
    <s v="btweeps.com"/>
    <x v="15"/>
    <s v="https://pbs.twimg.com/media/EA5YCZaXUAIeZkK.png"/>
    <s v="https://pbs.twimg.com/media/EA5YCZaXUAIeZkK.png"/>
    <x v="45"/>
    <s v="https://twitter.com/#!/btweeps_/status/1156958954142015488"/>
    <m/>
    <m/>
    <s v="1156958954142015488"/>
    <m/>
    <b v="0"/>
    <n v="4"/>
    <s v=""/>
    <b v="0"/>
    <s v="en"/>
    <m/>
    <s v=""/>
    <b v="0"/>
    <n v="4"/>
    <s v=""/>
    <s v="Buffer"/>
    <b v="0"/>
    <s v="1156958954142015488"/>
    <s v="Tweet"/>
    <n v="0"/>
    <n v="0"/>
    <m/>
    <m/>
    <m/>
    <m/>
    <m/>
    <m/>
    <m/>
    <m/>
    <n v="13"/>
    <s v="4"/>
    <s v="4"/>
    <n v="1"/>
    <n v="3.125"/>
    <n v="0"/>
    <n v="0"/>
    <n v="0"/>
    <n v="0"/>
    <n v="31"/>
    <n v="96.875"/>
    <n v="32"/>
  </r>
  <r>
    <s v="btweeps_"/>
    <s v="btweeps_"/>
    <m/>
    <m/>
    <m/>
    <m/>
    <m/>
    <m/>
    <m/>
    <m/>
    <s v="No"/>
    <n v="53"/>
    <m/>
    <m/>
    <x v="1"/>
    <d v="2019-08-04T21:51:59.000"/>
    <s v="Managing and Growing your Twitter Audience doesnâ€™t necessarily need to be a hard work. Itâ€™s smart work that matter. Hence, #BTweeps âš™ https://t.co/lwZsd8vh7Y_x000a__x000a_#LoveTwitter ðŸ’Ÿ #SocialMedia #TwitterTips #TwitterTools #marketingstrategy #business #entrepreneur #SocialROI #LeadGen https://t.co/3wNH41JXvf"/>
    <s v="https://app.btweeps.com"/>
    <s v="btweeps.com"/>
    <x v="16"/>
    <s v="https://pbs.twimg.com/tweet_video_thumb/EBKERMyXUAU3VaR.jpg"/>
    <s v="https://pbs.twimg.com/tweet_video_thumb/EBKERMyXUAU3VaR.jpg"/>
    <x v="46"/>
    <s v="https://twitter.com/#!/btweeps_/status/1158133506788208642"/>
    <m/>
    <m/>
    <s v="1158133506788208642"/>
    <m/>
    <b v="0"/>
    <n v="3"/>
    <s v=""/>
    <b v="0"/>
    <s v="en"/>
    <m/>
    <s v=""/>
    <b v="0"/>
    <n v="6"/>
    <s v=""/>
    <s v="Twitter Web App"/>
    <b v="0"/>
    <s v="1158133506788208642"/>
    <s v="Tweet"/>
    <n v="0"/>
    <n v="0"/>
    <m/>
    <m/>
    <m/>
    <m/>
    <m/>
    <m/>
    <m/>
    <m/>
    <n v="13"/>
    <s v="4"/>
    <s v="4"/>
    <n v="3"/>
    <n v="8.571428571428571"/>
    <n v="1"/>
    <n v="2.857142857142857"/>
    <n v="0"/>
    <n v="0"/>
    <n v="31"/>
    <n v="88.57142857142857"/>
    <n v="35"/>
  </r>
  <r>
    <s v="btweeps_"/>
    <s v="btweeps_"/>
    <m/>
    <m/>
    <m/>
    <m/>
    <m/>
    <m/>
    <m/>
    <m/>
    <s v="No"/>
    <n v="54"/>
    <m/>
    <m/>
    <x v="1"/>
    <d v="2019-08-04T21:52:16.000"/>
    <s v="RT @BTweeps_: Managing and Growing your Twitter Audience doesnâ€™t necessarily need to be a hard work. Itâ€™s smart work that matter. Hence, #Bâ€¦"/>
    <m/>
    <m/>
    <x v="1"/>
    <m/>
    <s v="http://pbs.twimg.com/profile_images/922070063972257793/-6Om13Ii_normal.jpg"/>
    <x v="47"/>
    <s v="https://twitter.com/#!/btweeps_/status/1158133577718149120"/>
    <m/>
    <m/>
    <s v="1158133577718149120"/>
    <m/>
    <b v="0"/>
    <n v="0"/>
    <s v=""/>
    <b v="0"/>
    <s v="en"/>
    <m/>
    <s v=""/>
    <b v="0"/>
    <n v="6"/>
    <s v="1158133506788208642"/>
    <s v="Twitter Web App"/>
    <b v="0"/>
    <s v="1158133506788208642"/>
    <s v="Tweet"/>
    <n v="0"/>
    <n v="0"/>
    <m/>
    <m/>
    <m/>
    <m/>
    <m/>
    <m/>
    <m/>
    <m/>
    <n v="13"/>
    <s v="4"/>
    <s v="4"/>
    <n v="3"/>
    <n v="12"/>
    <n v="1"/>
    <n v="4"/>
    <n v="0"/>
    <n v="0"/>
    <n v="21"/>
    <n v="84"/>
    <n v="25"/>
  </r>
  <r>
    <s v="btweeps_"/>
    <s v="btweeps_"/>
    <m/>
    <m/>
    <m/>
    <m/>
    <m/>
    <m/>
    <m/>
    <m/>
    <s v="No"/>
    <n v="55"/>
    <m/>
    <m/>
    <x v="1"/>
    <d v="2019-08-04T22:04:04.000"/>
    <s v="We appreciate you for motivating our motivation. ðŸ™Œ_x000a__x000a_#BTweeps âš™ #LoveTwitter ðŸ’Ÿ #SocialMedia #TwitterTips #TwitterTools #marketingstrategy #business #entrepreneur #SocialROI https://t.co/iNppooFWyN"/>
    <s v="https://twitter.com/johnhall/status/1157818467489320960"/>
    <s v="twitter.com"/>
    <x v="14"/>
    <m/>
    <s v="http://pbs.twimg.com/profile_images/922070063972257793/-6Om13Ii_normal.jpg"/>
    <x v="48"/>
    <s v="https://twitter.com/#!/btweeps_/status/1158136545536348160"/>
    <m/>
    <m/>
    <s v="1158136545536348160"/>
    <m/>
    <b v="0"/>
    <n v="0"/>
    <s v=""/>
    <b v="1"/>
    <s v="en"/>
    <m/>
    <s v="1157818467489320960"/>
    <b v="0"/>
    <n v="0"/>
    <s v=""/>
    <s v="Twitter Web App"/>
    <b v="0"/>
    <s v="1158136545536348160"/>
    <s v="Tweet"/>
    <n v="0"/>
    <n v="0"/>
    <m/>
    <m/>
    <m/>
    <m/>
    <m/>
    <m/>
    <m/>
    <m/>
    <n v="13"/>
    <s v="4"/>
    <s v="4"/>
    <n v="1"/>
    <n v="4.761904761904762"/>
    <n v="0"/>
    <n v="0"/>
    <n v="0"/>
    <n v="0"/>
    <n v="20"/>
    <n v="95.23809523809524"/>
    <n v="21"/>
  </r>
  <r>
    <s v="btweeps_"/>
    <s v="btweeps_"/>
    <m/>
    <m/>
    <m/>
    <m/>
    <m/>
    <m/>
    <m/>
    <m/>
    <s v="No"/>
    <n v="56"/>
    <m/>
    <m/>
    <x v="1"/>
    <d v="2019-08-04T22:06:51.000"/>
    <s v="POWERFUL Approach ðŸ˜®_x000a__x000a_We will integrate that at #BTweeps âš™ to ALWAYS STAY ONE STEP AHEAD in GIVING, INTENTIONALLY, &amp;amp; MINDFULLY!!_x000a__x000a_More Power to you!! ðŸ‘Œ_x000a__x000a_#LoveTwitter ðŸ’Ÿ #SocialMedia #TwitterTips #TwitterTools #marketingstrategy #business #entrepreneur #SocialROI #LeadGen https://t.co/tzMCpZkPRQ"/>
    <s v="https://twitter.com/ruhlin/status/1156277073817800704"/>
    <s v="twitter.com"/>
    <x v="16"/>
    <m/>
    <s v="http://pbs.twimg.com/profile_images/922070063972257793/-6Om13Ii_normal.jpg"/>
    <x v="49"/>
    <s v="https://twitter.com/#!/btweeps_/status/1158137247276949510"/>
    <m/>
    <m/>
    <s v="1158137247276949510"/>
    <m/>
    <b v="0"/>
    <n v="3"/>
    <s v=""/>
    <b v="1"/>
    <s v="en"/>
    <m/>
    <s v="1156277073817800704"/>
    <b v="0"/>
    <n v="1"/>
    <s v=""/>
    <s v="Twitter Web App"/>
    <b v="0"/>
    <s v="1158137247276949510"/>
    <s v="Tweet"/>
    <n v="0"/>
    <n v="0"/>
    <m/>
    <m/>
    <m/>
    <m/>
    <m/>
    <m/>
    <m/>
    <m/>
    <n v="13"/>
    <s v="4"/>
    <s v="4"/>
    <n v="1"/>
    <n v="2.6315789473684212"/>
    <n v="0"/>
    <n v="0"/>
    <n v="0"/>
    <n v="0"/>
    <n v="37"/>
    <n v="97.36842105263158"/>
    <n v="38"/>
  </r>
  <r>
    <s v="btweeps_"/>
    <s v="btweeps_"/>
    <m/>
    <m/>
    <m/>
    <m/>
    <m/>
    <m/>
    <m/>
    <m/>
    <s v="No"/>
    <n v="57"/>
    <m/>
    <m/>
    <x v="1"/>
    <d v="2019-08-04T22:19:26.000"/>
    <s v="#MONDAYmotivation_x000a_Pssttt.... GET ADDITIONAL 1,000 FREE #BTweeps âš™ ACTIONS as our Gratitude for sharing your feedback with us. ðŸ˜‰_x000a__x000a_https://t.co/jGdEvvganM_x000a__x000a_#LoveTwitter ðŸ’Ÿ #SocialMedia #TwitterTips #TwitterTools #marketingstrategy #business #entrepreneur #SocialROI #LeadGen"/>
    <s v="https://fdier.co/ovoUPN"/>
    <s v="fdier.co"/>
    <x v="17"/>
    <m/>
    <s v="http://pbs.twimg.com/profile_images/922070063972257793/-6Om13Ii_normal.jpg"/>
    <x v="50"/>
    <s v="https://twitter.com/#!/btweeps_/status/1158140412206419974"/>
    <m/>
    <m/>
    <s v="1158140412206419974"/>
    <m/>
    <b v="0"/>
    <n v="5"/>
    <s v=""/>
    <b v="0"/>
    <s v="en"/>
    <m/>
    <s v=""/>
    <b v="0"/>
    <n v="5"/>
    <s v=""/>
    <s v="Twitter Web App"/>
    <b v="0"/>
    <s v="1158140412206419974"/>
    <s v="Tweet"/>
    <n v="0"/>
    <n v="0"/>
    <m/>
    <m/>
    <m/>
    <m/>
    <m/>
    <m/>
    <m/>
    <m/>
    <n v="13"/>
    <s v="4"/>
    <s v="4"/>
    <n v="2"/>
    <n v="6.451612903225806"/>
    <n v="0"/>
    <n v="0"/>
    <n v="0"/>
    <n v="0"/>
    <n v="29"/>
    <n v="93.54838709677419"/>
    <n v="31"/>
  </r>
  <r>
    <s v="btweeps_"/>
    <s v="btweeps_"/>
    <m/>
    <m/>
    <m/>
    <m/>
    <m/>
    <m/>
    <m/>
    <m/>
    <s v="No"/>
    <n v="58"/>
    <m/>
    <m/>
    <x v="1"/>
    <d v="2019-08-04T22:19:42.000"/>
    <s v="RT @BTweeps_: #MONDAYmotivation_x000a_Pssttt.... GET ADDITIONAL 1,000 FREE #BTweeps âš™ ACTIONS as our Gratitude for sharing your feedback with us.â€¦"/>
    <m/>
    <m/>
    <x v="8"/>
    <m/>
    <s v="http://pbs.twimg.com/profile_images/922070063972257793/-6Om13Ii_normal.jpg"/>
    <x v="51"/>
    <s v="https://twitter.com/#!/btweeps_/status/1158140480179322881"/>
    <m/>
    <m/>
    <s v="1158140480179322881"/>
    <m/>
    <b v="0"/>
    <n v="0"/>
    <s v=""/>
    <b v="0"/>
    <s v="en"/>
    <m/>
    <s v=""/>
    <b v="0"/>
    <n v="5"/>
    <s v="1158140412206419974"/>
    <s v="Twitter Web App"/>
    <b v="0"/>
    <s v="1158140412206419974"/>
    <s v="Tweet"/>
    <n v="0"/>
    <n v="0"/>
    <m/>
    <m/>
    <m/>
    <m/>
    <m/>
    <m/>
    <m/>
    <m/>
    <n v="13"/>
    <s v="4"/>
    <s v="4"/>
    <n v="2"/>
    <n v="9.090909090909092"/>
    <n v="0"/>
    <n v="0"/>
    <n v="0"/>
    <n v="0"/>
    <n v="20"/>
    <n v="90.9090909090909"/>
    <n v="22"/>
  </r>
  <r>
    <s v="btweeps_"/>
    <s v="btweeps_"/>
    <m/>
    <m/>
    <m/>
    <m/>
    <m/>
    <m/>
    <m/>
    <m/>
    <s v="No"/>
    <n v="59"/>
    <m/>
    <m/>
    <x v="1"/>
    <d v="2019-08-07T07:37:01.000"/>
    <s v="Save time Managing your Twitter Audience. Just sign up, set up, and let the Twitter universe come right back around you. https://t.co/t2gWT0Rnd6_x000a__x000a_#BTweeps âš™ #LoveTwitter #TwitterTips #SocialMedia #TwitterTools #business #SocialROI #LeadGen_x000a_#marketingstrategy #WednesdayWisdom https://t.co/oVP1cbFAFM"/>
    <s v="https://app.btweeps.com/"/>
    <s v="btweeps.com"/>
    <x v="18"/>
    <s v="https://pbs.twimg.com/tweet_video_thumb/EBWdXOYXUAEXLq3.jpg"/>
    <s v="https://pbs.twimg.com/tweet_video_thumb/EBWdXOYXUAEXLq3.jpg"/>
    <x v="52"/>
    <s v="https://twitter.com/#!/btweeps_/status/1159005508570947584"/>
    <m/>
    <m/>
    <s v="1159005508570947584"/>
    <m/>
    <b v="0"/>
    <n v="7"/>
    <s v=""/>
    <b v="0"/>
    <s v="en"/>
    <m/>
    <s v=""/>
    <b v="0"/>
    <n v="7"/>
    <s v=""/>
    <s v="Twitter for iPhone"/>
    <b v="0"/>
    <s v="1159005508570947584"/>
    <s v="Tweet"/>
    <n v="0"/>
    <n v="0"/>
    <m/>
    <m/>
    <m/>
    <m/>
    <m/>
    <m/>
    <m/>
    <m/>
    <n v="13"/>
    <s v="4"/>
    <s v="4"/>
    <n v="1"/>
    <n v="3.125"/>
    <n v="0"/>
    <n v="0"/>
    <n v="0"/>
    <n v="0"/>
    <n v="31"/>
    <n v="96.875"/>
    <n v="32"/>
  </r>
  <r>
    <s v="btweeps_"/>
    <s v="btweeps_"/>
    <m/>
    <m/>
    <m/>
    <m/>
    <m/>
    <m/>
    <m/>
    <m/>
    <s v="No"/>
    <n v="60"/>
    <m/>
    <m/>
    <x v="1"/>
    <d v="2019-08-07T07:37:09.000"/>
    <s v="RT @BTweeps_: Save time Managing your Twitter Audience. Just sign up, set up, and let the Twitter universe come right back around you. httpâ€¦"/>
    <m/>
    <m/>
    <x v="1"/>
    <m/>
    <s v="http://pbs.twimg.com/profile_images/922070063972257793/-6Om13Ii_normal.jpg"/>
    <x v="53"/>
    <s v="https://twitter.com/#!/btweeps_/status/1159005543689850880"/>
    <m/>
    <m/>
    <s v="1159005543689850880"/>
    <m/>
    <b v="0"/>
    <n v="0"/>
    <s v=""/>
    <b v="0"/>
    <s v="en"/>
    <m/>
    <s v=""/>
    <b v="0"/>
    <n v="7"/>
    <s v="1159005508570947584"/>
    <s v="Twitter for iPhone"/>
    <b v="0"/>
    <s v="1159005508570947584"/>
    <s v="Tweet"/>
    <n v="0"/>
    <n v="0"/>
    <m/>
    <m/>
    <m/>
    <m/>
    <m/>
    <m/>
    <m/>
    <m/>
    <n v="13"/>
    <s v="4"/>
    <s v="4"/>
    <n v="1"/>
    <n v="4.166666666666667"/>
    <n v="0"/>
    <n v="0"/>
    <n v="0"/>
    <n v="0"/>
    <n v="23"/>
    <n v="95.83333333333333"/>
    <n v="24"/>
  </r>
  <r>
    <s v="btweeps_"/>
    <s v="btweeps_"/>
    <m/>
    <m/>
    <m/>
    <m/>
    <m/>
    <m/>
    <m/>
    <m/>
    <s v="No"/>
    <n v="61"/>
    <m/>
    <m/>
    <x v="1"/>
    <d v="2019-08-18T21:33:12.000"/>
    <s v="RT @BTweeps_: POWERFUL Approach 😮_x000a__x000a_We will integrate that at #BTweeps ⚙ to ALWAYS STAY ONE STEP AHEAD in GIVING, INTENTIONALLY, &amp;amp; MINDFULLY…"/>
    <m/>
    <m/>
    <x v="9"/>
    <m/>
    <s v="http://pbs.twimg.com/profile_images/922070063972257793/-6Om13Ii_normal.jpg"/>
    <x v="54"/>
    <s v="https://twitter.com/#!/btweeps_/status/1163202210601328640"/>
    <m/>
    <m/>
    <s v="1163202210601328640"/>
    <m/>
    <b v="0"/>
    <n v="0"/>
    <s v=""/>
    <b v="1"/>
    <s v="en"/>
    <m/>
    <s v="1156277073817800704"/>
    <b v="0"/>
    <n v="4"/>
    <s v="1158137247276949510"/>
    <s v="Twitter for iPhone"/>
    <b v="0"/>
    <s v="1158137247276949510"/>
    <s v="Tweet"/>
    <n v="0"/>
    <n v="0"/>
    <m/>
    <m/>
    <m/>
    <m/>
    <m/>
    <m/>
    <m/>
    <m/>
    <n v="13"/>
    <s v="4"/>
    <s v="4"/>
    <n v="1"/>
    <n v="4.761904761904762"/>
    <n v="0"/>
    <n v="0"/>
    <n v="0"/>
    <n v="0"/>
    <n v="20"/>
    <n v="95.23809523809524"/>
    <n v="21"/>
  </r>
  <r>
    <s v="btweeps_"/>
    <s v="btweeps_"/>
    <m/>
    <m/>
    <m/>
    <m/>
    <m/>
    <m/>
    <m/>
    <m/>
    <s v="No"/>
    <n v="62"/>
    <m/>
    <m/>
    <x v="1"/>
    <d v="2019-08-18T21:44:25.000"/>
    <s v="Send us a Direct message for Collaboration Opportunities 🤩_x000a__x000a_https://t.co/fPzuEWoaRP_x000a__x000a_#LoveTwitter #Art #TwitterTools #TweetSmarter #SMM #SMB #Branding #SocialROI #BTweeps ⚙️"/>
    <s v="https://twitter.com/btweeps_/status/1159867749260283904?s=21"/>
    <s v="twitter.com"/>
    <x v="19"/>
    <m/>
    <s v="http://pbs.twimg.com/profile_images/922070063972257793/-6Om13Ii_normal.jpg"/>
    <x v="55"/>
    <s v="https://twitter.com/#!/btweeps_/status/1163205031430168577"/>
    <m/>
    <m/>
    <s v="1163205031430168577"/>
    <m/>
    <b v="0"/>
    <n v="4"/>
    <s v=""/>
    <b v="1"/>
    <s v="en"/>
    <m/>
    <s v="1159867749260283904"/>
    <b v="0"/>
    <n v="4"/>
    <s v=""/>
    <s v="Twitter for iPhone"/>
    <b v="0"/>
    <s v="1163205031430168577"/>
    <s v="Tweet"/>
    <n v="0"/>
    <n v="0"/>
    <m/>
    <m/>
    <m/>
    <m/>
    <m/>
    <m/>
    <m/>
    <m/>
    <n v="13"/>
    <s v="4"/>
    <s v="4"/>
    <n v="0"/>
    <n v="0"/>
    <n v="0"/>
    <n v="0"/>
    <n v="0"/>
    <n v="0"/>
    <n v="17"/>
    <n v="100"/>
    <n v="17"/>
  </r>
  <r>
    <s v="btweeps_"/>
    <s v="btweeps_"/>
    <m/>
    <m/>
    <m/>
    <m/>
    <m/>
    <m/>
    <m/>
    <m/>
    <s v="No"/>
    <n v="63"/>
    <m/>
    <m/>
    <x v="1"/>
    <d v="2019-08-18T21:48:53.000"/>
    <s v="#BTweeps ⚙ = Secure Growth Management Of your Twitter Audiences 🔥🚀_x000a__x000a_GET STARTED for FREE: https://t.co/lwZsd8vh7Y_x000a__x000a_#LoveTwitter #SocialMedia #TwitterTips #TwitterTools #marketingstrategy #business #entrepreneur #SocialROI #leadership #SMM #SMB #TweetSmarter https://t.co/sypgnzsqvR"/>
    <s v="https://app.btweeps.com"/>
    <s v="btweeps.com"/>
    <x v="20"/>
    <s v="https://pbs.twimg.com/tweet_video_thumb/ECSJ04VXkAE0bgj.jpg"/>
    <s v="https://pbs.twimg.com/tweet_video_thumb/ECSJ04VXkAE0bgj.jpg"/>
    <x v="56"/>
    <s v="https://twitter.com/#!/btweeps_/status/1163206157680500737"/>
    <m/>
    <m/>
    <s v="1163206157680500737"/>
    <m/>
    <b v="0"/>
    <n v="6"/>
    <s v=""/>
    <b v="0"/>
    <s v="en"/>
    <m/>
    <s v=""/>
    <b v="0"/>
    <n v="5"/>
    <s v=""/>
    <s v="Twitter for iPhone"/>
    <b v="0"/>
    <s v="1163206157680500737"/>
    <s v="Tweet"/>
    <n v="0"/>
    <n v="0"/>
    <m/>
    <m/>
    <m/>
    <m/>
    <m/>
    <m/>
    <m/>
    <m/>
    <n v="13"/>
    <s v="4"/>
    <s v="4"/>
    <n v="2"/>
    <n v="8.333333333333334"/>
    <n v="0"/>
    <n v="0"/>
    <n v="0"/>
    <n v="0"/>
    <n v="22"/>
    <n v="91.66666666666667"/>
    <n v="24"/>
  </r>
  <r>
    <s v="btweeps_"/>
    <s v="btweeps_"/>
    <m/>
    <m/>
    <m/>
    <m/>
    <m/>
    <m/>
    <m/>
    <m/>
    <s v="No"/>
    <n v="64"/>
    <m/>
    <m/>
    <x v="1"/>
    <d v="2019-08-18T21:49:01.000"/>
    <s v="RT @BTweeps_: #BTweeps ⚙ = Secure Growth Management Of your Twitter Audiences 🔥🚀_x000a__x000a_GET STARTED for FREE: https://t.co/lwZsd8vh7Y_x000a__x000a_#LoveTwitt…"/>
    <s v="https://app.btweeps.com"/>
    <s v="btweeps.com"/>
    <x v="9"/>
    <m/>
    <s v="http://pbs.twimg.com/profile_images/922070063972257793/-6Om13Ii_normal.jpg"/>
    <x v="57"/>
    <s v="https://twitter.com/#!/btweeps_/status/1163206187841662977"/>
    <m/>
    <m/>
    <s v="1163206187841662977"/>
    <m/>
    <b v="0"/>
    <n v="0"/>
    <s v=""/>
    <b v="0"/>
    <s v="en"/>
    <m/>
    <s v=""/>
    <b v="0"/>
    <n v="5"/>
    <s v="1163206157680500737"/>
    <s v="Twitter for iPhone"/>
    <b v="0"/>
    <s v="1163206157680500737"/>
    <s v="Tweet"/>
    <n v="0"/>
    <n v="0"/>
    <m/>
    <m/>
    <m/>
    <m/>
    <m/>
    <m/>
    <m/>
    <m/>
    <n v="13"/>
    <s v="4"/>
    <s v="4"/>
    <n v="2"/>
    <n v="13.333333333333334"/>
    <n v="0"/>
    <n v="0"/>
    <n v="0"/>
    <n v="0"/>
    <n v="13"/>
    <n v="86.66666666666667"/>
    <n v="15"/>
  </r>
  <r>
    <s v="thesoulfulemu"/>
    <s v="btweeps_"/>
    <m/>
    <m/>
    <m/>
    <m/>
    <m/>
    <m/>
    <m/>
    <m/>
    <s v="No"/>
    <n v="65"/>
    <m/>
    <m/>
    <x v="0"/>
    <d v="2019-08-01T16:25:32.000"/>
    <s v="RT @BTweeps_: &quot;MAY THE THORSDAY TWEET-THUNDER BE WITH YOU Tweeple&quot; 🐥⚡_x000a__x000a_Utilize #August1st to CRAFT a Meaningful Content FLOW to Connect wit…"/>
    <m/>
    <m/>
    <x v="7"/>
    <m/>
    <s v="http://pbs.twimg.com/profile_images/1178953437691596800/nSRgzoEw_normal.jpg"/>
    <x v="58"/>
    <s v="https://twitter.com/#!/thesoulfulemu/status/1156964188704477184"/>
    <m/>
    <m/>
    <s v="1156964188704477184"/>
    <m/>
    <b v="0"/>
    <n v="0"/>
    <s v=""/>
    <b v="0"/>
    <s v="en"/>
    <m/>
    <s v=""/>
    <b v="0"/>
    <n v="4"/>
    <s v="1156958954142015488"/>
    <s v="Twitter for iPhone"/>
    <b v="0"/>
    <s v="1156958954142015488"/>
    <s v="Tweet"/>
    <n v="0"/>
    <n v="0"/>
    <m/>
    <m/>
    <m/>
    <m/>
    <m/>
    <m/>
    <m/>
    <m/>
    <n v="8"/>
    <s v="4"/>
    <s v="4"/>
    <n v="1"/>
    <n v="4.545454545454546"/>
    <n v="0"/>
    <n v="0"/>
    <n v="0"/>
    <n v="0"/>
    <n v="21"/>
    <n v="95.45454545454545"/>
    <n v="22"/>
  </r>
  <r>
    <s v="thesoulfulemu"/>
    <s v="btweeps_"/>
    <m/>
    <m/>
    <m/>
    <m/>
    <m/>
    <m/>
    <m/>
    <m/>
    <s v="No"/>
    <n v="66"/>
    <m/>
    <m/>
    <x v="0"/>
    <d v="2019-08-04T21:52:48.000"/>
    <s v="RT @BTweeps_: Managing and Growing your Twitter Audience doesnâ€™t necessarily need to be a hard work. Itâ€™s smart work that matter. Hence, #Bâ€¦"/>
    <m/>
    <m/>
    <x v="1"/>
    <m/>
    <s v="http://pbs.twimg.com/profile_images/1178953437691596800/nSRgzoEw_normal.jpg"/>
    <x v="59"/>
    <s v="https://twitter.com/#!/thesoulfulemu/status/1158133710669209603"/>
    <m/>
    <m/>
    <s v="1158133710669209603"/>
    <m/>
    <b v="0"/>
    <n v="0"/>
    <s v=""/>
    <b v="0"/>
    <s v="en"/>
    <m/>
    <s v=""/>
    <b v="0"/>
    <n v="6"/>
    <s v="1158133506788208642"/>
    <s v="Buffer"/>
    <b v="0"/>
    <s v="1158133506788208642"/>
    <s v="Tweet"/>
    <n v="0"/>
    <n v="0"/>
    <m/>
    <m/>
    <m/>
    <m/>
    <m/>
    <m/>
    <m/>
    <m/>
    <n v="8"/>
    <s v="4"/>
    <s v="4"/>
    <n v="3"/>
    <n v="12"/>
    <n v="1"/>
    <n v="4"/>
    <n v="0"/>
    <n v="0"/>
    <n v="21"/>
    <n v="84"/>
    <n v="25"/>
  </r>
  <r>
    <s v="thesoulfulemu"/>
    <s v="btweeps_"/>
    <m/>
    <m/>
    <m/>
    <m/>
    <m/>
    <m/>
    <m/>
    <m/>
    <s v="No"/>
    <n v="67"/>
    <m/>
    <m/>
    <x v="0"/>
    <d v="2019-08-04T22:20:35.000"/>
    <s v="RT @BTweeps_: #MONDAYmotivation_x000a_Pssttt.... GET ADDITIONAL 1,000 FREE #BTweeps âš™ ACTIONS as our Gratitude for sharing your feedback with us.â€¦"/>
    <m/>
    <m/>
    <x v="8"/>
    <m/>
    <s v="http://pbs.twimg.com/profile_images/1178953437691596800/nSRgzoEw_normal.jpg"/>
    <x v="60"/>
    <s v="https://twitter.com/#!/thesoulfulemu/status/1158140703991640064"/>
    <m/>
    <m/>
    <s v="1158140703991640064"/>
    <m/>
    <b v="0"/>
    <n v="0"/>
    <s v=""/>
    <b v="0"/>
    <s v="en"/>
    <m/>
    <s v=""/>
    <b v="0"/>
    <n v="5"/>
    <s v="1158140412206419974"/>
    <s v="Buffer"/>
    <b v="0"/>
    <s v="1158140412206419974"/>
    <s v="Tweet"/>
    <n v="0"/>
    <n v="0"/>
    <m/>
    <m/>
    <m/>
    <m/>
    <m/>
    <m/>
    <m/>
    <m/>
    <n v="8"/>
    <s v="4"/>
    <s v="4"/>
    <n v="2"/>
    <n v="9.090909090909092"/>
    <n v="0"/>
    <n v="0"/>
    <n v="0"/>
    <n v="0"/>
    <n v="20"/>
    <n v="90.9090909090909"/>
    <n v="22"/>
  </r>
  <r>
    <s v="thesoulfulemu"/>
    <s v="btweeps_"/>
    <m/>
    <m/>
    <m/>
    <m/>
    <m/>
    <m/>
    <m/>
    <m/>
    <s v="No"/>
    <n v="68"/>
    <m/>
    <m/>
    <x v="0"/>
    <d v="2019-08-05T14:51:00.000"/>
    <s v="RT @BTweeps_: POWERFUL Approach ðŸ˜®_x000a__x000a_We will integrate that at #BTweeps âš™ to ALWAYS STAY ONE STEP AHEAD in GIVING, INTENTIONALLY, &amp;amp; MINDFULLYâ€¦"/>
    <m/>
    <m/>
    <x v="9"/>
    <m/>
    <s v="http://pbs.twimg.com/profile_images/1178953437691596800/nSRgzoEw_normal.jpg"/>
    <x v="61"/>
    <s v="https://twitter.com/#!/thesoulfulemu/status/1158389948208308224"/>
    <m/>
    <m/>
    <s v="1158389948208308224"/>
    <m/>
    <b v="0"/>
    <n v="0"/>
    <s v=""/>
    <b v="1"/>
    <s v="en"/>
    <m/>
    <s v="1156277073817800704"/>
    <b v="0"/>
    <n v="1"/>
    <s v="1158137247276949510"/>
    <s v="Twitter for iPhone"/>
    <b v="0"/>
    <s v="1158137247276949510"/>
    <s v="Tweet"/>
    <n v="0"/>
    <n v="0"/>
    <m/>
    <m/>
    <m/>
    <m/>
    <m/>
    <m/>
    <m/>
    <m/>
    <n v="8"/>
    <s v="4"/>
    <s v="4"/>
    <n v="1"/>
    <n v="4.3478260869565215"/>
    <n v="0"/>
    <n v="0"/>
    <n v="0"/>
    <n v="0"/>
    <n v="22"/>
    <n v="95.65217391304348"/>
    <n v="23"/>
  </r>
  <r>
    <s v="thesoulfulemu"/>
    <s v="btweeps_"/>
    <m/>
    <m/>
    <m/>
    <m/>
    <m/>
    <m/>
    <m/>
    <m/>
    <s v="No"/>
    <n v="69"/>
    <m/>
    <m/>
    <x v="0"/>
    <d v="2019-08-07T07:38:19.000"/>
    <s v="RT @BTweeps_: Save time Managing your Twitter Audience. Just sign up, set up, and let the Twitter universe come right back around you. httpâ€¦"/>
    <m/>
    <m/>
    <x v="1"/>
    <m/>
    <s v="http://pbs.twimg.com/profile_images/1178953437691596800/nSRgzoEw_normal.jpg"/>
    <x v="62"/>
    <s v="https://twitter.com/#!/thesoulfulemu/status/1159005838582931456"/>
    <m/>
    <m/>
    <s v="1159005838582931456"/>
    <m/>
    <b v="0"/>
    <n v="0"/>
    <s v=""/>
    <b v="0"/>
    <s v="en"/>
    <m/>
    <s v=""/>
    <b v="0"/>
    <n v="7"/>
    <s v="1159005508570947584"/>
    <s v="Twitter for iPhone"/>
    <b v="0"/>
    <s v="1159005508570947584"/>
    <s v="Tweet"/>
    <n v="0"/>
    <n v="0"/>
    <m/>
    <m/>
    <m/>
    <m/>
    <m/>
    <m/>
    <m/>
    <m/>
    <n v="8"/>
    <s v="4"/>
    <s v="4"/>
    <n v="1"/>
    <n v="4.166666666666667"/>
    <n v="0"/>
    <n v="0"/>
    <n v="0"/>
    <n v="0"/>
    <n v="23"/>
    <n v="95.83333333333333"/>
    <n v="24"/>
  </r>
  <r>
    <s v="thesoulfulemu"/>
    <s v="btweeps_"/>
    <m/>
    <m/>
    <m/>
    <m/>
    <m/>
    <m/>
    <m/>
    <m/>
    <s v="No"/>
    <n v="71"/>
    <m/>
    <m/>
    <x v="0"/>
    <d v="2019-08-18T21:50:44.000"/>
    <s v="RT @BTweeps_: Send us a Direct message for Collaboration Opportunities 🤩_x000a__x000a_https://t.co/fPzuEWoaRP_x000a__x000a_#LoveTwitter #Art #TwitterTools #TweetSm…"/>
    <s v="https://twitter.com/btweeps_/status/1159867749260283904?s=21"/>
    <s v="twitter.com"/>
    <x v="10"/>
    <m/>
    <s v="http://pbs.twimg.com/profile_images/1178953437691596800/nSRgzoEw_normal.jpg"/>
    <x v="63"/>
    <s v="https://twitter.com/#!/thesoulfulemu/status/1163206622405152769"/>
    <m/>
    <m/>
    <s v="1163206622405152769"/>
    <m/>
    <b v="0"/>
    <n v="0"/>
    <s v=""/>
    <b v="1"/>
    <s v="en"/>
    <m/>
    <s v="1159867749260283904"/>
    <b v="0"/>
    <n v="4"/>
    <s v="1163205031430168577"/>
    <s v="Twitter for iPhone"/>
    <b v="0"/>
    <s v="1163205031430168577"/>
    <s v="Tweet"/>
    <n v="0"/>
    <n v="0"/>
    <m/>
    <m/>
    <m/>
    <m/>
    <m/>
    <m/>
    <m/>
    <m/>
    <n v="8"/>
    <s v="4"/>
    <s v="4"/>
    <n v="0"/>
    <n v="0"/>
    <n v="0"/>
    <n v="0"/>
    <n v="0"/>
    <n v="0"/>
    <n v="14"/>
    <n v="100"/>
    <n v="14"/>
  </r>
  <r>
    <s v="thesoulfulemu"/>
    <s v="btweeps_"/>
    <m/>
    <m/>
    <m/>
    <m/>
    <m/>
    <m/>
    <m/>
    <m/>
    <s v="No"/>
    <n v="72"/>
    <m/>
    <m/>
    <x v="0"/>
    <d v="2019-08-18T21:50:47.000"/>
    <s v="RT @BTweeps_: #BTweeps ⚙ = Secure Growth Management Of your Twitter Audiences 🔥🚀_x000a__x000a_GET STARTED for FREE: https://t.co/lwZsd8vh7Y_x000a__x000a_#LoveTwitt…"/>
    <s v="https://app.btweeps.com"/>
    <s v="btweeps.com"/>
    <x v="9"/>
    <m/>
    <s v="http://pbs.twimg.com/profile_images/1178953437691596800/nSRgzoEw_normal.jpg"/>
    <x v="64"/>
    <s v="https://twitter.com/#!/thesoulfulemu/status/1163206633415204869"/>
    <m/>
    <m/>
    <s v="1163206633415204869"/>
    <m/>
    <b v="0"/>
    <n v="0"/>
    <s v=""/>
    <b v="0"/>
    <s v="en"/>
    <m/>
    <s v=""/>
    <b v="0"/>
    <n v="5"/>
    <s v="1163206157680500737"/>
    <s v="Twitter for iPhone"/>
    <b v="0"/>
    <s v="1163206157680500737"/>
    <s v="Tweet"/>
    <n v="0"/>
    <n v="0"/>
    <m/>
    <m/>
    <m/>
    <m/>
    <m/>
    <m/>
    <m/>
    <m/>
    <n v="8"/>
    <s v="4"/>
    <s v="4"/>
    <n v="2"/>
    <n v="13.333333333333334"/>
    <n v="0"/>
    <n v="0"/>
    <n v="0"/>
    <n v="0"/>
    <n v="13"/>
    <n v="86.66666666666667"/>
    <n v="15"/>
  </r>
  <r>
    <s v="thesoulfulemu"/>
    <s v="thesoulfulemu"/>
    <m/>
    <m/>
    <m/>
    <m/>
    <m/>
    <m/>
    <m/>
    <m/>
    <s v="No"/>
    <n v="73"/>
    <m/>
    <m/>
    <x v="1"/>
    <d v="2019-08-07T03:49:01.000"/>
    <s v="Ask EMU anything. ðŸ“‘ _x000a__x000a_GET a Personalized Social Media Brainstorming Consultation Session ðŸŽ‰ https://t.co/I5ZYWLCZEd _x000a__x000a_#BeingEMU #ThoughtLeadership #Branding #Art_x000a_#Success #SocialROI #DigitalStrategy _x000a_#SMB #SMM #BIZBoost ðŸš€ https://t.co/vuCvl5gN3Q"/>
    <s v="https://bookme.name/MohdImran"/>
    <s v="bookme.name"/>
    <x v="21"/>
    <s v="https://pbs.twimg.com/media/EBVpLyEXUAExdR-.png"/>
    <s v="https://pbs.twimg.com/media/EBVpLyEXUAExdR-.png"/>
    <x v="65"/>
    <s v="https://twitter.com/#!/thesoulfulemu/status/1158948131666583552"/>
    <m/>
    <m/>
    <s v="1158948131666583552"/>
    <m/>
    <b v="0"/>
    <n v="0"/>
    <s v=""/>
    <b v="0"/>
    <s v="en"/>
    <m/>
    <s v=""/>
    <b v="0"/>
    <n v="0"/>
    <s v=""/>
    <s v="Buffer"/>
    <b v="0"/>
    <s v="1158948131666583552"/>
    <s v="Tweet"/>
    <n v="0"/>
    <n v="0"/>
    <m/>
    <m/>
    <m/>
    <m/>
    <m/>
    <m/>
    <m/>
    <m/>
    <n v="6"/>
    <s v="4"/>
    <s v="4"/>
    <n v="2"/>
    <n v="8.333333333333334"/>
    <n v="0"/>
    <n v="0"/>
    <n v="0"/>
    <n v="0"/>
    <n v="22"/>
    <n v="91.66666666666667"/>
    <n v="24"/>
  </r>
  <r>
    <s v="thesoulfulemu"/>
    <s v="thesoulfulemu"/>
    <m/>
    <m/>
    <m/>
    <m/>
    <m/>
    <m/>
    <m/>
    <m/>
    <s v="No"/>
    <n v="74"/>
    <m/>
    <m/>
    <x v="1"/>
    <d v="2019-08-08T05:56:01.000"/>
    <s v="Ask EMU anything. 📑 _x000a__x000a_GET a Personalized Social Media Brainstorming Consultation Session 🎉 https://t.co/I5ZYWLCZEd _x000a__x000a_#BeingEMU #ThoughtLeadership #Branding #Art_x000a_#Success #SocialROI #DigitalStrategy _x000a_#SMB #SMM #BIZBoost 🚀 https://t.co/06CAa2uyh7"/>
    <s v="https://bookme.name/MohdImran"/>
    <s v="bookme.name"/>
    <x v="21"/>
    <s v="https://pbs.twimg.com/media/EBbP17aX4AAcgCo.png"/>
    <s v="https://pbs.twimg.com/media/EBbP17aX4AAcgCo.png"/>
    <x v="66"/>
    <s v="https://twitter.com/#!/thesoulfulemu/status/1159342481030488065"/>
    <m/>
    <m/>
    <s v="1159342481030488065"/>
    <m/>
    <b v="0"/>
    <n v="0"/>
    <s v=""/>
    <b v="0"/>
    <s v="en"/>
    <m/>
    <s v=""/>
    <b v="0"/>
    <n v="0"/>
    <s v=""/>
    <s v="Buffer"/>
    <b v="0"/>
    <s v="1159342481030488065"/>
    <s v="Tweet"/>
    <n v="0"/>
    <n v="0"/>
    <m/>
    <m/>
    <m/>
    <m/>
    <m/>
    <m/>
    <m/>
    <m/>
    <n v="6"/>
    <s v="4"/>
    <s v="4"/>
    <n v="2"/>
    <n v="9.523809523809524"/>
    <n v="0"/>
    <n v="0"/>
    <n v="0"/>
    <n v="0"/>
    <n v="19"/>
    <n v="90.47619047619048"/>
    <n v="21"/>
  </r>
  <r>
    <s v="thesoulfulemu"/>
    <s v="thesoulfulemu"/>
    <m/>
    <m/>
    <m/>
    <m/>
    <m/>
    <m/>
    <m/>
    <m/>
    <s v="No"/>
    <n v="75"/>
    <m/>
    <m/>
    <x v="1"/>
    <d v="2019-08-10T22:16:01.000"/>
    <s v="#WeekendVibes_x000a_Ask EMU anything. 📑 _x000a__x000a_“Your Personalized Growth Companion” 🔮🎉 _x000a_https://t.co/I5ZYWLCZEd _x000a__x000a_#BeingEMU… https://t.co/Le0QC0pJAD"/>
    <s v="https://bookme.name/MohdImran https://twitter.com/i/web/status/1160313879035035648"/>
    <s v="bookme.name twitter.com"/>
    <x v="5"/>
    <m/>
    <s v="http://pbs.twimg.com/profile_images/1178953437691596800/nSRgzoEw_normal.jpg"/>
    <x v="67"/>
    <s v="https://twitter.com/#!/thesoulfulemu/status/1160313879035035648"/>
    <m/>
    <m/>
    <s v="1160313879035035648"/>
    <m/>
    <b v="0"/>
    <n v="0"/>
    <s v=""/>
    <b v="0"/>
    <s v="en"/>
    <m/>
    <s v=""/>
    <b v="0"/>
    <n v="0"/>
    <s v=""/>
    <s v="Buffer"/>
    <b v="1"/>
    <s v="1160313879035035648"/>
    <s v="Tweet"/>
    <n v="0"/>
    <n v="0"/>
    <m/>
    <m/>
    <m/>
    <m/>
    <m/>
    <m/>
    <m/>
    <m/>
    <n v="6"/>
    <s v="4"/>
    <s v="4"/>
    <n v="1"/>
    <n v="11.11111111111111"/>
    <n v="0"/>
    <n v="0"/>
    <n v="0"/>
    <n v="0"/>
    <n v="8"/>
    <n v="88.88888888888889"/>
    <n v="9"/>
  </r>
  <r>
    <s v="thesoulfulemu"/>
    <s v="thesoulfulemu"/>
    <m/>
    <m/>
    <m/>
    <m/>
    <m/>
    <m/>
    <m/>
    <m/>
    <s v="No"/>
    <n v="76"/>
    <m/>
    <m/>
    <x v="1"/>
    <d v="2019-08-17T01:32:01.000"/>
    <s v="Ask EMU anything. 📑 _x000a__x000a_“Your Personalized Growth Companion” 🔮🎉 _x000a_https://t.co/I5ZYWLCZEd _x000a__x000a_#BeingEMU ♾ #Leadership #lifecoach #SocialMedia #Success #Branding #Mindfulness #SMB #SocialROI #SMM #BIZBoost 🚀 https://t.co/LTdGZi3JRD"/>
    <s v="https://bookme.name/MohdImran"/>
    <s v="bookme.name"/>
    <x v="22"/>
    <s v="https://pbs.twimg.com/media/ECIpubVW4AEdrN7.jpg"/>
    <s v="https://pbs.twimg.com/media/ECIpubVW4AEdrN7.jpg"/>
    <x v="68"/>
    <s v="https://twitter.com/#!/thesoulfulemu/status/1162537532900466688"/>
    <m/>
    <m/>
    <s v="1162537532900466688"/>
    <m/>
    <b v="0"/>
    <n v="0"/>
    <s v=""/>
    <b v="0"/>
    <s v="en"/>
    <m/>
    <s v=""/>
    <b v="0"/>
    <n v="0"/>
    <s v=""/>
    <s v="Buffer"/>
    <b v="0"/>
    <s v="1162537532900466688"/>
    <s v="Tweet"/>
    <n v="0"/>
    <n v="0"/>
    <m/>
    <m/>
    <m/>
    <m/>
    <m/>
    <m/>
    <m/>
    <m/>
    <n v="6"/>
    <s v="4"/>
    <s v="4"/>
    <n v="2"/>
    <n v="11.11111111111111"/>
    <n v="0"/>
    <n v="0"/>
    <n v="0"/>
    <n v="0"/>
    <n v="16"/>
    <n v="88.88888888888889"/>
    <n v="18"/>
  </r>
  <r>
    <s v="thesoulfulemu"/>
    <s v="thesoulfulemu"/>
    <m/>
    <m/>
    <m/>
    <m/>
    <m/>
    <m/>
    <m/>
    <m/>
    <s v="No"/>
    <n v="77"/>
    <m/>
    <m/>
    <x v="1"/>
    <d v="2019-08-26T07:52:02.000"/>
    <s v="#MONDAYmotivation_x000a_Ask me anything 📑 _x000a__x000a_Personalized Growth Companionship - Social Media &amp;amp; Life 🎉… https://t.co/Ts0ljIB8Zn"/>
    <s v="https://twitter.com/i/web/status/1165894657219465217"/>
    <s v="twitter.com"/>
    <x v="23"/>
    <m/>
    <s v="http://pbs.twimg.com/profile_images/1178953437691596800/nSRgzoEw_normal.jpg"/>
    <x v="69"/>
    <s v="https://twitter.com/#!/thesoulfulemu/status/1165894657219465217"/>
    <m/>
    <m/>
    <s v="1165894657219465217"/>
    <m/>
    <b v="0"/>
    <n v="0"/>
    <s v=""/>
    <b v="0"/>
    <s v="en"/>
    <m/>
    <s v=""/>
    <b v="0"/>
    <n v="0"/>
    <s v=""/>
    <s v="Buffer"/>
    <b v="1"/>
    <s v="1165894657219465217"/>
    <s v="Tweet"/>
    <n v="0"/>
    <n v="0"/>
    <m/>
    <m/>
    <m/>
    <m/>
    <m/>
    <m/>
    <m/>
    <m/>
    <n v="6"/>
    <s v="4"/>
    <s v="4"/>
    <n v="1"/>
    <n v="9.090909090909092"/>
    <n v="0"/>
    <n v="0"/>
    <n v="0"/>
    <n v="0"/>
    <n v="10"/>
    <n v="90.9090909090909"/>
    <n v="11"/>
  </r>
  <r>
    <s v="thesoulfulemu"/>
    <s v="thesoulfulemu"/>
    <m/>
    <m/>
    <m/>
    <m/>
    <m/>
    <m/>
    <m/>
    <m/>
    <s v="No"/>
    <n v="78"/>
    <m/>
    <m/>
    <x v="1"/>
    <d v="2019-08-26T16:13:45.000"/>
    <s v="RT @TheSoulfulEMU: #MONDAYmotivation_x000a_Ask me anything 📑 _x000a__x000a_Personalized Growth Companionship - Social Media &amp;amp; Life 🎉 _x000a__x000a_https://t.co/I5ZYWLCZE…"/>
    <m/>
    <m/>
    <x v="23"/>
    <m/>
    <s v="http://pbs.twimg.com/profile_images/1178953437691596800/nSRgzoEw_normal.jpg"/>
    <x v="70"/>
    <s v="https://twitter.com/#!/thesoulfulemu/status/1166020919250366464"/>
    <m/>
    <m/>
    <s v="1166020919250366464"/>
    <m/>
    <b v="0"/>
    <n v="0"/>
    <s v=""/>
    <b v="0"/>
    <s v="en"/>
    <m/>
    <s v=""/>
    <b v="0"/>
    <n v="1"/>
    <s v="1165894657219465217"/>
    <s v="Twitter for iPhone"/>
    <b v="0"/>
    <s v="1165894657219465217"/>
    <s v="Tweet"/>
    <n v="0"/>
    <n v="0"/>
    <m/>
    <m/>
    <m/>
    <m/>
    <m/>
    <m/>
    <m/>
    <m/>
    <n v="6"/>
    <s v="4"/>
    <s v="4"/>
    <n v="1"/>
    <n v="7.6923076923076925"/>
    <n v="0"/>
    <n v="0"/>
    <n v="0"/>
    <n v="0"/>
    <n v="12"/>
    <n v="92.3076923076923"/>
    <n v="13"/>
  </r>
  <r>
    <s v="themissnicolina"/>
    <s v="sproutsocial"/>
    <m/>
    <m/>
    <m/>
    <m/>
    <m/>
    <m/>
    <m/>
    <m/>
    <s v="No"/>
    <n v="79"/>
    <m/>
    <m/>
    <x v="0"/>
    <d v="2019-08-27T03:05:03.000"/>
    <s v="How to define an actionable social media ROI for your business_x000a_--&amp;gt; https://t.co/4EQ2Xi8zW8_x000a__x000a_via @SproutSocial… https://t.co/8PaGATILEg"/>
    <s v="https://sproutsocial.com/insights/social-media-roi/?utm_medium=Email&amp;utm_source=Sprout%20Social&amp;utm_content=Sprout%20News%2020181009&amp;utm_campaign=LN&amp;utm_term=button1 https://twitter.com/i/web/status/1166184824115212290"/>
    <s v="sproutsocial.com twitter.com"/>
    <x v="1"/>
    <m/>
    <s v="http://pbs.twimg.com/profile_images/1084841361008775168/a1YG6Nd9_normal.jpg"/>
    <x v="71"/>
    <s v="https://twitter.com/#!/themissnicolina/status/1166184824115212290"/>
    <m/>
    <m/>
    <s v="1166184824115212290"/>
    <m/>
    <b v="0"/>
    <n v="0"/>
    <s v=""/>
    <b v="0"/>
    <s v="en"/>
    <m/>
    <s v=""/>
    <b v="0"/>
    <n v="0"/>
    <s v=""/>
    <s v="Hootsuite Inc."/>
    <b v="1"/>
    <s v="1166184824115212290"/>
    <s v="Tweet"/>
    <n v="0"/>
    <n v="0"/>
    <m/>
    <m/>
    <m/>
    <m/>
    <m/>
    <m/>
    <m/>
    <m/>
    <n v="1"/>
    <s v="23"/>
    <s v="23"/>
    <n v="0"/>
    <n v="0"/>
    <n v="0"/>
    <n v="0"/>
    <n v="0"/>
    <n v="0"/>
    <n v="14"/>
    <n v="100"/>
    <n v="14"/>
  </r>
  <r>
    <s v="ifp_marketing"/>
    <s v="ifp_marketing"/>
    <m/>
    <m/>
    <m/>
    <m/>
    <m/>
    <m/>
    <m/>
    <m/>
    <s v="No"/>
    <n v="80"/>
    <m/>
    <m/>
    <x v="1"/>
    <d v="2019-08-27T14:00:42.000"/>
    <s v="Great – you’re getting lots of likes and shares. But how do you prove the value of your investment? 🤔… https://t.co/uLFvUHi8nS"/>
    <s v="https://twitter.com/i/web/status/1166349822905004044"/>
    <s v="twitter.com"/>
    <x v="1"/>
    <m/>
    <s v="http://pbs.twimg.com/profile_images/1145970061930373120/Q17AlGLl_normal.png"/>
    <x v="72"/>
    <s v="https://twitter.com/#!/ifp_marketing/status/1166349822905004044"/>
    <m/>
    <m/>
    <s v="1166349822905004044"/>
    <m/>
    <b v="0"/>
    <n v="0"/>
    <s v=""/>
    <b v="0"/>
    <s v="en"/>
    <m/>
    <s v=""/>
    <b v="0"/>
    <n v="0"/>
    <s v=""/>
    <s v="Hootsuite Inc."/>
    <b v="1"/>
    <s v="1166349822905004044"/>
    <s v="Tweet"/>
    <n v="0"/>
    <n v="0"/>
    <m/>
    <m/>
    <m/>
    <m/>
    <m/>
    <m/>
    <m/>
    <m/>
    <n v="1"/>
    <s v="1"/>
    <s v="1"/>
    <n v="2"/>
    <n v="10.526315789473685"/>
    <n v="0"/>
    <n v="0"/>
    <n v="0"/>
    <n v="0"/>
    <n v="17"/>
    <n v="89.47368421052632"/>
    <n v="19"/>
  </r>
  <r>
    <s v="usabizparty"/>
    <s v="semru"/>
    <m/>
    <m/>
    <m/>
    <m/>
    <m/>
    <m/>
    <m/>
    <m/>
    <s v="No"/>
    <n v="81"/>
    <m/>
    <m/>
    <x v="0"/>
    <d v="2019-08-27T17:28:47.000"/>
    <s v="RT @JigneshThakkarV: @CMIContent @garyvee @SMExaminer @bluehost @hootsuite @Bizapalooza @MadalynSklar @MTtalks @MeetEdgar @winniesun @semru…"/>
    <m/>
    <m/>
    <x v="1"/>
    <m/>
    <s v="http://pbs.twimg.com/profile_images/932777462693552128/VoMAeyZp_normal.jpg"/>
    <x v="73"/>
    <s v="https://twitter.com/#!/usabizparty/status/1166402189637537792"/>
    <m/>
    <m/>
    <s v="1166402189637537792"/>
    <m/>
    <b v="0"/>
    <n v="0"/>
    <s v=""/>
    <b v="0"/>
    <s v="und"/>
    <m/>
    <s v=""/>
    <b v="0"/>
    <n v="1"/>
    <s v="1166401705728237568"/>
    <s v="Twitter Web App"/>
    <b v="0"/>
    <s v="1166401705728237568"/>
    <s v="Tweet"/>
    <n v="0"/>
    <n v="0"/>
    <m/>
    <m/>
    <m/>
    <m/>
    <m/>
    <m/>
    <m/>
    <m/>
    <n v="1"/>
    <s v="2"/>
    <s v="2"/>
    <m/>
    <m/>
    <m/>
    <m/>
    <m/>
    <m/>
    <m/>
    <m/>
    <m/>
  </r>
  <r>
    <s v="bellas_pets"/>
    <s v="semru"/>
    <m/>
    <m/>
    <m/>
    <m/>
    <m/>
    <m/>
    <m/>
    <m/>
    <s v="No"/>
    <n v="93"/>
    <m/>
    <m/>
    <x v="0"/>
    <d v="2019-08-27T19:19:29.000"/>
    <s v="RT @JigneshThakkarV: @CMIContent @garyvee @SMExaminer @bluehost @hootsuite @Bizapalooza @MadalynSklar @MTtalks @MeetEdgar @winniesun @semru…"/>
    <m/>
    <m/>
    <x v="1"/>
    <m/>
    <s v="http://pbs.twimg.com/profile_images/1025221438767226880/D8WjKFCn_normal.jpg"/>
    <x v="74"/>
    <s v="https://twitter.com/#!/bellas_pets/status/1166430047000858624"/>
    <m/>
    <m/>
    <s v="1166430047000858624"/>
    <m/>
    <b v="0"/>
    <n v="0"/>
    <s v=""/>
    <b v="0"/>
    <s v="und"/>
    <m/>
    <s v=""/>
    <b v="0"/>
    <n v="3"/>
    <s v="1166401705728237568"/>
    <s v="Twitter for iPhone"/>
    <b v="0"/>
    <s v="1166401705728237568"/>
    <s v="Tweet"/>
    <n v="0"/>
    <n v="0"/>
    <m/>
    <m/>
    <m/>
    <m/>
    <m/>
    <m/>
    <m/>
    <m/>
    <n v="1"/>
    <s v="2"/>
    <s v="2"/>
    <m/>
    <m/>
    <m/>
    <m/>
    <m/>
    <m/>
    <m/>
    <m/>
    <m/>
  </r>
  <r>
    <s v="bizapalooza"/>
    <s v="semru"/>
    <m/>
    <m/>
    <m/>
    <m/>
    <m/>
    <m/>
    <m/>
    <m/>
    <s v="No"/>
    <n v="105"/>
    <m/>
    <m/>
    <x v="0"/>
    <d v="2019-08-28T17:21:44.000"/>
    <s v="RT @JigneshThakkarV: @CMIContent @garyvee @SMExaminer @bluehost @hootsuite @Bizapalooza @MadalynSklar @MTtalks @MeetEdgar @winniesun @semru…"/>
    <m/>
    <m/>
    <x v="1"/>
    <m/>
    <s v="http://pbs.twimg.com/profile_images/959484409224290304/JZVWqhhq_normal.jpg"/>
    <x v="75"/>
    <s v="https://twitter.com/#!/bizapalooza/status/1166762804688379904"/>
    <m/>
    <m/>
    <s v="1166762804688379904"/>
    <m/>
    <b v="0"/>
    <n v="0"/>
    <s v=""/>
    <b v="0"/>
    <s v="und"/>
    <m/>
    <s v=""/>
    <b v="0"/>
    <n v="3"/>
    <s v="1166401705728237568"/>
    <s v="TweetDeck"/>
    <b v="0"/>
    <s v="1166401705728237568"/>
    <s v="Tweet"/>
    <n v="0"/>
    <n v="0"/>
    <m/>
    <m/>
    <m/>
    <m/>
    <m/>
    <m/>
    <m/>
    <m/>
    <n v="1"/>
    <s v="2"/>
    <s v="2"/>
    <m/>
    <m/>
    <m/>
    <m/>
    <m/>
    <m/>
    <m/>
    <m/>
    <m/>
  </r>
  <r>
    <s v="jigneshthakkarv"/>
    <s v="winniesun"/>
    <m/>
    <m/>
    <m/>
    <m/>
    <m/>
    <m/>
    <m/>
    <m/>
    <s v="No"/>
    <n v="106"/>
    <m/>
    <m/>
    <x v="0"/>
    <d v="2019-08-27T17:26:51.000"/>
    <s v="@CMIContent @garyvee @SMExaminer @bluehost @hootsuite @Bizapalooza @MadalynSklar @MTtalks @MeetEdgar @winniesun… https://t.co/gsDYqCDPoh"/>
    <s v="https://twitter.com/i/web/status/1166401705728237568"/>
    <s v="twitter.com"/>
    <x v="1"/>
    <m/>
    <s v="http://pbs.twimg.com/profile_images/1145225307630297088/el40diRc_normal.jpg"/>
    <x v="76"/>
    <s v="https://twitter.com/#!/jigneshthakkarv/status/1166401705728237568"/>
    <m/>
    <m/>
    <s v="1166401705728237568"/>
    <s v="1166393512084066304"/>
    <b v="0"/>
    <n v="0"/>
    <s v="1647428730"/>
    <b v="0"/>
    <s v="und"/>
    <m/>
    <s v=""/>
    <b v="0"/>
    <n v="0"/>
    <s v=""/>
    <s v="Twitter for Android"/>
    <b v="1"/>
    <s v="1166393512084066304"/>
    <s v="Tweet"/>
    <n v="0"/>
    <n v="0"/>
    <m/>
    <m/>
    <m/>
    <m/>
    <m/>
    <m/>
    <m/>
    <m/>
    <n v="1"/>
    <s v="2"/>
    <s v="2"/>
    <m/>
    <m/>
    <m/>
    <m/>
    <m/>
    <m/>
    <m/>
    <m/>
    <m/>
  </r>
  <r>
    <s v="socltribe"/>
    <s v="socltribe"/>
    <m/>
    <m/>
    <m/>
    <m/>
    <m/>
    <m/>
    <m/>
    <m/>
    <s v="No"/>
    <n v="126"/>
    <m/>
    <m/>
    <x v="1"/>
    <d v="2019-08-28T20:28:05.000"/>
    <s v="Clicks. Engagements. Conversions. How do these metrics translate your #socialmedia marketing program's worth to real business insights? _x000a__x000a_We can help with that: #socialroi https://t.co/1I4yKDMNMJ"/>
    <s v="https://www.social-tribe.com/2018/07/20/translate-social-data-business-insights/?utm_source=blog-post&amp;utm_medium=st-website&amp;utm_campaign=measuring-success"/>
    <s v="social-tribe.com"/>
    <x v="24"/>
    <m/>
    <s v="http://pbs.twimg.com/profile_images/459785080768962560/-rnL5Zbs_normal.png"/>
    <x v="77"/>
    <s v="https://twitter.com/#!/socltribe/status/1166809699846631434"/>
    <m/>
    <m/>
    <s v="1166809699846631434"/>
    <m/>
    <b v="0"/>
    <n v="0"/>
    <s v=""/>
    <b v="0"/>
    <s v="en"/>
    <m/>
    <s v=""/>
    <b v="0"/>
    <n v="0"/>
    <s v=""/>
    <s v="AgoraPulse Manager"/>
    <b v="0"/>
    <s v="1166809699846631434"/>
    <s v="Tweet"/>
    <n v="0"/>
    <n v="0"/>
    <m/>
    <m/>
    <m/>
    <m/>
    <m/>
    <m/>
    <m/>
    <m/>
    <n v="1"/>
    <s v="1"/>
    <s v="1"/>
    <n v="1"/>
    <n v="4.3478260869565215"/>
    <n v="0"/>
    <n v="0"/>
    <n v="0"/>
    <n v="0"/>
    <n v="22"/>
    <n v="95.65217391304348"/>
    <n v="23"/>
  </r>
  <r>
    <s v="expressedly"/>
    <s v="expressedly"/>
    <m/>
    <m/>
    <m/>
    <m/>
    <m/>
    <m/>
    <m/>
    <m/>
    <s v="No"/>
    <n v="127"/>
    <m/>
    <m/>
    <x v="1"/>
    <d v="2019-08-30T18:26:03.000"/>
    <s v="SEO reports have become ultra important in the world of ROI in a client's eyes -- these reports should be sent to y… https://t.co/Ym2ltgdY2B"/>
    <s v="https://twitter.com/i/web/status/1167503763353088001"/>
    <s v="twitter.com"/>
    <x v="1"/>
    <m/>
    <s v="http://pbs.twimg.com/profile_images/1019327552530370560/AXjkBOxK_normal.jpg"/>
    <x v="78"/>
    <s v="https://twitter.com/#!/expressedly/status/1167503763353088001"/>
    <m/>
    <m/>
    <s v="1167503763353088001"/>
    <m/>
    <b v="0"/>
    <n v="0"/>
    <s v=""/>
    <b v="0"/>
    <s v="en"/>
    <m/>
    <s v=""/>
    <b v="0"/>
    <n v="0"/>
    <s v=""/>
    <s v="Buffer"/>
    <b v="1"/>
    <s v="1167503763353088001"/>
    <s v="Tweet"/>
    <n v="0"/>
    <n v="0"/>
    <m/>
    <m/>
    <m/>
    <m/>
    <m/>
    <m/>
    <m/>
    <m/>
    <n v="1"/>
    <s v="1"/>
    <s v="1"/>
    <n v="1"/>
    <n v="4.545454545454546"/>
    <n v="0"/>
    <n v="0"/>
    <n v="0"/>
    <n v="0"/>
    <n v="21"/>
    <n v="95.45454545454545"/>
    <n v="22"/>
  </r>
  <r>
    <s v="cmssocialmedia"/>
    <s v="cmssocialmedia"/>
    <m/>
    <m/>
    <m/>
    <m/>
    <m/>
    <m/>
    <m/>
    <m/>
    <s v="No"/>
    <n v="128"/>
    <m/>
    <m/>
    <x v="1"/>
    <d v="2019-08-31T02:12:20.000"/>
    <s v="4 Ways You Can Measure ROI On Social Media_x000a__x000a_https://t.co/qBxfZ50naX_x000a__x000a_#ROI #SocialROI #SocialMediaROI #MeasureROI… https://t.co/VF3js0SueQ"/>
    <s v="http://www.cmssocial.com/social-media/4-ways-can-measure-roi-social-media/ https://twitter.com/i/web/status/1167621109262495744"/>
    <s v="cmssocial.com twitter.com"/>
    <x v="25"/>
    <m/>
    <s v="http://pbs.twimg.com/profile_images/580995236060471298/3_Fv6Mo5_normal.jpg"/>
    <x v="79"/>
    <s v="https://twitter.com/#!/cmssocialmedia/status/1167621109262495744"/>
    <m/>
    <m/>
    <s v="1167621109262495744"/>
    <m/>
    <b v="0"/>
    <n v="0"/>
    <s v=""/>
    <b v="0"/>
    <s v="en"/>
    <m/>
    <s v=""/>
    <b v="0"/>
    <n v="0"/>
    <s v=""/>
    <s v="SocialReport.com"/>
    <b v="1"/>
    <s v="1167621109262495744"/>
    <s v="Tweet"/>
    <n v="0"/>
    <n v="0"/>
    <m/>
    <m/>
    <m/>
    <m/>
    <m/>
    <m/>
    <m/>
    <m/>
    <n v="1"/>
    <s v="1"/>
    <s v="1"/>
    <n v="0"/>
    <n v="0"/>
    <n v="0"/>
    <n v="0"/>
    <n v="0"/>
    <n v="0"/>
    <n v="13"/>
    <n v="100"/>
    <n v="13"/>
  </r>
  <r>
    <s v="talkwalkerde"/>
    <s v="talkwalkerde"/>
    <m/>
    <m/>
    <m/>
    <m/>
    <m/>
    <m/>
    <m/>
    <m/>
    <s v="No"/>
    <n v="129"/>
    <m/>
    <m/>
    <x v="1"/>
    <d v="2019-09-05T11:05:05.000"/>
    <s v="Bringt Social Media mehr Umsatz? - Muss man halt man richtig messen!_x000a_➡[https://t.co/2vol0NdEnb]_x000a__x000a_In 7 Stufen zum #SocialROI: Wie man aus einfachen Metriken firmenspezifische KPIs formuliert. #smm https://t.co/LiyvgtBbEr"/>
    <s v="http://bit.ly/2qBZlpZ"/>
    <s v="bit.ly"/>
    <x v="26"/>
    <s v="https://pbs.twimg.com/media/EDsjGMPW4AAl70d.png"/>
    <s v="https://pbs.twimg.com/media/EDsjGMPW4AAl70d.png"/>
    <x v="80"/>
    <s v="https://twitter.com/#!/talkwalkerde/status/1169567119073337344"/>
    <m/>
    <m/>
    <s v="1169567119073337344"/>
    <m/>
    <b v="0"/>
    <n v="0"/>
    <s v=""/>
    <b v="0"/>
    <s v="de"/>
    <m/>
    <s v=""/>
    <b v="0"/>
    <n v="0"/>
    <s v=""/>
    <s v="Hootsuite Inc."/>
    <b v="0"/>
    <s v="1169567119073337344"/>
    <s v="Tweet"/>
    <n v="0"/>
    <n v="0"/>
    <m/>
    <m/>
    <m/>
    <m/>
    <m/>
    <m/>
    <m/>
    <m/>
    <n v="1"/>
    <s v="1"/>
    <s v="1"/>
    <n v="0"/>
    <n v="0"/>
    <n v="0"/>
    <n v="0"/>
    <n v="0"/>
    <n v="0"/>
    <n v="29"/>
    <n v="100"/>
    <n v="29"/>
  </r>
  <r>
    <s v="glenridgefleet"/>
    <s v="b2the7"/>
    <m/>
    <m/>
    <m/>
    <m/>
    <m/>
    <m/>
    <m/>
    <m/>
    <s v="No"/>
    <n v="130"/>
    <m/>
    <m/>
    <x v="0"/>
    <d v="2019-09-05T22:32:16.000"/>
    <s v="RT @B2the7: What is your favorite #SocialMedia tools that you use daily for engaging, creating, scheduling, monitoring and analyzing? #Digi…"/>
    <m/>
    <m/>
    <x v="27"/>
    <m/>
    <s v="http://pbs.twimg.com/profile_images/1140075822621085696/nli41QRy_normal.jpg"/>
    <x v="81"/>
    <s v="https://twitter.com/#!/glenridgefleet/status/1169740054325080064"/>
    <m/>
    <m/>
    <s v="1169740054325080064"/>
    <m/>
    <b v="0"/>
    <n v="0"/>
    <s v=""/>
    <b v="0"/>
    <s v="en"/>
    <m/>
    <s v=""/>
    <b v="0"/>
    <n v="1"/>
    <s v="1169720910577917953"/>
    <s v="myTweetPack"/>
    <b v="0"/>
    <s v="1169720910577917953"/>
    <s v="Tweet"/>
    <n v="0"/>
    <n v="0"/>
    <m/>
    <m/>
    <m/>
    <m/>
    <m/>
    <m/>
    <m/>
    <m/>
    <n v="1"/>
    <s v="22"/>
    <s v="22"/>
    <n v="2"/>
    <n v="10"/>
    <n v="0"/>
    <n v="0"/>
    <n v="0"/>
    <n v="0"/>
    <n v="18"/>
    <n v="90"/>
    <n v="20"/>
  </r>
  <r>
    <s v="valasysb2b"/>
    <s v="valasysb2b"/>
    <m/>
    <m/>
    <m/>
    <m/>
    <m/>
    <m/>
    <m/>
    <m/>
    <s v="No"/>
    <n v="131"/>
    <m/>
    <m/>
    <x v="1"/>
    <d v="2019-09-06T18:52:01.000"/>
    <s v="According to Hootsuite, 75% of the B2B businesses market on Twitter. _x000a__x000a_Read on the article to learn more:… https://t.co/g83kN5smJ5"/>
    <s v="https://twitter.com/i/web/status/1170047013355806721"/>
    <s v="twitter.com"/>
    <x v="1"/>
    <m/>
    <s v="http://pbs.twimg.com/profile_images/1042826108138209280/XW3psZc6_normal.jpg"/>
    <x v="82"/>
    <s v="https://twitter.com/#!/valasysb2b/status/1170047013355806721"/>
    <m/>
    <m/>
    <s v="1170047013355806721"/>
    <m/>
    <b v="0"/>
    <n v="0"/>
    <s v=""/>
    <b v="0"/>
    <s v="en"/>
    <m/>
    <s v=""/>
    <b v="0"/>
    <n v="0"/>
    <s v=""/>
    <s v="Twitter Web App"/>
    <b v="1"/>
    <s v="1170047013355806721"/>
    <s v="Tweet"/>
    <n v="0"/>
    <n v="0"/>
    <m/>
    <m/>
    <m/>
    <m/>
    <m/>
    <m/>
    <m/>
    <m/>
    <n v="1"/>
    <s v="1"/>
    <s v="1"/>
    <n v="0"/>
    <n v="0"/>
    <n v="0"/>
    <n v="0"/>
    <n v="0"/>
    <n v="0"/>
    <n v="18"/>
    <n v="100"/>
    <n v="18"/>
  </r>
  <r>
    <s v="jencoleict"/>
    <s v="sclarkeoville"/>
    <m/>
    <m/>
    <m/>
    <m/>
    <m/>
    <m/>
    <m/>
    <m/>
    <s v="No"/>
    <n v="132"/>
    <m/>
    <m/>
    <x v="2"/>
    <d v="2019-09-09T12:57:40.000"/>
    <s v="@sclarkeOville We’d love to have you join #smechat on Wednesday’s at 1pm ET! Other great chats are #digital360chat, #vidchat, #tacochat, #twittersmarter and #socialroi! 😁😁"/>
    <m/>
    <m/>
    <x v="28"/>
    <m/>
    <s v="http://pbs.twimg.com/profile_images/1173011194237599744/EKRaEbvF_normal.jpg"/>
    <x v="83"/>
    <s v="https://twitter.com/#!/jencoleict/status/1171045004124422146"/>
    <m/>
    <m/>
    <s v="1171045004124422146"/>
    <s v="1170847031390343168"/>
    <b v="0"/>
    <n v="0"/>
    <s v="810172601209393152"/>
    <b v="0"/>
    <s v="en"/>
    <m/>
    <s v=""/>
    <b v="0"/>
    <n v="0"/>
    <s v=""/>
    <s v="Twitter for iPhone"/>
    <b v="0"/>
    <s v="1170847031390343168"/>
    <s v="Tweet"/>
    <n v="0"/>
    <n v="0"/>
    <s v="-97.5349059,37.562483 _x000a_-97.152924,37.562483 _x000a_-97.152924,37.80531 _x000a_-97.5349059,37.80531"/>
    <s v="United States"/>
    <s v="US"/>
    <s v="Wichita, KS"/>
    <s v="1661ada9b2b18024"/>
    <s v="Wichita"/>
    <s v="city"/>
    <s v="https://api.twitter.com/1.1/geo/id/1661ada9b2b18024.json"/>
    <n v="1"/>
    <s v="21"/>
    <s v="21"/>
    <n v="2"/>
    <n v="8"/>
    <n v="0"/>
    <n v="0"/>
    <n v="0"/>
    <n v="0"/>
    <n v="23"/>
    <n v="92"/>
    <n v="25"/>
  </r>
  <r>
    <s v="the_enitiaters"/>
    <s v="the_enitiaters"/>
    <m/>
    <m/>
    <m/>
    <m/>
    <m/>
    <m/>
    <m/>
    <m/>
    <s v="No"/>
    <n v="133"/>
    <m/>
    <m/>
    <x v="1"/>
    <d v="2019-09-10T07:38:20.000"/>
    <s v="Day 2 of #eNiversity digital strategy session started early and on a high, despite the subdued Nairobi weather… https://t.co/I6TlDF0Ccg"/>
    <s v="https://twitter.com/i/web/status/1171327029888933888"/>
    <s v="twitter.com"/>
    <x v="29"/>
    <m/>
    <s v="http://pbs.twimg.com/profile_images/1064531486731317250/DFdwr8fr_normal.jpg"/>
    <x v="84"/>
    <s v="https://twitter.com/#!/the_enitiaters/status/1171327029888933888"/>
    <m/>
    <m/>
    <s v="1171327029888933888"/>
    <m/>
    <b v="0"/>
    <n v="0"/>
    <s v=""/>
    <b v="0"/>
    <s v="en"/>
    <m/>
    <s v=""/>
    <b v="0"/>
    <n v="0"/>
    <s v=""/>
    <s v="Twitter for iPhone"/>
    <b v="1"/>
    <s v="1171327029888933888"/>
    <s v="Tweet"/>
    <n v="0"/>
    <n v="0"/>
    <m/>
    <m/>
    <m/>
    <m/>
    <m/>
    <m/>
    <m/>
    <m/>
    <n v="1"/>
    <s v="20"/>
    <s v="20"/>
    <n v="0"/>
    <n v="0"/>
    <n v="1"/>
    <n v="5.555555555555555"/>
    <n v="0"/>
    <n v="0"/>
    <n v="17"/>
    <n v="94.44444444444444"/>
    <n v="18"/>
  </r>
  <r>
    <s v="dameconcepts"/>
    <s v="the_enitiaters"/>
    <m/>
    <m/>
    <m/>
    <m/>
    <m/>
    <m/>
    <m/>
    <m/>
    <s v="No"/>
    <n v="134"/>
    <m/>
    <m/>
    <x v="0"/>
    <d v="2019-09-10T15:09:29.000"/>
    <s v="RT @The_eNitiaters: Day 2 of #eNiversity digital strategy session started early and on a high, despite the subdued Nairobi weather #BQDigit…"/>
    <m/>
    <m/>
    <x v="29"/>
    <m/>
    <s v="http://pbs.twimg.com/profile_images/907882593739309058/AEh8q5k5_normal.jpg"/>
    <x v="85"/>
    <s v="https://twitter.com/#!/dameconcepts/status/1171440564505436163"/>
    <m/>
    <m/>
    <s v="1171440564505436163"/>
    <m/>
    <b v="0"/>
    <n v="0"/>
    <s v=""/>
    <b v="0"/>
    <s v="en"/>
    <m/>
    <s v=""/>
    <b v="0"/>
    <n v="1"/>
    <s v="1171327029888933888"/>
    <s v="Twitter Web App"/>
    <b v="0"/>
    <s v="1171327029888933888"/>
    <s v="Tweet"/>
    <n v="0"/>
    <n v="0"/>
    <m/>
    <m/>
    <m/>
    <m/>
    <m/>
    <m/>
    <m/>
    <m/>
    <n v="1"/>
    <s v="20"/>
    <s v="20"/>
    <n v="0"/>
    <n v="0"/>
    <n v="1"/>
    <n v="4.761904761904762"/>
    <n v="0"/>
    <n v="0"/>
    <n v="20"/>
    <n v="95.23809523809524"/>
    <n v="21"/>
  </r>
  <r>
    <s v="dboniche"/>
    <s v="dboniche"/>
    <m/>
    <m/>
    <m/>
    <m/>
    <m/>
    <m/>
    <m/>
    <m/>
    <s v="No"/>
    <n v="135"/>
    <m/>
    <m/>
    <x v="1"/>
    <d v="2019-09-10T15:36:17.000"/>
    <s v="Only 17% of #marketing agencies say they can provide an accurate read on #socialROI. #KhorosEngage https://t.co/1Y0IXZ7vy6"/>
    <m/>
    <m/>
    <x v="30"/>
    <s v="https://pbs.twimg.com/media/EEHRHCfVUAAP5BN.jpg"/>
    <s v="https://pbs.twimg.com/media/EEHRHCfVUAAP5BN.jpg"/>
    <x v="86"/>
    <s v="https://twitter.com/#!/dboniche/status/1171447306907815943"/>
    <m/>
    <m/>
    <s v="1171447306907815943"/>
    <m/>
    <b v="0"/>
    <n v="5"/>
    <s v=""/>
    <b v="0"/>
    <s v="en"/>
    <m/>
    <s v=""/>
    <b v="0"/>
    <n v="1"/>
    <s v=""/>
    <s v="Twitter for Android"/>
    <b v="0"/>
    <s v="1171447306907815943"/>
    <s v="Tweet"/>
    <n v="0"/>
    <n v="0"/>
    <m/>
    <m/>
    <m/>
    <m/>
    <m/>
    <m/>
    <m/>
    <m/>
    <n v="1"/>
    <s v="19"/>
    <s v="19"/>
    <n v="1"/>
    <n v="6.666666666666667"/>
    <n v="0"/>
    <n v="0"/>
    <n v="0"/>
    <n v="0"/>
    <n v="14"/>
    <n v="93.33333333333333"/>
    <n v="15"/>
  </r>
  <r>
    <s v="khoros"/>
    <s v="dboniche"/>
    <m/>
    <m/>
    <m/>
    <m/>
    <m/>
    <m/>
    <m/>
    <m/>
    <s v="No"/>
    <n v="136"/>
    <m/>
    <m/>
    <x v="0"/>
    <d v="2019-09-10T15:43:24.000"/>
    <s v="RT @dboniche: Only 17% of #marketing agencies say they can provide an accurate read on #socialROI. #KhorosEngage https://t.co/1Y0IXZ7vy6"/>
    <m/>
    <m/>
    <x v="30"/>
    <s v="https://pbs.twimg.com/media/EEHRHCfVUAAP5BN.jpg"/>
    <s v="https://pbs.twimg.com/media/EEHRHCfVUAAP5BN.jpg"/>
    <x v="87"/>
    <s v="https://twitter.com/#!/khoros/status/1171449099595333635"/>
    <m/>
    <m/>
    <s v="1171449099595333635"/>
    <m/>
    <b v="0"/>
    <n v="0"/>
    <s v=""/>
    <b v="0"/>
    <s v="en"/>
    <m/>
    <s v=""/>
    <b v="0"/>
    <n v="1"/>
    <s v="1171447306907815943"/>
    <s v="Spredfast app"/>
    <b v="0"/>
    <s v="1171447306907815943"/>
    <s v="Tweet"/>
    <n v="0"/>
    <n v="0"/>
    <m/>
    <m/>
    <m/>
    <m/>
    <m/>
    <m/>
    <m/>
    <m/>
    <n v="1"/>
    <s v="19"/>
    <s v="19"/>
    <n v="1"/>
    <n v="5.882352941176471"/>
    <n v="0"/>
    <n v="0"/>
    <n v="0"/>
    <n v="0"/>
    <n v="16"/>
    <n v="94.11764705882354"/>
    <n v="17"/>
  </r>
  <r>
    <s v="nsccfinance"/>
    <s v="sruhle"/>
    <m/>
    <m/>
    <m/>
    <m/>
    <m/>
    <m/>
    <m/>
    <m/>
    <s v="No"/>
    <n v="137"/>
    <m/>
    <m/>
    <x v="0"/>
    <d v="2019-09-10T19:45:36.000"/>
    <s v="To the @ForbesWomen...Really Boys? Do the math &amp;amp; check your metrics. As @SRuhle mentioned this isn't a 1% problem. Over 50% of the Population is not considered. Use your platform to celebrate and to agitate! #ShakeItUp #ROL #SocialROI. The metrics of success are changing. https://t.co/SlMpNGPNDw"/>
    <s v="https://twitter.com/BarbStegemann/status/1171411201437380609"/>
    <s v="twitter.com"/>
    <x v="31"/>
    <m/>
    <s v="http://pbs.twimg.com/profile_images/2231522922/nscc_logo_normal.jpg"/>
    <x v="88"/>
    <s v="https://twitter.com/#!/nsccfinance/status/1171510049853718529"/>
    <m/>
    <m/>
    <s v="1171510049853718529"/>
    <m/>
    <b v="0"/>
    <n v="2"/>
    <s v=""/>
    <b v="1"/>
    <s v="en"/>
    <m/>
    <s v="1171411201437380609"/>
    <b v="0"/>
    <n v="0"/>
    <s v=""/>
    <s v="Twitter Web App"/>
    <b v="0"/>
    <s v="1171510049853718529"/>
    <s v="Tweet"/>
    <n v="0"/>
    <n v="0"/>
    <m/>
    <m/>
    <m/>
    <m/>
    <m/>
    <m/>
    <m/>
    <m/>
    <n v="1"/>
    <s v="7"/>
    <s v="7"/>
    <m/>
    <m/>
    <m/>
    <m/>
    <m/>
    <m/>
    <m/>
    <m/>
    <m/>
  </r>
  <r>
    <s v="digital360chat"/>
    <s v="digital360chat"/>
    <m/>
    <m/>
    <m/>
    <m/>
    <m/>
    <m/>
    <m/>
    <m/>
    <s v="No"/>
    <n v="139"/>
    <m/>
    <m/>
    <x v="1"/>
    <d v="2019-09-12T13:23:07.000"/>
    <s v="What is your favorite #SocialMedia tools that you use daily for engaging, creating, scheduling, monitoring and analyzing? Digital360Chat #TwitterChat #TwitterSmarter #SocialROI https://t.co/Xoz2QGLdL3"/>
    <s v="https://b2the7.com/learning-from-others-and-what-social-tools-they-are-using/"/>
    <s v="b2the7.com"/>
    <x v="32"/>
    <m/>
    <s v="http://pbs.twimg.com/profile_images/1131661736166219776/bMYJkiWZ_normal.jpg"/>
    <x v="89"/>
    <s v="https://twitter.com/#!/digital360chat/status/1172138570477445124"/>
    <m/>
    <m/>
    <s v="1172138570477445124"/>
    <m/>
    <b v="0"/>
    <n v="0"/>
    <s v=""/>
    <b v="0"/>
    <s v="en"/>
    <m/>
    <s v=""/>
    <b v="0"/>
    <n v="0"/>
    <s v=""/>
    <s v="SocialOomph"/>
    <b v="0"/>
    <s v="1172138570477445124"/>
    <s v="Tweet"/>
    <n v="0"/>
    <n v="0"/>
    <m/>
    <m/>
    <m/>
    <m/>
    <m/>
    <m/>
    <m/>
    <m/>
    <n v="1"/>
    <s v="1"/>
    <s v="1"/>
    <n v="2"/>
    <n v="9.523809523809524"/>
    <n v="0"/>
    <n v="0"/>
    <n v="0"/>
    <n v="0"/>
    <n v="19"/>
    <n v="90.47619047619048"/>
    <n v="21"/>
  </r>
  <r>
    <s v="urbansoftt"/>
    <s v="urbansoftt"/>
    <m/>
    <m/>
    <m/>
    <m/>
    <m/>
    <m/>
    <m/>
    <m/>
    <s v="No"/>
    <n v="140"/>
    <m/>
    <m/>
    <x v="1"/>
    <d v="2019-09-12T17:05:59.000"/>
    <s v="Social Media Marketing – Your Customer is Among the Crowd _x000a__x000a_Call us on +973 777 -URBAN (87226) or visit us here https://t.co/gsxA7lEdgg_x000a__x000a_#urbansoft #social #socialROI #bahrain #usa #manama #digital #marketing #digitalmarketing #connection #traffic #leads #sales https://t.co/QYpGiSIDti"/>
    <s v="http://urbansoft.co/"/>
    <s v="urbansoft.co"/>
    <x v="33"/>
    <s v="https://pbs.twimg.com/media/EER40PjWwAAb0jY.jpg"/>
    <s v="https://pbs.twimg.com/media/EER40PjWwAAb0jY.jpg"/>
    <x v="90"/>
    <s v="https://twitter.com/#!/urbansoftt/status/1172194660279881728"/>
    <m/>
    <m/>
    <s v="1172194660279881728"/>
    <m/>
    <b v="0"/>
    <n v="0"/>
    <s v=""/>
    <b v="0"/>
    <s v="en"/>
    <m/>
    <s v=""/>
    <b v="0"/>
    <n v="0"/>
    <s v=""/>
    <s v="Twitter Web App"/>
    <b v="0"/>
    <s v="1172194660279881728"/>
    <s v="Tweet"/>
    <n v="0"/>
    <n v="0"/>
    <m/>
    <m/>
    <m/>
    <m/>
    <m/>
    <m/>
    <m/>
    <m/>
    <n v="1"/>
    <s v="1"/>
    <s v="1"/>
    <n v="1"/>
    <n v="3.0303030303030303"/>
    <n v="0"/>
    <n v="0"/>
    <n v="0"/>
    <n v="0"/>
    <n v="32"/>
    <n v="96.96969696969697"/>
    <n v="33"/>
  </r>
  <r>
    <s v="joeclark947"/>
    <s v="garyvee"/>
    <m/>
    <m/>
    <m/>
    <m/>
    <m/>
    <m/>
    <m/>
    <m/>
    <s v="No"/>
    <n v="141"/>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34"/>
    <s v="https://pbs.twimg.com/media/DpIvgfeU0AAnSyE.jpg"/>
    <s v="https://pbs.twimg.com/media/DpIvgfeU0AAnSyE.jpg"/>
    <x v="91"/>
    <s v="https://twitter.com/#!/joeclark947/status/1049957792348626944"/>
    <m/>
    <m/>
    <s v="1049957792348626944"/>
    <m/>
    <b v="0"/>
    <n v="0"/>
    <s v="17093617"/>
    <b v="0"/>
    <s v="en"/>
    <m/>
    <s v=""/>
    <b v="0"/>
    <n v="2"/>
    <s v=""/>
    <s v="Twitter Web Client"/>
    <b v="0"/>
    <s v="1049957792348626944"/>
    <s v="Retweet"/>
    <n v="0"/>
    <n v="0"/>
    <m/>
    <m/>
    <m/>
    <m/>
    <m/>
    <m/>
    <m/>
    <m/>
    <n v="1"/>
    <s v="5"/>
    <s v="2"/>
    <m/>
    <m/>
    <m/>
    <m/>
    <m/>
    <m/>
    <m/>
    <m/>
    <m/>
  </r>
  <r>
    <s v="joeclark947"/>
    <s v="jeffbullas"/>
    <m/>
    <m/>
    <m/>
    <m/>
    <m/>
    <m/>
    <m/>
    <m/>
    <s v="No"/>
    <n v="144"/>
    <m/>
    <m/>
    <x v="0"/>
    <d v="2019-08-22T12:54:07.000"/>
    <s v="RT @joeclark947: @hootsuite @HubSpot @CMIContent @socialmedia2day @SMExaminer _x000a_@larrykim @neilpatel @MarketingProfs @MariSmith @jeffbullas…"/>
    <m/>
    <m/>
    <x v="1"/>
    <m/>
    <s v="http://pbs.twimg.com/profile_images/1004243547472556032/yayWifmC_normal.jpg"/>
    <x v="92"/>
    <s v="https://twitter.com/#!/joeclark947/status/1164521127198302208"/>
    <m/>
    <m/>
    <s v="1164521127198302208"/>
    <m/>
    <b v="0"/>
    <n v="0"/>
    <s v=""/>
    <b v="0"/>
    <s v="en"/>
    <m/>
    <s v=""/>
    <b v="0"/>
    <n v="2"/>
    <s v="1049957792348626944"/>
    <s v="Twitter Web App"/>
    <b v="0"/>
    <s v="1049957792348626944"/>
    <s v="Tweet"/>
    <n v="0"/>
    <n v="0"/>
    <m/>
    <m/>
    <m/>
    <m/>
    <m/>
    <m/>
    <m/>
    <m/>
    <n v="3"/>
    <s v="5"/>
    <s v="5"/>
    <m/>
    <m/>
    <m/>
    <m/>
    <m/>
    <m/>
    <m/>
    <m/>
    <m/>
  </r>
  <r>
    <s v="joeclark947"/>
    <s v="jeffbullas"/>
    <m/>
    <m/>
    <m/>
    <m/>
    <m/>
    <m/>
    <m/>
    <m/>
    <s v="No"/>
    <n v="145"/>
    <m/>
    <m/>
    <x v="0"/>
    <d v="2019-09-13T11:27:50.000"/>
    <s v="RT @joeclark947: @hootsuite @HubSpot @CMIContent @socialmedia2day @SMExaminer _x000a_@larrykim @neilpatel @MarketingProfs @MariSmith @jeffbullas…"/>
    <m/>
    <m/>
    <x v="1"/>
    <m/>
    <s v="http://pbs.twimg.com/profile_images/1004243547472556032/yayWifmC_normal.jpg"/>
    <x v="93"/>
    <s v="https://twitter.com/#!/joeclark947/status/1172471946933669888"/>
    <m/>
    <m/>
    <s v="1172471946933669888"/>
    <m/>
    <b v="0"/>
    <n v="0"/>
    <s v=""/>
    <b v="0"/>
    <s v="en"/>
    <m/>
    <s v=""/>
    <b v="0"/>
    <n v="2"/>
    <s v="1049957792348626944"/>
    <s v="Twitter Web App"/>
    <b v="0"/>
    <s v="1049957792348626944"/>
    <s v="Tweet"/>
    <n v="0"/>
    <n v="0"/>
    <m/>
    <m/>
    <m/>
    <m/>
    <m/>
    <m/>
    <m/>
    <m/>
    <n v="3"/>
    <s v="5"/>
    <s v="5"/>
    <m/>
    <m/>
    <m/>
    <m/>
    <m/>
    <m/>
    <m/>
    <m/>
    <m/>
  </r>
  <r>
    <s v="saccio"/>
    <s v="jungleisland"/>
    <m/>
    <m/>
    <m/>
    <m/>
    <m/>
    <m/>
    <m/>
    <m/>
    <s v="No"/>
    <n v="173"/>
    <m/>
    <m/>
    <x v="0"/>
    <d v="2019-09-16T20:15:39.000"/>
    <s v="@NacoTeca @SoftBank @sprint @marceloclaure @beaconcouncil @jungleisland Yes! And how do we ensure as we achieve suc… https://t.co/97GShf0G1Z"/>
    <s v="https://twitter.com/i/web/status/1173691942238076928"/>
    <s v="twitter.com"/>
    <x v="1"/>
    <m/>
    <s v="http://pbs.twimg.com/profile_images/378800000598941987/f854c23f8cf6b0bc94b7d38d38861c9e_normal.jpeg"/>
    <x v="94"/>
    <s v="https://twitter.com/#!/saccio/status/1173691942238076928"/>
    <m/>
    <m/>
    <s v="1173691942238076928"/>
    <s v="1173606721077567488"/>
    <b v="0"/>
    <n v="0"/>
    <s v="43898961"/>
    <b v="0"/>
    <s v="en"/>
    <m/>
    <s v=""/>
    <b v="0"/>
    <n v="0"/>
    <s v=""/>
    <s v="Twitter for iPhone"/>
    <b v="1"/>
    <s v="1173606721077567488"/>
    <s v="Tweet"/>
    <n v="0"/>
    <n v="0"/>
    <m/>
    <m/>
    <m/>
    <m/>
    <m/>
    <m/>
    <m/>
    <m/>
    <n v="1"/>
    <s v="6"/>
    <s v="6"/>
    <m/>
    <m/>
    <m/>
    <m/>
    <m/>
    <m/>
    <m/>
    <m/>
    <m/>
  </r>
  <r>
    <s v="wildlysm"/>
    <s v="wildlysm"/>
    <m/>
    <m/>
    <m/>
    <m/>
    <m/>
    <m/>
    <m/>
    <m/>
    <s v="No"/>
    <n v="179"/>
    <m/>
    <m/>
    <x v="1"/>
    <d v="2019-09-17T11:25:53.000"/>
    <s v="Recent clients I have worked with have been unsure of how to review the analytics of their posts. Here is a good ov… https://t.co/S34mpWw1sR"/>
    <s v="https://twitter.com/i/web/status/1173921006630690816"/>
    <s v="twitter.com"/>
    <x v="1"/>
    <m/>
    <s v="http://pbs.twimg.com/profile_images/1136195360769159170/aOVvNdmU_normal.jpg"/>
    <x v="95"/>
    <s v="https://twitter.com/#!/wildlysm/status/1173921006630690816"/>
    <m/>
    <m/>
    <s v="1173921006630690816"/>
    <m/>
    <b v="0"/>
    <n v="0"/>
    <s v=""/>
    <b v="0"/>
    <s v="en"/>
    <m/>
    <s v=""/>
    <b v="0"/>
    <n v="0"/>
    <s v=""/>
    <s v="Twitter Web App"/>
    <b v="1"/>
    <s v="1173921006630690816"/>
    <s v="Tweet"/>
    <n v="0"/>
    <n v="0"/>
    <m/>
    <m/>
    <m/>
    <m/>
    <m/>
    <m/>
    <m/>
    <m/>
    <n v="1"/>
    <s v="1"/>
    <s v="1"/>
    <n v="2"/>
    <n v="8.695652173913043"/>
    <n v="1"/>
    <n v="4.3478260869565215"/>
    <n v="0"/>
    <n v="0"/>
    <n v="20"/>
    <n v="86.95652173913044"/>
    <n v="23"/>
  </r>
  <r>
    <s v="katestoodley"/>
    <s v="hootsuite"/>
    <m/>
    <m/>
    <m/>
    <m/>
    <m/>
    <m/>
    <m/>
    <m/>
    <s v="No"/>
    <n v="180"/>
    <m/>
    <m/>
    <x v="0"/>
    <d v="2019-09-18T15:49:28.000"/>
    <s v="Really psyched for @hootsuite’s tips on proving social marketing ROI #martechconf _x000a_#socialROI https://t.co/uFG3eF28j4"/>
    <m/>
    <m/>
    <x v="35"/>
    <s v="https://pbs.twimg.com/media/EEwgza2X4AE03or.jpg"/>
    <s v="https://pbs.twimg.com/media/EEwgza2X4AE03or.jpg"/>
    <x v="96"/>
    <s v="https://twitter.com/#!/katestoodley/status/1174349728378699778"/>
    <m/>
    <m/>
    <s v="1174349728378699778"/>
    <m/>
    <b v="0"/>
    <n v="0"/>
    <s v=""/>
    <b v="0"/>
    <s v="en"/>
    <m/>
    <s v=""/>
    <b v="0"/>
    <n v="0"/>
    <s v=""/>
    <s v="Twitter for iPhone"/>
    <b v="0"/>
    <s v="1174349728378699778"/>
    <s v="Tweet"/>
    <n v="0"/>
    <n v="0"/>
    <m/>
    <m/>
    <m/>
    <m/>
    <m/>
    <m/>
    <m/>
    <m/>
    <n v="1"/>
    <s v="2"/>
    <s v="2"/>
    <n v="1"/>
    <n v="7.6923076923076925"/>
    <n v="0"/>
    <n v="0"/>
    <n v="0"/>
    <n v="0"/>
    <n v="12"/>
    <n v="92.3076923076923"/>
    <n v="13"/>
  </r>
  <r>
    <s v="ramonanunezm"/>
    <s v="liftmetrix"/>
    <m/>
    <m/>
    <m/>
    <m/>
    <m/>
    <m/>
    <m/>
    <m/>
    <s v="No"/>
    <n v="181"/>
    <m/>
    <m/>
    <x v="0"/>
    <d v="2019-09-20T22:06:52.000"/>
    <s v="¡Noticias de última hora! @LiftMetrix se une a la familia de Hootsuite para ayudarte a definir y medir tu… https://t.co/tDsJ54UO40"/>
    <s v="https://twitter.com/i/web/status/1175169479828889601"/>
    <s v="twitter.com"/>
    <x v="1"/>
    <m/>
    <s v="http://pbs.twimg.com/profile_images/866136939300257793/apNayx1S_normal.jpg"/>
    <x v="97"/>
    <s v="https://twitter.com/#!/ramonanunezm/status/1175169479828889601"/>
    <m/>
    <m/>
    <s v="1175169479828889601"/>
    <m/>
    <b v="0"/>
    <n v="0"/>
    <s v=""/>
    <b v="0"/>
    <s v="es"/>
    <m/>
    <s v=""/>
    <b v="0"/>
    <n v="0"/>
    <s v=""/>
    <s v="Hootsuite Inc."/>
    <b v="1"/>
    <s v="1175169479828889601"/>
    <s v="Tweet"/>
    <n v="0"/>
    <n v="0"/>
    <m/>
    <m/>
    <m/>
    <m/>
    <m/>
    <m/>
    <m/>
    <m/>
    <n v="2"/>
    <s v="18"/>
    <s v="18"/>
    <n v="0"/>
    <n v="0"/>
    <n v="0"/>
    <n v="0"/>
    <n v="0"/>
    <n v="0"/>
    <n v="19"/>
    <n v="100"/>
    <n v="19"/>
  </r>
  <r>
    <s v="ramonanunezm"/>
    <s v="liftmetrix"/>
    <m/>
    <m/>
    <m/>
    <m/>
    <m/>
    <m/>
    <m/>
    <m/>
    <s v="No"/>
    <n v="182"/>
    <m/>
    <m/>
    <x v="0"/>
    <d v="2019-09-21T03:11:28.000"/>
    <s v="RT @RamonANunezM: ¡Noticias de última hora! @LiftMetrix se une a la familia de Hootsuite para ayudarte a definir y medir tu #SocialROI http…"/>
    <m/>
    <m/>
    <x v="0"/>
    <m/>
    <s v="http://pbs.twimg.com/profile_images/866136939300257793/apNayx1S_normal.jpg"/>
    <x v="98"/>
    <s v="https://twitter.com/#!/ramonanunezm/status/1175246134639583233"/>
    <m/>
    <m/>
    <s v="1175246134639583233"/>
    <m/>
    <b v="0"/>
    <n v="0"/>
    <s v=""/>
    <b v="0"/>
    <s v="es"/>
    <m/>
    <s v=""/>
    <b v="0"/>
    <n v="0"/>
    <s v="1175169479828889601"/>
    <s v="Hootsuite Inc."/>
    <b v="0"/>
    <s v="1175169479828889601"/>
    <s v="Tweet"/>
    <n v="0"/>
    <n v="0"/>
    <m/>
    <m/>
    <m/>
    <m/>
    <m/>
    <m/>
    <m/>
    <m/>
    <n v="2"/>
    <s v="18"/>
    <s v="18"/>
    <n v="0"/>
    <n v="0"/>
    <n v="0"/>
    <n v="0"/>
    <n v="0"/>
    <n v="0"/>
    <n v="23"/>
    <n v="100"/>
    <n v="23"/>
  </r>
  <r>
    <s v="bjorgpalsdottir"/>
    <s v="wbg_health"/>
    <m/>
    <m/>
    <m/>
    <m/>
    <m/>
    <m/>
    <m/>
    <m/>
    <s v="No"/>
    <n v="183"/>
    <m/>
    <m/>
    <x v="0"/>
    <d v="2019-09-21T20:11:06.000"/>
    <s v="Mohammad Ali Pate @WBG_Health what is the #socialRoI on #InvestinHealthWorkers and their #education on #women and #youth and let's imbue the need to innovate into the #training of #HealthWorkers on the frontlines linking #servicedelivery and #economicopportunity https://t.co/RDNVUG8kJU"/>
    <m/>
    <m/>
    <x v="36"/>
    <s v="https://pbs.twimg.com/media/EFA5gW2XYAQGpAW.jpg"/>
    <s v="https://pbs.twimg.com/media/EFA5gW2XYAQGpAW.jpg"/>
    <x v="99"/>
    <s v="https://twitter.com/#!/bjorgpalsdottir/status/1175502735397048324"/>
    <m/>
    <m/>
    <s v="1175502735397048324"/>
    <m/>
    <b v="0"/>
    <n v="1"/>
    <s v=""/>
    <b v="0"/>
    <s v="en"/>
    <m/>
    <s v=""/>
    <b v="0"/>
    <n v="0"/>
    <s v=""/>
    <s v="Twitter for Android"/>
    <b v="0"/>
    <s v="1175502735397048324"/>
    <s v="Tweet"/>
    <n v="0"/>
    <n v="0"/>
    <m/>
    <m/>
    <m/>
    <m/>
    <m/>
    <m/>
    <m/>
    <m/>
    <n v="1"/>
    <s v="17"/>
    <s v="17"/>
    <n v="0"/>
    <n v="0"/>
    <n v="0"/>
    <n v="0"/>
    <n v="0"/>
    <n v="0"/>
    <n v="36"/>
    <n v="100"/>
    <n v="36"/>
  </r>
  <r>
    <s v="chrissmithdigi"/>
    <s v="inboundevol"/>
    <m/>
    <m/>
    <m/>
    <m/>
    <m/>
    <m/>
    <m/>
    <m/>
    <s v="No"/>
    <n v="184"/>
    <m/>
    <m/>
    <x v="0"/>
    <d v="2019-09-13T02:46:57.000"/>
    <s v="RT @inboundevol: What Is Digital Marketing? #SocialROI #SocialMediaMarketing #DigitalMarketing #InboundSMM #InstagramMarketingAgency https:…"/>
    <m/>
    <m/>
    <x v="37"/>
    <m/>
    <s v="http://pbs.twimg.com/profile_images/961316646915686400/_pqOMryF_normal.jpg"/>
    <x v="100"/>
    <s v="https://twitter.com/#!/chrissmithdigi/status/1172340864531587079"/>
    <m/>
    <m/>
    <s v="1172340864531587079"/>
    <m/>
    <b v="0"/>
    <n v="0"/>
    <s v=""/>
    <b v="0"/>
    <s v="en"/>
    <m/>
    <s v=""/>
    <b v="0"/>
    <n v="1"/>
    <s v="1172335197762646017"/>
    <s v="Twitter for iPhone"/>
    <b v="0"/>
    <s v="1172335197762646017"/>
    <s v="Tweet"/>
    <n v="0"/>
    <n v="0"/>
    <m/>
    <m/>
    <m/>
    <m/>
    <m/>
    <m/>
    <m/>
    <m/>
    <n v="2"/>
    <s v="16"/>
    <s v="16"/>
    <n v="0"/>
    <n v="0"/>
    <n v="0"/>
    <n v="0"/>
    <n v="0"/>
    <n v="0"/>
    <n v="12"/>
    <n v="100"/>
    <n v="12"/>
  </r>
  <r>
    <s v="chrissmithdigi"/>
    <s v="inboundevol"/>
    <m/>
    <m/>
    <m/>
    <m/>
    <m/>
    <m/>
    <m/>
    <m/>
    <s v="No"/>
    <n v="185"/>
    <m/>
    <m/>
    <x v="0"/>
    <d v="2019-09-23T16:26:22.000"/>
    <s v="RT @inboundevol: Content Syndication: What It Is &amp;amp; How to Do It Successfully #DigitalMarketingAgency #SocialROI #InboundMarketingAgency #In…"/>
    <m/>
    <m/>
    <x v="38"/>
    <m/>
    <s v="http://pbs.twimg.com/profile_images/961316646915686400/_pqOMryF_normal.jpg"/>
    <x v="101"/>
    <s v="https://twitter.com/#!/chrissmithdigi/status/1176170955409784832"/>
    <m/>
    <m/>
    <s v="1176170955409784832"/>
    <m/>
    <b v="0"/>
    <n v="0"/>
    <s v=""/>
    <b v="0"/>
    <s v="en"/>
    <m/>
    <s v=""/>
    <b v="0"/>
    <n v="1"/>
    <s v="1176164540314259456"/>
    <s v="Twitter for iPhone"/>
    <b v="0"/>
    <s v="1176164540314259456"/>
    <s v="Tweet"/>
    <n v="0"/>
    <n v="0"/>
    <m/>
    <m/>
    <m/>
    <m/>
    <m/>
    <m/>
    <m/>
    <m/>
    <n v="2"/>
    <s v="16"/>
    <s v="16"/>
    <n v="1"/>
    <n v="5.882352941176471"/>
    <n v="0"/>
    <n v="0"/>
    <n v="0"/>
    <n v="0"/>
    <n v="16"/>
    <n v="94.11764705882354"/>
    <n v="17"/>
  </r>
  <r>
    <s v="tracy19671"/>
    <s v="tracy19671"/>
    <m/>
    <m/>
    <m/>
    <m/>
    <m/>
    <m/>
    <m/>
    <m/>
    <s v="No"/>
    <n v="186"/>
    <m/>
    <m/>
    <x v="1"/>
    <d v="2019-09-25T08:19:44.000"/>
    <s v="#AskQL #bufferchat #HootChat #TwitterSmarter #CustServ #adweekchat #SimplyChat #marketochat #cfchat #Qchat… https://t.co/OvaQX6FqWU"/>
    <s v="https://twitter.com/i/web/status/1176773263520935936"/>
    <s v="twitter.com"/>
    <x v="39"/>
    <m/>
    <s v="http://pbs.twimg.com/profile_images/842957932463620096/VMYTGfjD_normal.jpg"/>
    <x v="102"/>
    <s v="https://twitter.com/#!/tracy19671/status/1176773263520935936"/>
    <m/>
    <m/>
    <s v="1176773263520935936"/>
    <m/>
    <b v="0"/>
    <n v="0"/>
    <s v=""/>
    <b v="0"/>
    <s v="und"/>
    <m/>
    <s v=""/>
    <b v="0"/>
    <n v="0"/>
    <s v=""/>
    <s v="Twitter Web App"/>
    <b v="1"/>
    <s v="1176773263520935936"/>
    <s v="Tweet"/>
    <n v="0"/>
    <n v="0"/>
    <m/>
    <m/>
    <m/>
    <m/>
    <m/>
    <m/>
    <m/>
    <m/>
    <n v="1"/>
    <s v="1"/>
    <s v="1"/>
    <n v="0"/>
    <n v="0"/>
    <n v="0"/>
    <n v="0"/>
    <n v="0"/>
    <n v="0"/>
    <n v="10"/>
    <n v="100"/>
    <n v="10"/>
  </r>
  <r>
    <s v="tvbtweets"/>
    <s v="tvbtweets"/>
    <m/>
    <m/>
    <m/>
    <m/>
    <m/>
    <m/>
    <m/>
    <m/>
    <s v="No"/>
    <n v="187"/>
    <m/>
    <m/>
    <x v="1"/>
    <d v="2019-09-26T15:58:34.000"/>
    <s v="It's never been easier to turn your station's social audience into revenue. Find out how: https://t.co/53oHxiT93s… https://t.co/hvnKdTp0uE"/>
    <s v="http://sharerocket.com/tvb-2018/ https://twitter.com/i/web/status/1177251124472139777"/>
    <s v="sharerocket.com twitter.com"/>
    <x v="1"/>
    <m/>
    <s v="http://pbs.twimg.com/profile_images/887399321628364800/1pgS_LTs_normal.jpg"/>
    <x v="103"/>
    <s v="https://twitter.com/#!/tvbtweets/status/1177251124472139777"/>
    <m/>
    <m/>
    <s v="1177251124472139777"/>
    <m/>
    <b v="0"/>
    <n v="0"/>
    <s v=""/>
    <b v="0"/>
    <s v="en"/>
    <m/>
    <s v=""/>
    <b v="0"/>
    <n v="0"/>
    <s v=""/>
    <s v="Twitter Web App"/>
    <b v="1"/>
    <s v="1177251124472139777"/>
    <s v="Tweet"/>
    <n v="0"/>
    <n v="0"/>
    <m/>
    <m/>
    <m/>
    <m/>
    <m/>
    <m/>
    <m/>
    <m/>
    <n v="1"/>
    <s v="1"/>
    <s v="1"/>
    <n v="1"/>
    <n v="6.666666666666667"/>
    <n v="0"/>
    <n v="0"/>
    <n v="0"/>
    <n v="0"/>
    <n v="14"/>
    <n v="93.33333333333333"/>
    <n v="15"/>
  </r>
  <r>
    <s v="mdavecs"/>
    <s v="rectestgirl"/>
    <m/>
    <m/>
    <m/>
    <m/>
    <m/>
    <m/>
    <m/>
    <m/>
    <s v="No"/>
    <n v="188"/>
    <m/>
    <m/>
    <x v="0"/>
    <d v="2019-10-01T23:09:25.000"/>
    <s v="RT @RectestGirl: Social media is not a media. The ðŸ—ï¸key is to ðŸ‘‚listen, ðŸ—£ï¸engage, and ðŸ¤build relationships. ~David Alston _x000a__x000a_#socialmedia #soâ€¦"/>
    <m/>
    <m/>
    <x v="27"/>
    <m/>
    <s v="http://pbs.twimg.com/profile_images/913862772185853955/x3Q0IYXO_normal.jpg"/>
    <x v="104"/>
    <s v="https://twitter.com/#!/mdavecs/status/1179171489662275592"/>
    <m/>
    <m/>
    <s v="1179171489662275592"/>
    <m/>
    <b v="0"/>
    <n v="0"/>
    <s v=""/>
    <b v="0"/>
    <s v="en"/>
    <m/>
    <s v=""/>
    <b v="0"/>
    <n v="1"/>
    <s v="1179169178789351425"/>
    <s v="TweetDeck"/>
    <b v="0"/>
    <s v="1179169178789351425"/>
    <s v="Tweet"/>
    <n v="0"/>
    <n v="0"/>
    <m/>
    <m/>
    <m/>
    <m/>
    <m/>
    <m/>
    <m/>
    <m/>
    <n v="1"/>
    <s v="15"/>
    <s v="15"/>
    <n v="0"/>
    <n v="0"/>
    <n v="0"/>
    <n v="0"/>
    <n v="0"/>
    <n v="0"/>
    <n v="27"/>
    <n v="100"/>
    <n v="27"/>
  </r>
  <r>
    <s v="falconio"/>
    <s v="nordic_choice"/>
    <m/>
    <m/>
    <m/>
    <m/>
    <m/>
    <m/>
    <m/>
    <m/>
    <s v="No"/>
    <n v="189"/>
    <m/>
    <m/>
    <x v="2"/>
    <d v="2019-10-02T12:00:11.000"/>
    <s v="@Nordic_Choice has been using social media to increase total revenue by 30%. See how they're making it happen ðŸš¨_x000a__x000a_Check the full interview ðŸ‘‰https://t.co/igwqYVDQWk ðŸ¤¯_x000a_#SocialMedia #SocialROI"/>
    <s v="https://www.falcon.io/insights-hub/topics/social-media-roi/spark-interview-a-social-media-fairy-tale/?utm_term=falcon+page&amp;utm_medium=social&amp;utm_source=twitter&amp;utm_campaign=attract-all-engagement-own&amp;utm_content=falcon+social"/>
    <s v="falcon.io"/>
    <x v="24"/>
    <m/>
    <s v="http://pbs.twimg.com/profile_images/1145628466936778752/qb_xAM7n_normal.png"/>
    <x v="105"/>
    <s v="https://twitter.com/#!/falconio/status/1179365458455285760"/>
    <m/>
    <m/>
    <s v="1179365458455285760"/>
    <m/>
    <b v="0"/>
    <n v="0"/>
    <s v="19164520"/>
    <b v="0"/>
    <s v="en"/>
    <m/>
    <s v=""/>
    <b v="0"/>
    <n v="0"/>
    <s v=""/>
    <s v="Falcon Social Media Management "/>
    <b v="0"/>
    <s v="1179365458455285760"/>
    <s v="Tweet"/>
    <n v="0"/>
    <n v="0"/>
    <m/>
    <m/>
    <m/>
    <m/>
    <m/>
    <m/>
    <m/>
    <m/>
    <n v="1"/>
    <s v="14"/>
    <s v="14"/>
    <n v="0"/>
    <n v="0"/>
    <n v="0"/>
    <n v="0"/>
    <n v="0"/>
    <n v="0"/>
    <n v="31"/>
    <n v="100"/>
    <n v="31"/>
  </r>
  <r>
    <s v="falconio"/>
    <s v="falconio"/>
    <m/>
    <m/>
    <m/>
    <m/>
    <m/>
    <m/>
    <m/>
    <m/>
    <s v="No"/>
    <n v="190"/>
    <m/>
    <m/>
    <x v="1"/>
    <d v="2019-09-04T19:55:00.000"/>
    <s v="CPC, CTR &amp;amp; CAC! Here are the social media metrics you should be talking about to your boss: https://t.co/VXMaPytDjb 📊#SocialROI #SocialMediaMarketing"/>
    <s v="https://www.falcon.io/insights-hub/topics/social-media-roi/how-to-prove-social-media-roi-to-your-boss/?utm_term=falcon+page&amp;utm_medium=social&amp;utm_source=twitter&amp;utm_campaign=attract-all-engagement-own&amp;utm_content=falcon+social"/>
    <s v="falcon.io"/>
    <x v="40"/>
    <m/>
    <s v="http://pbs.twimg.com/profile_images/1145628466936778752/qb_xAM7n_normal.png"/>
    <x v="106"/>
    <s v="https://twitter.com/#!/falconio/status/1169338091385106438"/>
    <m/>
    <m/>
    <s v="1169338091385106438"/>
    <m/>
    <b v="0"/>
    <n v="0"/>
    <s v=""/>
    <b v="0"/>
    <s v="en"/>
    <m/>
    <s v=""/>
    <b v="0"/>
    <n v="0"/>
    <s v=""/>
    <s v="Falcon Social Media Management "/>
    <b v="0"/>
    <s v="1169338091385106438"/>
    <s v="Tweet"/>
    <n v="0"/>
    <n v="0"/>
    <m/>
    <m/>
    <m/>
    <m/>
    <m/>
    <m/>
    <m/>
    <m/>
    <n v="1"/>
    <s v="14"/>
    <s v="14"/>
    <n v="0"/>
    <n v="0"/>
    <n v="0"/>
    <n v="0"/>
    <n v="0"/>
    <n v="0"/>
    <n v="20"/>
    <n v="100"/>
    <n v="20"/>
  </r>
  <r>
    <s v="ecotone_pbc"/>
    <s v="twincitiesrise"/>
    <m/>
    <m/>
    <m/>
    <m/>
    <m/>
    <m/>
    <m/>
    <m/>
    <s v="No"/>
    <n v="191"/>
    <m/>
    <m/>
    <x v="0"/>
    <d v="2019-10-02T15:22:17.000"/>
    <s v="Our client @twincitiesrise provides mentorship and training to transform lives through meaningful employment. Impact analysis shows their services also benefit taxpayers, society, and the next generation! _x000a__x000a_A #socialROI snapshot: https://t.co/zMnLFs675U"/>
    <m/>
    <m/>
    <x v="0"/>
    <s v="https://pbs.twimg.com/media/EF4g4ySXYAI5X8g.png"/>
    <s v="https://pbs.twimg.com/media/EF4g4ySXYAI5X8g.png"/>
    <x v="107"/>
    <s v="https://twitter.com/#!/ecotone_pbc/status/1179416318627500035"/>
    <m/>
    <m/>
    <s v="1179416318627500035"/>
    <m/>
    <b v="0"/>
    <n v="0"/>
    <s v=""/>
    <b v="0"/>
    <s v="en"/>
    <m/>
    <s v=""/>
    <b v="0"/>
    <n v="0"/>
    <s v=""/>
    <s v="Twitter Web App"/>
    <b v="0"/>
    <s v="1179416318627500035"/>
    <s v="Tweet"/>
    <n v="0"/>
    <n v="0"/>
    <m/>
    <m/>
    <m/>
    <m/>
    <m/>
    <m/>
    <m/>
    <m/>
    <n v="1"/>
    <s v="13"/>
    <s v="13"/>
    <n v="2"/>
    <n v="6.896551724137931"/>
    <n v="0"/>
    <n v="0"/>
    <n v="0"/>
    <n v="0"/>
    <n v="27"/>
    <n v="93.10344827586206"/>
    <n v="29"/>
  </r>
  <r>
    <s v="dpomuk"/>
    <s v="dpomuk"/>
    <m/>
    <m/>
    <m/>
    <m/>
    <m/>
    <m/>
    <m/>
    <m/>
    <s v="No"/>
    <n v="192"/>
    <m/>
    <m/>
    <x v="1"/>
    <d v="2019-10-03T14:50:02.000"/>
    <s v="The social marketing domain is relentless in its hunt for ROI, and it all stems from the fact weâ€™re just not advanced enough to know about it. So what's the &quot;truth&quot; about social ROI? Find out here â†’ https://t.co/0MtAeExIKS_x000a__x000a_#ROI #SocialMedia #SocialROI #Blog https://t.co/cChT8XMkth"/>
    <s v="https://www.dpom.co.uk/truth-social-roi/"/>
    <s v="co.uk"/>
    <x v="41"/>
    <s v="https://pbs.twimg.com/media/EF9jGM9WkAING0O.png"/>
    <s v="https://pbs.twimg.com/media/EF9jGM9WkAING0O.png"/>
    <x v="108"/>
    <s v="https://twitter.com/#!/dpomuk/status/1179770591441817602"/>
    <m/>
    <m/>
    <s v="1179770591441817602"/>
    <m/>
    <b v="0"/>
    <n v="0"/>
    <s v=""/>
    <b v="0"/>
    <s v="en"/>
    <m/>
    <s v=""/>
    <b v="0"/>
    <n v="0"/>
    <s v=""/>
    <s v="Sprout Social"/>
    <b v="0"/>
    <s v="1179770591441817602"/>
    <s v="Tweet"/>
    <n v="0"/>
    <n v="0"/>
    <m/>
    <m/>
    <m/>
    <m/>
    <m/>
    <m/>
    <m/>
    <m/>
    <n v="1"/>
    <s v="1"/>
    <s v="1"/>
    <n v="2"/>
    <n v="4.651162790697675"/>
    <n v="1"/>
    <n v="2.3255813953488373"/>
    <n v="0"/>
    <n v="0"/>
    <n v="40"/>
    <n v="93.02325581395348"/>
    <n v="43"/>
  </r>
  <r>
    <s v="sociamonials"/>
    <s v="sociamonials"/>
    <m/>
    <m/>
    <m/>
    <m/>
    <m/>
    <m/>
    <m/>
    <m/>
    <s v="No"/>
    <n v="193"/>
    <m/>
    <m/>
    <x v="1"/>
    <d v="2019-08-05T11:01:19.000"/>
    <s v="ðŸ“ˆðŸ§Wondering how you can earn a higher ROI from social media this 2019? We can help you find your true influencers. Come, and check us out._x000a__x000a_#socialroi #socialmedia #SMM #socialmediacampaign #socialmediamanagement #socialtool #DigitalMarketing #marketing #OnlinePromotion https://t.co/Fsat5QQxow"/>
    <m/>
    <m/>
    <x v="42"/>
    <s v="https://pbs.twimg.com/media/EBM481xVAAAvUqu.png"/>
    <s v="https://pbs.twimg.com/media/EBM481xVAAAvUqu.png"/>
    <x v="109"/>
    <s v="https://twitter.com/#!/sociamonials/status/1158332148752904192"/>
    <m/>
    <m/>
    <s v="1158332148752904192"/>
    <m/>
    <b v="0"/>
    <n v="0"/>
    <s v=""/>
    <b v="0"/>
    <s v="en"/>
    <m/>
    <s v=""/>
    <b v="0"/>
    <n v="0"/>
    <s v=""/>
    <s v="Campaign Share"/>
    <b v="0"/>
    <s v="1158332148752904192"/>
    <s v="Tweet"/>
    <n v="0"/>
    <n v="0"/>
    <m/>
    <m/>
    <m/>
    <m/>
    <m/>
    <m/>
    <m/>
    <m/>
    <n v="6"/>
    <s v="24"/>
    <s v="24"/>
    <n v="0"/>
    <n v="0"/>
    <n v="0"/>
    <n v="0"/>
    <n v="0"/>
    <n v="0"/>
    <n v="37"/>
    <n v="100"/>
    <n v="37"/>
  </r>
  <r>
    <s v="sociamonials"/>
    <s v="sociamonials"/>
    <m/>
    <m/>
    <m/>
    <m/>
    <m/>
    <m/>
    <m/>
    <m/>
    <s v="No"/>
    <n v="194"/>
    <m/>
    <m/>
    <x v="1"/>
    <d v="2019-08-07T22:58:34.000"/>
    <s v="🧲Want to attract a flood of new customers for ur e-commerce business? Try these '5 Steps to Create a 📸Video Product Review Referral Program'. _x000a__x000a_#video #socialroi #socialmedia #SMM #socialmediacampaign #socialmediamanagement #socialtool #DigitalMarketing https://t.co/IjU1Vsk6Yy https://t.co/PofnXm0FLP"/>
    <s v="http://www.sociamonials.com/redirect.php?url_id=377868&amp;s_id=2747926"/>
    <s v="sociamonials.com"/>
    <x v="43"/>
    <s v="https://pbs.twimg.com/amplify_video_thumb/1159237230826668032/img/3I2QiOzC6FFR0QWi.jpg"/>
    <s v="https://pbs.twimg.com/amplify_video_thumb/1159237230826668032/img/3I2QiOzC6FFR0QWi.jpg"/>
    <x v="110"/>
    <s v="https://twitter.com/#!/sociamonials/status/1159237423575912448"/>
    <m/>
    <m/>
    <s v="1159237423575912448"/>
    <m/>
    <b v="0"/>
    <n v="0"/>
    <s v=""/>
    <b v="0"/>
    <s v="en"/>
    <m/>
    <s v=""/>
    <b v="0"/>
    <n v="0"/>
    <s v=""/>
    <s v="Campaign Share"/>
    <b v="0"/>
    <s v="1159237423575912448"/>
    <s v="Tweet"/>
    <n v="0"/>
    <n v="0"/>
    <m/>
    <m/>
    <m/>
    <m/>
    <m/>
    <m/>
    <m/>
    <m/>
    <n v="6"/>
    <s v="24"/>
    <s v="24"/>
    <n v="0"/>
    <n v="0"/>
    <n v="0"/>
    <n v="0"/>
    <n v="0"/>
    <n v="0"/>
    <n v="33"/>
    <n v="100"/>
    <n v="33"/>
  </r>
  <r>
    <s v="sociamonials"/>
    <s v="sociamonials"/>
    <m/>
    <m/>
    <m/>
    <m/>
    <m/>
    <m/>
    <m/>
    <m/>
    <s v="No"/>
    <n v="195"/>
    <m/>
    <m/>
    <x v="1"/>
    <d v="2019-08-12T11:00:45.000"/>
    <s v="😌“Marketing is no longer about the stuff you make but about the stories you tell.” ~Seth Godin_x000a__x000a_#socialroi #socialmedia #SMM #socialmediacampaign #socialmediamanagement #socialtool #DigitalMarketing #marketing #OnlinePromotion #SocialMediaPromotion https://t.co/DG2f1t0vIG"/>
    <m/>
    <m/>
    <x v="44"/>
    <s v="https://pbs.twimg.com/media/EBw78wCUIAYKu-J.jpg"/>
    <s v="https://pbs.twimg.com/media/EBw78wCUIAYKu-J.jpg"/>
    <x v="111"/>
    <s v="https://twitter.com/#!/sociamonials/status/1160868722220736517"/>
    <m/>
    <m/>
    <s v="1160868722220736517"/>
    <m/>
    <b v="0"/>
    <n v="2"/>
    <s v=""/>
    <b v="0"/>
    <s v="en"/>
    <m/>
    <s v=""/>
    <b v="0"/>
    <n v="1"/>
    <s v=""/>
    <s v="Campaign Share"/>
    <b v="0"/>
    <s v="1160868722220736517"/>
    <s v="Tweet"/>
    <n v="0"/>
    <n v="0"/>
    <m/>
    <m/>
    <m/>
    <m/>
    <m/>
    <m/>
    <m/>
    <m/>
    <n v="6"/>
    <s v="24"/>
    <s v="24"/>
    <n v="0"/>
    <n v="0"/>
    <n v="0"/>
    <n v="0"/>
    <n v="0"/>
    <n v="0"/>
    <n v="27"/>
    <n v="100"/>
    <n v="27"/>
  </r>
  <r>
    <s v="sociamonials"/>
    <s v="sociamonials"/>
    <m/>
    <m/>
    <m/>
    <m/>
    <m/>
    <m/>
    <m/>
    <m/>
    <s v="No"/>
    <n v="196"/>
    <m/>
    <m/>
    <x v="1"/>
    <d v="2019-08-12T17:00:55.000"/>
    <s v="👀 In a world of clutter and mixed sentiment, does your brand STAND OUT?_x000a__x000a_#socialroi #socialmedia #SMM… https://t.co/sh3jEAWOhB"/>
    <s v="https://twitter.com/i/web/status/1160959358986944512"/>
    <s v="twitter.com"/>
    <x v="45"/>
    <m/>
    <s v="http://pbs.twimg.com/profile_images/976644015415111680/FhOAHue4_normal.jpg"/>
    <x v="112"/>
    <s v="https://twitter.com/#!/sociamonials/status/1160959358986944512"/>
    <m/>
    <m/>
    <s v="1160959358986944512"/>
    <m/>
    <b v="0"/>
    <n v="0"/>
    <s v=""/>
    <b v="0"/>
    <s v="en"/>
    <m/>
    <s v=""/>
    <b v="0"/>
    <n v="0"/>
    <s v=""/>
    <s v="Campaign Share"/>
    <b v="1"/>
    <s v="1160959358986944512"/>
    <s v="Tweet"/>
    <n v="0"/>
    <n v="0"/>
    <m/>
    <m/>
    <m/>
    <m/>
    <m/>
    <m/>
    <m/>
    <m/>
    <n v="6"/>
    <s v="24"/>
    <s v="24"/>
    <n v="0"/>
    <n v="0"/>
    <n v="0"/>
    <n v="0"/>
    <n v="0"/>
    <n v="0"/>
    <n v="16"/>
    <n v="100"/>
    <n v="16"/>
  </r>
  <r>
    <s v="sociamonials"/>
    <s v="sociamonials"/>
    <m/>
    <m/>
    <m/>
    <m/>
    <m/>
    <m/>
    <m/>
    <m/>
    <s v="No"/>
    <n v="197"/>
    <m/>
    <m/>
    <x v="1"/>
    <d v="2019-08-22T15:01:57.000"/>
    <s v="Launch social media campaigns that help you achieve higher social ROI. Let your social media take your business to the next level of success._x000a__x000a_#socialROI #socialmedia #SMM #socialmediacampaign #socialmediamanagement #socialtool #SMMtool #marketing https://t.co/Qb1FkY4k0x https://t.co/l3g3EdA0hu"/>
    <s v="http://www.sociamonials.com/redirect.php?url_id=392778&amp;s_id=2889846"/>
    <s v="sociamonials.com"/>
    <x v="46"/>
    <s v="https://pbs.twimg.com/media/EClTDhrUEAAOvuR.png"/>
    <s v="https://pbs.twimg.com/media/EClTDhrUEAAOvuR.png"/>
    <x v="113"/>
    <s v="https://twitter.com/#!/sociamonials/status/1164553300462776320"/>
    <m/>
    <m/>
    <s v="1164553300462776320"/>
    <m/>
    <b v="0"/>
    <n v="0"/>
    <s v=""/>
    <b v="0"/>
    <s v="en"/>
    <m/>
    <s v=""/>
    <b v="0"/>
    <n v="0"/>
    <s v=""/>
    <s v="Campaign Share"/>
    <b v="0"/>
    <s v="1164553300462776320"/>
    <s v="Tweet"/>
    <n v="0"/>
    <n v="0"/>
    <m/>
    <m/>
    <m/>
    <m/>
    <m/>
    <m/>
    <m/>
    <m/>
    <n v="6"/>
    <s v="24"/>
    <s v="24"/>
    <n v="1"/>
    <n v="3.125"/>
    <n v="0"/>
    <n v="0"/>
    <n v="0"/>
    <n v="0"/>
    <n v="31"/>
    <n v="96.875"/>
    <n v="32"/>
  </r>
  <r>
    <s v="sociamonials"/>
    <s v="sociamonials"/>
    <m/>
    <m/>
    <m/>
    <m/>
    <m/>
    <m/>
    <m/>
    <m/>
    <s v="No"/>
    <n v="198"/>
    <m/>
    <m/>
    <x v="1"/>
    <d v="2019-10-04T11:07:33.000"/>
    <s v="🧲Want to attract a flood of new customers for ur e-commerce business? Try these '5 Steps to Create a 📸Video Product Review Referral Program'. _x000a__x000a_#video #socialroi #socialmedia #SMM #socialmediacampaign #socialmediamanagement #socialtool #DigitalMarketing https://t.co/fMMIKlahTQ https://t.co/83aCnSrsGb"/>
    <s v="http://www.sociamonials.com/redirect.php?url_id=432809&amp;s_id=3173515"/>
    <s v="sociamonials.com"/>
    <x v="43"/>
    <s v="https://pbs.twimg.com/amplify_video_thumb/1180076774085939200/img/4vjQ2uYBzRgUGAuv.jpg"/>
    <s v="https://pbs.twimg.com/amplify_video_thumb/1180076774085939200/img/4vjQ2uYBzRgUGAuv.jpg"/>
    <x v="114"/>
    <s v="https://twitter.com/#!/sociamonials/status/1180076988473626624"/>
    <m/>
    <m/>
    <s v="1180076988473626624"/>
    <m/>
    <b v="0"/>
    <n v="1"/>
    <s v=""/>
    <b v="0"/>
    <s v="en"/>
    <m/>
    <s v=""/>
    <b v="0"/>
    <n v="0"/>
    <s v=""/>
    <s v="Campaign Share"/>
    <b v="0"/>
    <s v="1180076988473626624"/>
    <s v="Tweet"/>
    <n v="0"/>
    <n v="0"/>
    <m/>
    <m/>
    <m/>
    <m/>
    <m/>
    <m/>
    <m/>
    <m/>
    <n v="6"/>
    <s v="24"/>
    <s v="24"/>
    <n v="0"/>
    <n v="0"/>
    <n v="0"/>
    <n v="0"/>
    <n v="0"/>
    <n v="0"/>
    <n v="33"/>
    <n v="100"/>
    <n v="33"/>
  </r>
  <r>
    <s v="rectestgirl"/>
    <s v="rectestgirl"/>
    <m/>
    <m/>
    <m/>
    <m/>
    <m/>
    <m/>
    <m/>
    <m/>
    <s v="No"/>
    <n v="199"/>
    <m/>
    <m/>
    <x v="1"/>
    <d v="2019-10-01T23:00:14.000"/>
    <s v="Social media is not a media. The ðŸ—ï¸key is to ðŸ‘‚listen, ðŸ—£ï¸engage, and ðŸ¤build relationships. ~David Alston _x000a__x000a_#socialmedia #socialROI #SMM #socialmediacampaign #socialmediamanagement #socialtool #SMMtool #marketing https://t.co/QmfiIm5gNp https://t.co/lvGErj7bjq"/>
    <s v="http://www.sociamonials.com/redirect.php?url_id=429943&amp;s_id=3173561"/>
    <s v="sociamonials.com"/>
    <x v="47"/>
    <s v="https://pbs.twimg.com/media/EF1AHppU4AAMlJY.jpg"/>
    <s v="https://pbs.twimg.com/media/EF1AHppU4AAMlJY.jpg"/>
    <x v="115"/>
    <s v="https://twitter.com/#!/rectestgirl/status/1179169178789351425"/>
    <m/>
    <m/>
    <s v="1179169178789351425"/>
    <m/>
    <b v="0"/>
    <n v="2"/>
    <s v=""/>
    <b v="0"/>
    <s v="en"/>
    <m/>
    <s v=""/>
    <b v="0"/>
    <n v="1"/>
    <s v=""/>
    <s v="Campaign Share"/>
    <b v="0"/>
    <s v="1179169178789351425"/>
    <s v="Tweet"/>
    <n v="0"/>
    <n v="0"/>
    <m/>
    <m/>
    <m/>
    <m/>
    <m/>
    <m/>
    <m/>
    <m/>
    <n v="3"/>
    <s v="15"/>
    <s v="15"/>
    <n v="0"/>
    <n v="0"/>
    <n v="0"/>
    <n v="0"/>
    <n v="0"/>
    <n v="0"/>
    <n v="31"/>
    <n v="100"/>
    <n v="31"/>
  </r>
  <r>
    <s v="rectestgirl"/>
    <s v="rectestgirl"/>
    <m/>
    <m/>
    <m/>
    <m/>
    <m/>
    <m/>
    <m/>
    <m/>
    <s v="No"/>
    <n v="200"/>
    <m/>
    <m/>
    <x v="1"/>
    <d v="2019-10-02T17:00:37.000"/>
    <s v="In a world of clutter and mixed sentiment, does your brand STAND OUT? _x000a__x000a_#socialroi #socialmedia #SMM #socialmediacampaign #socialmediamanagement #socialtool #DigitalMarketing #marketing #OnlinePromotion #SocialMediaPromotion https://t.co/iE0cQP6ksP https://t.co/MPJL8881kp"/>
    <s v="http://www.sociamonials.com/redirect.php?url_id=430824&amp;s_id=3173560"/>
    <s v="sociamonials.com"/>
    <x v="44"/>
    <s v="https://pbs.twimg.com/media/EF43ZcyU8AIs3Zx.jpg"/>
    <s v="https://pbs.twimg.com/media/EF43ZcyU8AIs3Zx.jpg"/>
    <x v="116"/>
    <s v="https://twitter.com/#!/rectestgirl/status/1179441064169488384"/>
    <m/>
    <m/>
    <s v="1179441064169488384"/>
    <m/>
    <b v="0"/>
    <n v="0"/>
    <s v=""/>
    <b v="0"/>
    <s v="en"/>
    <m/>
    <s v=""/>
    <b v="0"/>
    <n v="0"/>
    <s v=""/>
    <s v="Campaign Share"/>
    <b v="0"/>
    <s v="1179441064169488384"/>
    <s v="Tweet"/>
    <n v="0"/>
    <n v="0"/>
    <m/>
    <m/>
    <m/>
    <m/>
    <m/>
    <m/>
    <m/>
    <m/>
    <n v="3"/>
    <s v="15"/>
    <s v="15"/>
    <n v="0"/>
    <n v="0"/>
    <n v="0"/>
    <n v="0"/>
    <n v="0"/>
    <n v="0"/>
    <n v="23"/>
    <n v="100"/>
    <n v="23"/>
  </r>
  <r>
    <s v="rectestgirl"/>
    <s v="rectestgirl"/>
    <m/>
    <m/>
    <m/>
    <m/>
    <m/>
    <m/>
    <m/>
    <m/>
    <s v="No"/>
    <n v="201"/>
    <m/>
    <m/>
    <x v="1"/>
    <d v="2019-10-04T17:01:26.000"/>
    <s v="🧲Want to attract a flood of new customers for your e-commerce business? Try these '5 Steps to Create a 📸Video Product Review Referral Program'. Find out more. _x000a__x000a_#video #socialroi #socialmedia #SMM #socialmediacampaign #socialmediamanagement #socialtool https://t.co/TfADcoWTgs https://t.co/TiVeAuigGC"/>
    <s v="http://www.sociamonials.com/redirect.php?url_id=434528&amp;s_id=3173512"/>
    <s v="sociamonials.com"/>
    <x v="48"/>
    <s v="https://pbs.twimg.com/media/EGDKw75U4AEOQAv.jpg"/>
    <s v="https://pbs.twimg.com/media/EGDKw75U4AEOQAv.jpg"/>
    <x v="117"/>
    <s v="https://twitter.com/#!/rectestgirl/status/1180166045853605888"/>
    <m/>
    <m/>
    <s v="1180166045853605888"/>
    <m/>
    <b v="0"/>
    <n v="0"/>
    <s v=""/>
    <b v="0"/>
    <s v="en"/>
    <m/>
    <s v=""/>
    <b v="0"/>
    <n v="0"/>
    <s v=""/>
    <s v="Campaign Share"/>
    <b v="0"/>
    <s v="1180166045853605888"/>
    <s v="Tweet"/>
    <n v="0"/>
    <n v="0"/>
    <m/>
    <m/>
    <m/>
    <m/>
    <m/>
    <m/>
    <m/>
    <m/>
    <n v="3"/>
    <s v="15"/>
    <s v="15"/>
    <n v="0"/>
    <n v="0"/>
    <n v="0"/>
    <n v="0"/>
    <n v="0"/>
    <n v="0"/>
    <n v="35"/>
    <n v="100"/>
    <n v="35"/>
  </r>
  <r>
    <s v="madalynsklar"/>
    <s v="janetmachuka_"/>
    <m/>
    <m/>
    <m/>
    <m/>
    <m/>
    <m/>
    <m/>
    <m/>
    <s v="No"/>
    <n v="202"/>
    <m/>
    <m/>
    <x v="0"/>
    <d v="2019-07-20T18:19:46.000"/>
    <s v="@JMattMke @ChrisStrub @ManageFlitter @ManageSocial @janetmachuka_ It was sad to see the #SocialROI chat end.… https://t.co/2eqp4q4UcZ"/>
    <s v="https://twitter.com/i/web/status/1152644282530107399"/>
    <s v="twitter.com"/>
    <x v="0"/>
    <m/>
    <s v="http://pbs.twimg.com/profile_images/971518376076984320/eQdX_nIQ_normal.jpg"/>
    <x v="118"/>
    <s v="https://twitter.com/#!/madalynsklar/status/1152644282530107399"/>
    <m/>
    <m/>
    <s v="1152644282530107399"/>
    <s v="1151238476840353792"/>
    <b v="0"/>
    <n v="10"/>
    <s v="26004139"/>
    <b v="0"/>
    <s v="en"/>
    <m/>
    <s v=""/>
    <b v="0"/>
    <n v="2"/>
    <s v=""/>
    <s v="Twitter for iPhone"/>
    <b v="1"/>
    <s v="1151238476840353792"/>
    <s v="Retweet"/>
    <n v="0"/>
    <n v="0"/>
    <m/>
    <m/>
    <m/>
    <m/>
    <m/>
    <m/>
    <m/>
    <m/>
    <n v="1"/>
    <s v="3"/>
    <s v="3"/>
    <m/>
    <m/>
    <m/>
    <m/>
    <m/>
    <m/>
    <m/>
    <m/>
    <m/>
  </r>
  <r>
    <s v="2e6658f32bcf414"/>
    <s v="janetmachuka_"/>
    <m/>
    <m/>
    <m/>
    <m/>
    <m/>
    <m/>
    <m/>
    <m/>
    <s v="No"/>
    <n v="203"/>
    <m/>
    <m/>
    <x v="0"/>
    <d v="2019-10-07T12:48:30.000"/>
    <s v="RT @MadalynSklar: @JMattMke @ChrisStrub @ManageFlitter @ManageSocial @janetmachuka_ It was sad to see the #SocialROI chat end. @ManageSocia…"/>
    <m/>
    <m/>
    <x v="0"/>
    <m/>
    <s v="http://pbs.twimg.com/profile_images/1129126370670448640/fg_C6LqD_normal.jpg"/>
    <x v="119"/>
    <s v="https://twitter.com/#!/2e6658f32bcf414/status/1181189556755931136"/>
    <m/>
    <m/>
    <s v="1181189556755931136"/>
    <m/>
    <b v="0"/>
    <n v="0"/>
    <s v=""/>
    <b v="0"/>
    <s v="en"/>
    <m/>
    <s v=""/>
    <b v="0"/>
    <n v="0"/>
    <s v="1152644282530107399"/>
    <s v="Twitter Web App"/>
    <b v="0"/>
    <s v="1152644282530107399"/>
    <s v="Tweet"/>
    <n v="0"/>
    <n v="0"/>
    <m/>
    <m/>
    <m/>
    <m/>
    <m/>
    <m/>
    <m/>
    <m/>
    <n v="1"/>
    <s v="3"/>
    <s v="3"/>
    <m/>
    <m/>
    <m/>
    <m/>
    <m/>
    <m/>
    <m/>
    <m/>
    <m/>
  </r>
  <r>
    <s v="savefglc"/>
    <s v="savefglc"/>
    <m/>
    <m/>
    <m/>
    <m/>
    <m/>
    <m/>
    <m/>
    <m/>
    <s v="No"/>
    <n v="213"/>
    <m/>
    <m/>
    <x v="1"/>
    <d v="2019-10-07T18:58:33.000"/>
    <s v="Money money money. F##k money - what about VALUE!!!???? #sociavalue #socialroi"/>
    <m/>
    <m/>
    <x v="49"/>
    <m/>
    <s v="http://pbs.twimg.com/profile_images/1151073085908496384/RGz_RmWb_normal.jpg"/>
    <x v="120"/>
    <s v="https://twitter.com/#!/savefglc/status/1181282683676180480"/>
    <m/>
    <m/>
    <s v="1181282683676180480"/>
    <m/>
    <b v="0"/>
    <n v="0"/>
    <s v=""/>
    <b v="0"/>
    <s v="en"/>
    <m/>
    <s v=""/>
    <b v="0"/>
    <n v="0"/>
    <s v=""/>
    <s v="Twitter for iPhone"/>
    <b v="0"/>
    <s v="1181282683676180480"/>
    <s v="Tweet"/>
    <n v="0"/>
    <n v="0"/>
    <m/>
    <m/>
    <m/>
    <m/>
    <m/>
    <m/>
    <m/>
    <m/>
    <n v="1"/>
    <s v="1"/>
    <s v="1"/>
    <n v="0"/>
    <n v="0"/>
    <n v="0"/>
    <n v="0"/>
    <n v="0"/>
    <n v="0"/>
    <n v="11"/>
    <n v="100"/>
    <n v="11"/>
  </r>
  <r>
    <s v="ganeshjacharya"/>
    <s v="ganeshjacharya"/>
    <m/>
    <m/>
    <m/>
    <m/>
    <m/>
    <m/>
    <m/>
    <m/>
    <s v="No"/>
    <n v="214"/>
    <m/>
    <m/>
    <x v="1"/>
    <d v="2019-10-08T05:02:50.000"/>
    <s v="||ॐ||_x000a_See the list of 32 (17 active) #twitterchats at https://t.co/fVOIZcJooT_x000a__x000a_#smchat #socialroi"/>
    <s v="http://seashell.co.in/blog/list-of-twitter-chats-related-to-digital-marketing/"/>
    <s v="co.in"/>
    <x v="50"/>
    <m/>
    <s v="http://pbs.twimg.com/profile_images/1151935741867352064/IYmEKYDq_normal.png"/>
    <x v="121"/>
    <s v="https://twitter.com/#!/ganeshjacharya/status/1181434756795392000"/>
    <m/>
    <m/>
    <s v="1181434756795392000"/>
    <m/>
    <b v="0"/>
    <n v="0"/>
    <s v=""/>
    <b v="0"/>
    <s v="en"/>
    <m/>
    <s v=""/>
    <b v="0"/>
    <n v="0"/>
    <s v=""/>
    <s v="Twitter Web App"/>
    <b v="0"/>
    <s v="1181434756795392000"/>
    <s v="Tweet"/>
    <n v="0"/>
    <n v="0"/>
    <m/>
    <m/>
    <m/>
    <m/>
    <m/>
    <m/>
    <m/>
    <m/>
    <n v="1"/>
    <s v="1"/>
    <s v="1"/>
    <n v="0"/>
    <n v="0"/>
    <n v="0"/>
    <n v="0"/>
    <n v="0"/>
    <n v="0"/>
    <n v="12"/>
    <n v="100"/>
    <n v="12"/>
  </r>
  <r>
    <s v="ross_quintana"/>
    <s v="ross_quintana"/>
    <m/>
    <m/>
    <m/>
    <m/>
    <m/>
    <m/>
    <m/>
    <m/>
    <s v="No"/>
    <n v="215"/>
    <m/>
    <m/>
    <x v="1"/>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51"/>
    <s v="https://pbs.twimg.com/media/DbvkJaZXcAAWEaw.jpg"/>
    <s v="https://pbs.twimg.com/media/DbvkJaZXcAAWEaw.jpg"/>
    <x v="122"/>
    <s v="https://twitter.com/#!/ross_quintana/status/989635396366675968"/>
    <m/>
    <m/>
    <s v="989635396366675968"/>
    <m/>
    <b v="0"/>
    <n v="13"/>
    <s v=""/>
    <b v="0"/>
    <s v="en"/>
    <m/>
    <s v=""/>
    <b v="0"/>
    <n v="9"/>
    <s v=""/>
    <s v="SmarterQueue"/>
    <b v="0"/>
    <s v="989635396366675968"/>
    <s v="Retweet"/>
    <n v="0"/>
    <n v="0"/>
    <m/>
    <m/>
    <m/>
    <m/>
    <m/>
    <m/>
    <m/>
    <m/>
    <n v="4"/>
    <s v="1"/>
    <s v="1"/>
    <n v="0"/>
    <n v="0"/>
    <n v="0"/>
    <n v="0"/>
    <n v="0"/>
    <n v="0"/>
    <n v="24"/>
    <n v="100"/>
    <n v="24"/>
  </r>
  <r>
    <s v="ross_quintana"/>
    <s v="ross_quintana"/>
    <m/>
    <m/>
    <m/>
    <m/>
    <m/>
    <m/>
    <m/>
    <m/>
    <s v="No"/>
    <n v="216"/>
    <m/>
    <m/>
    <x v="1"/>
    <d v="2019-09-05T18:00:38.000"/>
    <s v="RT @Ross_Quintana: 25 Topics from 25 Social Media Experts! I'm in Chapter 11 Talking about Social Media Strategies for Businesses and Entre…"/>
    <m/>
    <m/>
    <x v="1"/>
    <m/>
    <s v="http://pbs.twimg.com/profile_images/1143197167596605441/a2G3meha_normal.png"/>
    <x v="123"/>
    <s v="https://twitter.com/#!/ross_quintana/status/1169671697701752832"/>
    <m/>
    <m/>
    <s v="1169671697701752832"/>
    <m/>
    <b v="0"/>
    <n v="0"/>
    <s v=""/>
    <b v="0"/>
    <s v="en"/>
    <m/>
    <s v=""/>
    <b v="0"/>
    <n v="9"/>
    <s v="989635396366675968"/>
    <s v="SmarterQueue"/>
    <b v="0"/>
    <s v="989635396366675968"/>
    <s v="Tweet"/>
    <n v="0"/>
    <n v="0"/>
    <m/>
    <m/>
    <m/>
    <m/>
    <m/>
    <m/>
    <m/>
    <m/>
    <n v="4"/>
    <s v="1"/>
    <s v="1"/>
    <n v="0"/>
    <n v="0"/>
    <n v="0"/>
    <n v="0"/>
    <n v="0"/>
    <n v="0"/>
    <n v="22"/>
    <n v="100"/>
    <n v="22"/>
  </r>
  <r>
    <s v="ross_quintana"/>
    <s v="ross_quintana"/>
    <m/>
    <m/>
    <m/>
    <m/>
    <m/>
    <m/>
    <m/>
    <m/>
    <s v="No"/>
    <n v="217"/>
    <m/>
    <m/>
    <x v="1"/>
    <d v="2019-09-23T01:00:54.000"/>
    <s v="RT @Ross_Quintana: 25 Topics from 25 Social Media Experts! I'm in Chapter 11 Talking about Social Media Strategies for Businesses and Entre…"/>
    <m/>
    <m/>
    <x v="1"/>
    <m/>
    <s v="http://pbs.twimg.com/profile_images/1143197167596605441/a2G3meha_normal.png"/>
    <x v="124"/>
    <s v="https://twitter.com/#!/ross_quintana/status/1175938054709829633"/>
    <m/>
    <m/>
    <s v="1175938054709829633"/>
    <m/>
    <b v="0"/>
    <n v="0"/>
    <s v=""/>
    <b v="0"/>
    <s v="en"/>
    <m/>
    <s v=""/>
    <b v="0"/>
    <n v="9"/>
    <s v="989635396366675968"/>
    <s v="SmarterQueue"/>
    <b v="0"/>
    <s v="989635396366675968"/>
    <s v="Tweet"/>
    <n v="0"/>
    <n v="0"/>
    <m/>
    <m/>
    <m/>
    <m/>
    <m/>
    <m/>
    <m/>
    <m/>
    <n v="4"/>
    <s v="1"/>
    <s v="1"/>
    <n v="0"/>
    <n v="0"/>
    <n v="0"/>
    <n v="0"/>
    <n v="0"/>
    <n v="0"/>
    <n v="22"/>
    <n v="100"/>
    <n v="22"/>
  </r>
  <r>
    <s v="ross_quintana"/>
    <s v="ross_quintana"/>
    <m/>
    <m/>
    <m/>
    <m/>
    <m/>
    <m/>
    <m/>
    <m/>
    <s v="No"/>
    <n v="218"/>
    <m/>
    <m/>
    <x v="1"/>
    <d v="2019-10-09T16:15:44.000"/>
    <s v="RT @Ross_Quintana: 25 Topics from 25 Social Media Experts! I'm in Chapter 11 Talking about Social Media Strategies for Businesses and Entre…"/>
    <m/>
    <m/>
    <x v="1"/>
    <m/>
    <s v="http://pbs.twimg.com/profile_images/1143197167596605441/a2G3meha_normal.png"/>
    <x v="125"/>
    <s v="https://twitter.com/#!/ross_quintana/status/1181966485167788033"/>
    <m/>
    <m/>
    <s v="1181966485167788033"/>
    <m/>
    <b v="0"/>
    <n v="0"/>
    <s v=""/>
    <b v="0"/>
    <s v="en"/>
    <m/>
    <s v=""/>
    <b v="0"/>
    <n v="9"/>
    <s v="989635396366675968"/>
    <s v="SmarterQueue"/>
    <b v="0"/>
    <s v="989635396366675968"/>
    <s v="Tweet"/>
    <n v="0"/>
    <n v="0"/>
    <m/>
    <m/>
    <m/>
    <m/>
    <m/>
    <m/>
    <m/>
    <m/>
    <n v="4"/>
    <s v="1"/>
    <s v="1"/>
    <n v="0"/>
    <n v="0"/>
    <n v="0"/>
    <n v="0"/>
    <n v="0"/>
    <n v="0"/>
    <n v="22"/>
    <n v="100"/>
    <n v="22"/>
  </r>
  <r>
    <s v="kickfactoryinc"/>
    <s v="ryanmac"/>
    <m/>
    <m/>
    <m/>
    <m/>
    <m/>
    <m/>
    <m/>
    <m/>
    <s v="No"/>
    <n v="219"/>
    <m/>
    <m/>
    <x v="0"/>
    <d v="2019-10-02T21:17:35.000"/>
    <s v="See @ryanmac 's &quot;The Case for Human-Assisted AI&quot; at https://t.co/sgVGk7917l #SocialROI"/>
    <s v="https://kickfactory.com/blog/the-case-for-human-assisted-ai/"/>
    <s v="kickfactory.com"/>
    <x v="0"/>
    <m/>
    <s v="http://pbs.twimg.com/profile_images/532393744109027328/BH67lzWE_normal.png"/>
    <x v="126"/>
    <s v="https://twitter.com/#!/kickfactoryinc/status/1179505732355575813"/>
    <m/>
    <m/>
    <s v="1179505732355575813"/>
    <m/>
    <b v="0"/>
    <n v="1"/>
    <s v=""/>
    <b v="0"/>
    <s v="en"/>
    <m/>
    <s v=""/>
    <b v="0"/>
    <n v="0"/>
    <s v=""/>
    <s v="Twitter Web Client"/>
    <b v="0"/>
    <s v="1179505732355575813"/>
    <s v="Tweet"/>
    <n v="0"/>
    <n v="0"/>
    <m/>
    <m/>
    <m/>
    <m/>
    <m/>
    <m/>
    <m/>
    <m/>
    <n v="1"/>
    <s v="12"/>
    <s v="12"/>
    <n v="0"/>
    <n v="0"/>
    <n v="0"/>
    <n v="0"/>
    <n v="0"/>
    <n v="0"/>
    <n v="11"/>
    <n v="100"/>
    <n v="11"/>
  </r>
  <r>
    <s v="kickfactoryinc"/>
    <s v="kickfactoryinc"/>
    <m/>
    <m/>
    <m/>
    <m/>
    <m/>
    <m/>
    <m/>
    <m/>
    <s v="No"/>
    <n v="220"/>
    <m/>
    <m/>
    <x v="1"/>
    <d v="2019-09-25T16:53:37.000"/>
    <s v="How to Increase Social Media Engagement. See more at https://t.co/Gv3pIVepxS #SocialROI"/>
    <s v="https://kickfactory.com/blog/how-to-increase-social-media-engagement/"/>
    <s v="kickfactory.com"/>
    <x v="0"/>
    <m/>
    <s v="http://pbs.twimg.com/profile_images/532393744109027328/BH67lzWE_normal.png"/>
    <x v="127"/>
    <s v="https://twitter.com/#!/kickfactoryinc/status/1176902589264408577"/>
    <m/>
    <m/>
    <s v="1176902589264408577"/>
    <m/>
    <b v="0"/>
    <n v="0"/>
    <s v=""/>
    <b v="0"/>
    <s v="en"/>
    <m/>
    <s v=""/>
    <b v="0"/>
    <n v="0"/>
    <s v=""/>
    <s v="Twitter Web Client"/>
    <b v="0"/>
    <s v="1176902589264408577"/>
    <s v="Tweet"/>
    <n v="0"/>
    <n v="0"/>
    <m/>
    <m/>
    <m/>
    <m/>
    <m/>
    <m/>
    <m/>
    <m/>
    <n v="4"/>
    <s v="12"/>
    <s v="12"/>
    <n v="0"/>
    <n v="0"/>
    <n v="0"/>
    <n v="0"/>
    <n v="0"/>
    <n v="0"/>
    <n v="10"/>
    <n v="100"/>
    <n v="10"/>
  </r>
  <r>
    <s v="kickfactoryinc"/>
    <s v="kickfactoryinc"/>
    <m/>
    <m/>
    <m/>
    <m/>
    <m/>
    <m/>
    <m/>
    <m/>
    <s v="No"/>
    <n v="221"/>
    <m/>
    <m/>
    <x v="1"/>
    <d v="2019-10-05T03:14:08.000"/>
    <s v="2 Ways to Give Your Audience What It Wants. See more at https://t.co/OlPjaIOIwU #SocialROI"/>
    <s v="https://kickfactory.com/blog/2-ways-to-give-your-audience-what-it-wants/"/>
    <s v="kickfactory.com"/>
    <x v="0"/>
    <m/>
    <s v="http://pbs.twimg.com/profile_images/532393744109027328/BH67lzWE_normal.png"/>
    <x v="128"/>
    <s v="https://twitter.com/#!/kickfactoryinc/status/1180320235213246464"/>
    <m/>
    <m/>
    <s v="1180320235213246464"/>
    <m/>
    <b v="0"/>
    <n v="0"/>
    <s v=""/>
    <b v="0"/>
    <s v="en"/>
    <m/>
    <s v=""/>
    <b v="0"/>
    <n v="0"/>
    <s v=""/>
    <s v="Twitter Web Client"/>
    <b v="0"/>
    <s v="1180320235213246464"/>
    <s v="Tweet"/>
    <n v="0"/>
    <n v="0"/>
    <m/>
    <m/>
    <m/>
    <m/>
    <m/>
    <m/>
    <m/>
    <m/>
    <n v="4"/>
    <s v="12"/>
    <s v="12"/>
    <n v="0"/>
    <n v="0"/>
    <n v="0"/>
    <n v="0"/>
    <n v="0"/>
    <n v="0"/>
    <n v="13"/>
    <n v="100"/>
    <n v="13"/>
  </r>
  <r>
    <s v="kickfactoryinc"/>
    <s v="kickfactoryinc"/>
    <m/>
    <m/>
    <m/>
    <m/>
    <m/>
    <m/>
    <m/>
    <m/>
    <s v="No"/>
    <n v="222"/>
    <m/>
    <m/>
    <x v="1"/>
    <d v="2019-10-10T18:06:22.000"/>
    <s v="Read Ryan MacCarthy 's &quot;The Case for Human-Assisted AI&quot; at https://t.co/sgVGk7917l #SocialROI"/>
    <s v="https://kickfactory.com/blog/the-case-for-human-assisted-ai/"/>
    <s v="kickfactory.com"/>
    <x v="0"/>
    <m/>
    <s v="http://pbs.twimg.com/profile_images/532393744109027328/BH67lzWE_normal.png"/>
    <x v="129"/>
    <s v="https://twitter.com/#!/kickfactoryinc/status/1182356713204277248"/>
    <m/>
    <m/>
    <s v="1182356713204277248"/>
    <m/>
    <b v="0"/>
    <n v="0"/>
    <s v=""/>
    <b v="0"/>
    <s v="en"/>
    <m/>
    <s v=""/>
    <b v="0"/>
    <n v="0"/>
    <s v=""/>
    <s v="Twitter Web Client"/>
    <b v="0"/>
    <s v="1182356713204277248"/>
    <s v="Tweet"/>
    <n v="0"/>
    <n v="0"/>
    <m/>
    <m/>
    <m/>
    <m/>
    <m/>
    <m/>
    <m/>
    <m/>
    <n v="4"/>
    <s v="12"/>
    <s v="12"/>
    <n v="0"/>
    <n v="0"/>
    <n v="0"/>
    <n v="0"/>
    <n v="0"/>
    <n v="0"/>
    <n v="12"/>
    <n v="100"/>
    <n v="12"/>
  </r>
  <r>
    <s v="kickfactoryinc"/>
    <s v="kickfactoryinc"/>
    <m/>
    <m/>
    <m/>
    <m/>
    <m/>
    <m/>
    <m/>
    <m/>
    <s v="No"/>
    <n v="223"/>
    <m/>
    <m/>
    <x v="1"/>
    <d v="2019-10-11T21:53:23.000"/>
    <s v="How to Increase Social Media Engagement. Hear more at https://t.co/Gv3pIVepxS #SocialROI"/>
    <s v="https://kickfactory.com/blog/how-to-increase-social-media-engagement/"/>
    <s v="kickfactory.com"/>
    <x v="0"/>
    <m/>
    <s v="http://pbs.twimg.com/profile_images/532393744109027328/BH67lzWE_normal.png"/>
    <x v="130"/>
    <s v="https://twitter.com/#!/kickfactoryinc/status/1182776234503217152"/>
    <m/>
    <m/>
    <s v="1182776234503217152"/>
    <m/>
    <b v="0"/>
    <n v="1"/>
    <s v=""/>
    <b v="0"/>
    <s v="en"/>
    <m/>
    <s v=""/>
    <b v="0"/>
    <n v="0"/>
    <s v=""/>
    <s v="Twitter Web Client"/>
    <b v="0"/>
    <s v="1182776234503217152"/>
    <s v="Tweet"/>
    <n v="0"/>
    <n v="0"/>
    <m/>
    <m/>
    <m/>
    <m/>
    <m/>
    <m/>
    <m/>
    <m/>
    <n v="4"/>
    <s v="12"/>
    <s v="12"/>
    <n v="0"/>
    <n v="0"/>
    <n v="0"/>
    <n v="0"/>
    <n v="0"/>
    <n v="0"/>
    <n v="10"/>
    <n v="100"/>
    <n v="10"/>
  </r>
  <r>
    <s v="b2the7"/>
    <s v="b2the7"/>
    <m/>
    <m/>
    <m/>
    <m/>
    <m/>
    <m/>
    <m/>
    <m/>
    <s v="No"/>
    <n v="224"/>
    <m/>
    <m/>
    <x v="1"/>
    <d v="2019-08-06T14:45:26.000"/>
    <s v="What is your favorite #SocialMedia tools that you use daily for engaging, creating, scheduling, monitoring and analyzing? #Digital360Chat #TwitterChat #TwitterSmarter #SocialROI https://t.co/YnIwvutOse"/>
    <s v="https://b2the7.com/learning-from-others-and-what-social-tools-they-are-using/"/>
    <s v="b2the7.com"/>
    <x v="52"/>
    <m/>
    <s v="http://pbs.twimg.com/profile_images/994319408947449856/ScQPPPOP_normal.jpg"/>
    <x v="131"/>
    <s v="https://twitter.com/#!/b2the7/status/1158750937126776832"/>
    <m/>
    <m/>
    <s v="1158750937126776832"/>
    <m/>
    <b v="0"/>
    <n v="0"/>
    <s v=""/>
    <b v="0"/>
    <s v="en"/>
    <m/>
    <s v=""/>
    <b v="0"/>
    <n v="0"/>
    <s v=""/>
    <s v="SocialOomph"/>
    <b v="0"/>
    <s v="1158750937126776832"/>
    <s v="Tweet"/>
    <n v="0"/>
    <n v="0"/>
    <m/>
    <m/>
    <m/>
    <m/>
    <m/>
    <m/>
    <m/>
    <m/>
    <n v="3"/>
    <s v="22"/>
    <s v="22"/>
    <n v="2"/>
    <n v="9.523809523809524"/>
    <n v="0"/>
    <n v="0"/>
    <n v="0"/>
    <n v="0"/>
    <n v="19"/>
    <n v="90.47619047619048"/>
    <n v="21"/>
  </r>
  <r>
    <s v="b2the7"/>
    <s v="b2the7"/>
    <m/>
    <m/>
    <m/>
    <m/>
    <m/>
    <m/>
    <m/>
    <m/>
    <s v="No"/>
    <n v="225"/>
    <m/>
    <m/>
    <x v="1"/>
    <d v="2019-09-05T21:16:12.000"/>
    <s v="What is your favorite #SocialMedia tools that you use daily for engaging, creating, scheduling, monitoring and anal… https://t.co/JSoKp0fEdb"/>
    <s v="https://twitter.com/i/web/status/1169720910577917953"/>
    <s v="twitter.com"/>
    <x v="27"/>
    <m/>
    <s v="http://pbs.twimg.com/profile_images/994319408947449856/ScQPPPOP_normal.jpg"/>
    <x v="132"/>
    <s v="https://twitter.com/#!/b2the7/status/1169720910577917953"/>
    <m/>
    <m/>
    <s v="1169720910577917953"/>
    <m/>
    <b v="0"/>
    <n v="0"/>
    <s v=""/>
    <b v="0"/>
    <s v="en"/>
    <m/>
    <s v=""/>
    <b v="0"/>
    <n v="0"/>
    <s v=""/>
    <s v="SocialOomph"/>
    <b v="1"/>
    <s v="1169720910577917953"/>
    <s v="Tweet"/>
    <n v="0"/>
    <n v="0"/>
    <m/>
    <m/>
    <m/>
    <m/>
    <m/>
    <m/>
    <m/>
    <m/>
    <n v="3"/>
    <s v="22"/>
    <s v="22"/>
    <n v="2"/>
    <n v="11.764705882352942"/>
    <n v="0"/>
    <n v="0"/>
    <n v="0"/>
    <n v="0"/>
    <n v="15"/>
    <n v="88.23529411764706"/>
    <n v="17"/>
  </r>
  <r>
    <s v="b2the7"/>
    <s v="b2the7"/>
    <m/>
    <m/>
    <m/>
    <m/>
    <m/>
    <m/>
    <m/>
    <m/>
    <s v="No"/>
    <n v="226"/>
    <m/>
    <m/>
    <x v="1"/>
    <d v="2019-10-12T19:28:03.000"/>
    <s v="What is your favorite #SocialMedia tools that you use daily for engaging, creating, scheduling, monitoring and analyzing? #Digital360Chat #TwitterChat #TwitterSmarter #SocialROI https://t.co/YnIwvutOse"/>
    <s v="https://b2the7.com/learning-from-others-and-what-social-tools-they-are-using/"/>
    <s v="b2the7.com"/>
    <x v="52"/>
    <m/>
    <s v="http://pbs.twimg.com/profile_images/994319408947449856/ScQPPPOP_normal.jpg"/>
    <x v="133"/>
    <s v="https://twitter.com/#!/b2the7/status/1183102048092512256"/>
    <m/>
    <m/>
    <s v="1183102048092512256"/>
    <m/>
    <b v="0"/>
    <n v="1"/>
    <s v=""/>
    <b v="0"/>
    <s v="en"/>
    <m/>
    <s v=""/>
    <b v="0"/>
    <n v="0"/>
    <s v=""/>
    <s v="SocialOomph"/>
    <b v="0"/>
    <s v="1183102048092512256"/>
    <s v="Tweet"/>
    <n v="0"/>
    <n v="0"/>
    <m/>
    <m/>
    <m/>
    <m/>
    <m/>
    <m/>
    <m/>
    <m/>
    <n v="3"/>
    <s v="22"/>
    <s v="22"/>
    <n v="2"/>
    <n v="9.523809523809524"/>
    <n v="0"/>
    <n v="0"/>
    <n v="0"/>
    <n v="0"/>
    <n v="19"/>
    <n v="90.47619047619048"/>
    <n v="21"/>
  </r>
  <r>
    <s v="marynasife"/>
    <s v="marynasife"/>
    <m/>
    <m/>
    <m/>
    <m/>
    <m/>
    <m/>
    <m/>
    <m/>
    <s v="No"/>
    <n v="227"/>
    <m/>
    <m/>
    <x v="1"/>
    <d v="2019-10-16T11:18:06.000"/>
    <s v="Many (especially bigger) brands spend more #socialmedia resources on #Stories. But the question remains - does it bring the ROI? https://t.co/kkEbTsl0v7_x000a_#socialROI #instagram"/>
    <s v="https://www.smartinsights.com/social-media-marketing/social-media-strategy/social-media-marketing-trends-2020/?utm_source=enews&amp;utm_medium=email&amp;utm_content=copy"/>
    <s v="smartinsights.com"/>
    <x v="53"/>
    <m/>
    <s v="http://pbs.twimg.com/profile_images/758275124596539392/CZO_cEfn_normal.jpg"/>
    <x v="134"/>
    <s v="https://twitter.com/#!/marynasife/status/1184428297633091584"/>
    <m/>
    <m/>
    <s v="1184428297633091584"/>
    <s v="1184426583412621313"/>
    <b v="0"/>
    <n v="0"/>
    <s v="149817517"/>
    <b v="0"/>
    <s v="en"/>
    <m/>
    <s v=""/>
    <b v="0"/>
    <n v="0"/>
    <s v=""/>
    <s v="Twitter Web App"/>
    <b v="0"/>
    <s v="1184426583412621313"/>
    <s v="Tweet"/>
    <n v="0"/>
    <n v="0"/>
    <m/>
    <m/>
    <m/>
    <m/>
    <m/>
    <m/>
    <m/>
    <m/>
    <n v="1"/>
    <s v="11"/>
    <s v="11"/>
    <n v="0"/>
    <n v="0"/>
    <n v="0"/>
    <n v="0"/>
    <n v="0"/>
    <n v="0"/>
    <n v="21"/>
    <n v="100"/>
    <n v="21"/>
  </r>
  <r>
    <s v="socialmediaclub"/>
    <s v="marynasife"/>
    <m/>
    <m/>
    <m/>
    <m/>
    <m/>
    <m/>
    <m/>
    <m/>
    <s v="No"/>
    <n v="228"/>
    <m/>
    <m/>
    <x v="0"/>
    <d v="2019-10-17T15:30:00.000"/>
    <s v="RT @MarynaSIFE: Many (especially bigger) brands spend more #socialmedia resources on #Stories. But the question remains - does it bring the…"/>
    <m/>
    <m/>
    <x v="54"/>
    <m/>
    <s v="http://pbs.twimg.com/profile_images/476619454801920000/xKyptrrd_normal.png"/>
    <x v="135"/>
    <s v="https://twitter.com/#!/socialmediaclub/status/1184854076506415104"/>
    <m/>
    <m/>
    <s v="1184854076506415104"/>
    <m/>
    <b v="0"/>
    <n v="0"/>
    <s v=""/>
    <b v="0"/>
    <s v="en"/>
    <m/>
    <s v=""/>
    <b v="0"/>
    <n v="1"/>
    <s v="1184428297633091584"/>
    <s v="Twitter Web App"/>
    <b v="0"/>
    <s v="1184428297633091584"/>
    <s v="Tweet"/>
    <n v="0"/>
    <n v="0"/>
    <m/>
    <m/>
    <m/>
    <m/>
    <m/>
    <m/>
    <m/>
    <m/>
    <n v="1"/>
    <s v="11"/>
    <s v="11"/>
    <n v="0"/>
    <n v="0"/>
    <n v="0"/>
    <n v="0"/>
    <n v="0"/>
    <n v="0"/>
    <n v="20"/>
    <n v="100"/>
    <n v="20"/>
  </r>
  <r>
    <s v="manageflitter"/>
    <s v="katefrappell"/>
    <m/>
    <m/>
    <m/>
    <m/>
    <m/>
    <m/>
    <m/>
    <m/>
    <s v="No"/>
    <n v="229"/>
    <m/>
    <m/>
    <x v="0"/>
    <d v="2019-03-19T21:12:29.000"/>
    <s v="Before we dive in with our guest today, we are asking @ManageFlitter’s Design Lead @KateFrappell a quick question. #SocialROI"/>
    <m/>
    <m/>
    <x v="0"/>
    <m/>
    <s v="http://pbs.twimg.com/profile_images/881961773468860416/RqhSr1zg_normal.jpg"/>
    <x v="136"/>
    <s v="https://twitter.com/#!/manageflitter/status/1108114041065611264"/>
    <m/>
    <m/>
    <s v="1108114041065611264"/>
    <m/>
    <b v="0"/>
    <n v="1"/>
    <s v=""/>
    <b v="0"/>
    <s v="en"/>
    <m/>
    <s v=""/>
    <b v="0"/>
    <n v="3"/>
    <s v=""/>
    <s v="Twitter Web Client"/>
    <b v="0"/>
    <s v="1108114041065611264"/>
    <s v="Retweet"/>
    <n v="0"/>
    <n v="0"/>
    <m/>
    <m/>
    <m/>
    <m/>
    <m/>
    <m/>
    <m/>
    <m/>
    <n v="1"/>
    <s v="3"/>
    <s v="3"/>
    <n v="1"/>
    <n v="5"/>
    <n v="0"/>
    <n v="0"/>
    <n v="0"/>
    <n v="0"/>
    <n v="19"/>
    <n v="95"/>
    <n v="20"/>
  </r>
  <r>
    <s v="myloc_tracker"/>
    <s v="katefrappell"/>
    <m/>
    <m/>
    <m/>
    <m/>
    <m/>
    <m/>
    <m/>
    <m/>
    <s v="No"/>
    <n v="230"/>
    <m/>
    <m/>
    <x v="0"/>
    <d v="2019-09-14T19:07:13.000"/>
    <s v="RT @ManageFlitter: Before we dive in with our guest today, we are asking @ManageFlitter’s Design Lead @KateFrappell a quick question. #Soci…"/>
    <m/>
    <m/>
    <x v="1"/>
    <m/>
    <s v="http://pbs.twimg.com/profile_images/378800000426106818/d0315fedddaae1c03bcf63059754ef59_normal.jpeg"/>
    <x v="137"/>
    <s v="https://twitter.com/#!/myloc_tracker/status/1172949941519605760"/>
    <m/>
    <m/>
    <s v="1172949941519605760"/>
    <m/>
    <b v="0"/>
    <n v="0"/>
    <s v=""/>
    <b v="0"/>
    <s v="en"/>
    <m/>
    <s v=""/>
    <b v="0"/>
    <n v="3"/>
    <s v="1108114041065611264"/>
    <s v="twitter.php"/>
    <b v="0"/>
    <s v="1108114041065611264"/>
    <s v="Tweet"/>
    <n v="0"/>
    <n v="0"/>
    <m/>
    <m/>
    <m/>
    <m/>
    <m/>
    <m/>
    <m/>
    <m/>
    <n v="1"/>
    <s v="3"/>
    <s v="3"/>
    <m/>
    <m/>
    <m/>
    <m/>
    <m/>
    <m/>
    <m/>
    <m/>
    <m/>
  </r>
  <r>
    <s v="manageflitter"/>
    <s v="lollipop_social"/>
    <m/>
    <m/>
    <m/>
    <m/>
    <m/>
    <m/>
    <m/>
    <m/>
    <s v="Yes"/>
    <n v="231"/>
    <m/>
    <m/>
    <x v="0"/>
    <d v="2019-03-26T22:01:30.000"/>
    <s v="Thank you to our guest Nicole Osborne @lollipop_social. She shared so much valuable information! We'll be talking about this one for awhile. #SocialROI ^Madalyn https://t.co/jVsSGb3J6Q"/>
    <m/>
    <m/>
    <x v="0"/>
    <s v="https://pbs.twimg.com/media/D2ndo_ZX4AIcg-B.jpg"/>
    <s v="https://pbs.twimg.com/media/D2ndo_ZX4AIcg-B.jpg"/>
    <x v="138"/>
    <s v="https://twitter.com/#!/manageflitter/status/1110663089953886211"/>
    <m/>
    <m/>
    <s v="1110663089953886211"/>
    <m/>
    <b v="0"/>
    <n v="5"/>
    <s v=""/>
    <b v="0"/>
    <s v="en"/>
    <m/>
    <s v=""/>
    <b v="0"/>
    <n v="7"/>
    <s v=""/>
    <s v="Twitter Web Client"/>
    <b v="0"/>
    <s v="1110663089953886211"/>
    <s v="Retweet"/>
    <n v="0"/>
    <n v="0"/>
    <m/>
    <m/>
    <m/>
    <m/>
    <m/>
    <m/>
    <m/>
    <m/>
    <n v="1"/>
    <s v="3"/>
    <s v="3"/>
    <n v="2"/>
    <n v="8.333333333333334"/>
    <n v="0"/>
    <n v="0"/>
    <n v="0"/>
    <n v="0"/>
    <n v="22"/>
    <n v="91.66666666666667"/>
    <n v="24"/>
  </r>
  <r>
    <s v="lollipop_social"/>
    <s v="manageflitter"/>
    <m/>
    <m/>
    <m/>
    <m/>
    <m/>
    <m/>
    <m/>
    <m/>
    <s v="Yes"/>
    <n v="232"/>
    <m/>
    <m/>
    <x v="2"/>
    <d v="2019-03-26T21:42:28.000"/>
    <s v="@ManageFlitter A4/d_x000a_👍The more authentic personal brand is to you = the easier to keep up across all channels_x000a_👍Identify which channel delivers most for you and focus on 1 - 2, you can’t do everything _x000a_👍Allocate first 30 min a day - you’ll be amazed how much you can achieve _x000a_#SocialROI https://t.co/hsZYDZtw4P"/>
    <m/>
    <m/>
    <x v="0"/>
    <s v="https://pbs.twimg.com/tweet_video_thumb/D2nZ1M_WkAAKmYK.jpg"/>
    <s v="https://pbs.twimg.com/tweet_video_thumb/D2nZ1M_WkAAKmYK.jpg"/>
    <x v="139"/>
    <s v="https://twitter.com/#!/lollipop_social/status/1110658298775330816"/>
    <m/>
    <m/>
    <s v="1110658298775330816"/>
    <s v="1110657362375921664"/>
    <b v="0"/>
    <n v="5"/>
    <s v="119228939"/>
    <b v="0"/>
    <s v="en"/>
    <m/>
    <s v=""/>
    <b v="0"/>
    <n v="4"/>
    <s v=""/>
    <s v="Twitter Web Client"/>
    <b v="0"/>
    <s v="1110657362375921664"/>
    <s v="Retweet"/>
    <n v="0"/>
    <n v="0"/>
    <m/>
    <m/>
    <m/>
    <m/>
    <m/>
    <m/>
    <m/>
    <m/>
    <n v="2"/>
    <s v="3"/>
    <s v="3"/>
    <n v="3"/>
    <n v="5.769230769230769"/>
    <n v="0"/>
    <n v="0"/>
    <n v="0"/>
    <n v="0"/>
    <n v="49"/>
    <n v="94.23076923076923"/>
    <n v="52"/>
  </r>
  <r>
    <s v="lollipop_social"/>
    <s v="manageflitter"/>
    <m/>
    <m/>
    <m/>
    <m/>
    <m/>
    <m/>
    <m/>
    <m/>
    <s v="Yes"/>
    <n v="233"/>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0"/>
    <m/>
    <s v="http://pbs.twimg.com/profile_images/910627764813877248/M3TEzsr-_normal.jpg"/>
    <x v="140"/>
    <s v="https://twitter.com/#!/lollipop_social/status/1110661871659638784"/>
    <m/>
    <m/>
    <s v="1110661871659638784"/>
    <s v="1110661513772257280"/>
    <b v="0"/>
    <n v="5"/>
    <s v="119228939"/>
    <b v="0"/>
    <s v="en"/>
    <m/>
    <s v=""/>
    <b v="0"/>
    <n v="5"/>
    <s v=""/>
    <s v="Twitter Web Client"/>
    <b v="0"/>
    <s v="1110661513772257280"/>
    <s v="Retweet"/>
    <n v="0"/>
    <n v="0"/>
    <m/>
    <m/>
    <m/>
    <m/>
    <m/>
    <m/>
    <m/>
    <m/>
    <n v="2"/>
    <s v="3"/>
    <s v="3"/>
    <n v="2"/>
    <n v="4.081632653061225"/>
    <n v="0"/>
    <n v="0"/>
    <n v="0"/>
    <n v="0"/>
    <n v="47"/>
    <n v="95.91836734693878"/>
    <n v="49"/>
  </r>
  <r>
    <s v="lollipop_social"/>
    <s v="manageflitter"/>
    <m/>
    <m/>
    <m/>
    <m/>
    <m/>
    <m/>
    <m/>
    <m/>
    <s v="Yes"/>
    <n v="234"/>
    <m/>
    <m/>
    <x v="0"/>
    <d v="2019-09-06T19:48:39.000"/>
    <s v="RT @ManageFlitter: Thank you to our guest Nicole Osborne @lollipop_social. She shared so much valuable information! We'll be talking about…"/>
    <m/>
    <m/>
    <x v="1"/>
    <m/>
    <s v="http://pbs.twimg.com/profile_images/910627764813877248/M3TEzsr-_normal.jpg"/>
    <x v="141"/>
    <s v="https://twitter.com/#!/lollipop_social/status/1170061265533845504"/>
    <m/>
    <m/>
    <s v="1170061265533845504"/>
    <m/>
    <b v="0"/>
    <n v="0"/>
    <s v=""/>
    <b v="0"/>
    <s v="en"/>
    <m/>
    <s v=""/>
    <b v="0"/>
    <n v="7"/>
    <s v="1110663089953886211"/>
    <s v="Twitter for iPhone"/>
    <b v="0"/>
    <s v="1110663089953886211"/>
    <s v="Tweet"/>
    <n v="0"/>
    <n v="0"/>
    <m/>
    <m/>
    <m/>
    <m/>
    <m/>
    <m/>
    <m/>
    <m/>
    <n v="1"/>
    <s v="3"/>
    <s v="3"/>
    <n v="2"/>
    <n v="10"/>
    <n v="0"/>
    <n v="0"/>
    <n v="0"/>
    <n v="0"/>
    <n v="18"/>
    <n v="90"/>
    <n v="20"/>
  </r>
  <r>
    <s v="myloc_tracker"/>
    <s v="lollipop_social"/>
    <m/>
    <m/>
    <m/>
    <m/>
    <m/>
    <m/>
    <m/>
    <m/>
    <s v="No"/>
    <n v="235"/>
    <m/>
    <m/>
    <x v="0"/>
    <d v="2019-09-06T16:07:09.000"/>
    <s v="RT @ManageFlitter: Thank you to our guest Nicole Osborne @lollipop_social. She shared so much valuable information! We'll be talking about…"/>
    <m/>
    <m/>
    <x v="1"/>
    <m/>
    <s v="http://pbs.twimg.com/profile_images/378800000426106818/d0315fedddaae1c03bcf63059754ef59_normal.jpeg"/>
    <x v="142"/>
    <s v="https://twitter.com/#!/myloc_tracker/status/1170005525905518592"/>
    <m/>
    <m/>
    <s v="1170005525905518592"/>
    <m/>
    <b v="0"/>
    <n v="0"/>
    <s v=""/>
    <b v="0"/>
    <s v="en"/>
    <m/>
    <s v=""/>
    <b v="0"/>
    <n v="6"/>
    <s v="1110663089953886211"/>
    <s v="twitter.php"/>
    <b v="0"/>
    <s v="1110663089953886211"/>
    <s v="Tweet"/>
    <n v="0"/>
    <n v="0"/>
    <m/>
    <m/>
    <m/>
    <m/>
    <m/>
    <m/>
    <m/>
    <m/>
    <n v="3"/>
    <s v="3"/>
    <s v="3"/>
    <n v="2"/>
    <n v="10"/>
    <n v="0"/>
    <n v="0"/>
    <n v="0"/>
    <n v="0"/>
    <n v="18"/>
    <n v="90"/>
    <n v="20"/>
  </r>
  <r>
    <s v="myloc_tracker"/>
    <s v="lollipop_social"/>
    <m/>
    <m/>
    <m/>
    <m/>
    <m/>
    <m/>
    <m/>
    <m/>
    <s v="No"/>
    <n v="236"/>
    <m/>
    <m/>
    <x v="0"/>
    <d v="2019-09-11T19:07:11.000"/>
    <s v="RT @Lollipop_Social: @ManageFlitter A4/d_x000a_👍The more authentic personal brand is to you = the easier to keep up across all channels_x000a_👍Identify…"/>
    <m/>
    <m/>
    <x v="1"/>
    <m/>
    <s v="http://pbs.twimg.com/profile_images/378800000426106818/d0315fedddaae1c03bcf63059754ef59_normal.jpeg"/>
    <x v="143"/>
    <s v="https://twitter.com/#!/myloc_tracker/status/1171862773149634560"/>
    <m/>
    <m/>
    <s v="1171862773149634560"/>
    <m/>
    <b v="0"/>
    <n v="0"/>
    <s v=""/>
    <b v="0"/>
    <s v="en"/>
    <m/>
    <s v=""/>
    <b v="0"/>
    <n v="4"/>
    <s v="1110658298775330816"/>
    <s v="twitter.php"/>
    <b v="0"/>
    <s v="1110658298775330816"/>
    <s v="Tweet"/>
    <n v="0"/>
    <n v="0"/>
    <m/>
    <m/>
    <m/>
    <m/>
    <m/>
    <m/>
    <m/>
    <m/>
    <n v="3"/>
    <s v="3"/>
    <s v="3"/>
    <n v="2"/>
    <n v="9.090909090909092"/>
    <n v="0"/>
    <n v="0"/>
    <n v="0"/>
    <n v="0"/>
    <n v="20"/>
    <n v="90.9090909090909"/>
    <n v="22"/>
  </r>
  <r>
    <s v="myloc_tracker"/>
    <s v="lollipop_social"/>
    <m/>
    <m/>
    <m/>
    <m/>
    <m/>
    <m/>
    <m/>
    <m/>
    <s v="No"/>
    <n v="237"/>
    <m/>
    <m/>
    <x v="0"/>
    <d v="2019-09-15T07:07:11.000"/>
    <s v="RT @Lollipop_Social: @ManageFlitter A7/a_x000a_💸Let’s review what we set out to achieve_x000a_💸An engaged community of people we'd enjoy working with…"/>
    <m/>
    <m/>
    <x v="1"/>
    <m/>
    <s v="http://pbs.twimg.com/profile_images/378800000426106818/d0315fedddaae1c03bcf63059754ef59_normal.jpeg"/>
    <x v="144"/>
    <s v="https://twitter.com/#!/myloc_tracker/status/1173131130750545920"/>
    <m/>
    <m/>
    <s v="1173131130750545920"/>
    <m/>
    <b v="0"/>
    <n v="0"/>
    <s v=""/>
    <b v="0"/>
    <s v="en"/>
    <m/>
    <s v=""/>
    <b v="0"/>
    <n v="5"/>
    <s v="1110661871659638784"/>
    <s v="twitter.php"/>
    <b v="0"/>
    <s v="1110661871659638784"/>
    <s v="Tweet"/>
    <n v="0"/>
    <n v="0"/>
    <m/>
    <m/>
    <m/>
    <m/>
    <m/>
    <m/>
    <m/>
    <m/>
    <n v="3"/>
    <s v="3"/>
    <s v="3"/>
    <n v="1"/>
    <n v="4.3478260869565215"/>
    <n v="0"/>
    <n v="0"/>
    <n v="0"/>
    <n v="0"/>
    <n v="22"/>
    <n v="95.65217391304348"/>
    <n v="23"/>
  </r>
  <r>
    <s v="manageflitter"/>
    <s v="manageflitter"/>
    <m/>
    <m/>
    <m/>
    <m/>
    <m/>
    <m/>
    <m/>
    <m/>
    <s v="No"/>
    <n v="238"/>
    <m/>
    <m/>
    <x v="1"/>
    <d v="2019-03-19T21:48:57.000"/>
    <s v="Q6: Should marketers take advantage of their Close Friends List to share targeted content to specific audiences? Why? #SocialROI https://t.co/3DgZTFXxt4"/>
    <m/>
    <m/>
    <x v="0"/>
    <s v="https://pbs.twimg.com/media/D2DVzi1X0AE1_kl.jpg"/>
    <s v="https://pbs.twimg.com/media/D2DVzi1X0AE1_kl.jpg"/>
    <x v="145"/>
    <s v="https://twitter.com/#!/manageflitter/status/1108123214935453700"/>
    <m/>
    <m/>
    <s v="1108123214935453700"/>
    <m/>
    <b v="0"/>
    <n v="5"/>
    <s v=""/>
    <b v="0"/>
    <s v="en"/>
    <m/>
    <s v=""/>
    <b v="0"/>
    <n v="3"/>
    <s v=""/>
    <s v="Twitter Web Client"/>
    <b v="0"/>
    <s v="1108123214935453700"/>
    <s v="Retweet"/>
    <n v="0"/>
    <n v="0"/>
    <m/>
    <m/>
    <m/>
    <m/>
    <m/>
    <m/>
    <m/>
    <m/>
    <n v="4"/>
    <s v="3"/>
    <s v="3"/>
    <n v="1"/>
    <n v="5.2631578947368425"/>
    <n v="0"/>
    <n v="0"/>
    <n v="0"/>
    <n v="0"/>
    <n v="18"/>
    <n v="94.73684210526316"/>
    <n v="19"/>
  </r>
  <r>
    <s v="manageflitter"/>
    <s v="manageflitter"/>
    <m/>
    <m/>
    <m/>
    <m/>
    <m/>
    <m/>
    <m/>
    <m/>
    <s v="No"/>
    <n v="239"/>
    <m/>
    <m/>
    <x v="1"/>
    <d v="2019-04-02T21:45:14.000"/>
    <s v="Q5: What tips would you provide to a fintech company seeking to improve the way they interact with their audience? #SocialROI https://t.co/QYFO4h1vcV"/>
    <m/>
    <m/>
    <x v="0"/>
    <s v="https://pbs.twimg.com/media/D3LbIuPWsAA08PA.jpg"/>
    <s v="https://pbs.twimg.com/media/D3LbIuPWsAA08PA.jpg"/>
    <x v="146"/>
    <s v="https://twitter.com/#!/manageflitter/status/1113195710474801153"/>
    <m/>
    <m/>
    <s v="1113195710474801153"/>
    <m/>
    <b v="0"/>
    <n v="3"/>
    <s v=""/>
    <b v="0"/>
    <s v="en"/>
    <m/>
    <s v=""/>
    <b v="0"/>
    <n v="3"/>
    <s v=""/>
    <s v="Twitter Web Client"/>
    <b v="0"/>
    <s v="1113195710474801153"/>
    <s v="Retweet"/>
    <n v="0"/>
    <n v="0"/>
    <m/>
    <m/>
    <m/>
    <m/>
    <m/>
    <m/>
    <m/>
    <m/>
    <n v="4"/>
    <s v="3"/>
    <s v="3"/>
    <n v="1"/>
    <n v="4.761904761904762"/>
    <n v="0"/>
    <n v="0"/>
    <n v="0"/>
    <n v="0"/>
    <n v="20"/>
    <n v="95.23809523809524"/>
    <n v="21"/>
  </r>
  <r>
    <s v="manageflitter"/>
    <s v="manageflitter"/>
    <m/>
    <m/>
    <m/>
    <m/>
    <m/>
    <m/>
    <m/>
    <m/>
    <s v="No"/>
    <n v="240"/>
    <m/>
    <m/>
    <x v="1"/>
    <d v="2019-03-19T21:19:14.000"/>
    <s v="Q1: What are the top trends for Instagram marketers in 2019? #SocialROI https://t.co/pfpbqnSl3m"/>
    <m/>
    <m/>
    <x v="0"/>
    <s v="https://pbs.twimg.com/media/D2DRTxmXcAgTy59.jpg"/>
    <s v="https://pbs.twimg.com/media/D2DRTxmXcAgTy59.jpg"/>
    <x v="147"/>
    <s v="https://twitter.com/#!/manageflitter/status/1108115737707798533"/>
    <m/>
    <m/>
    <s v="1108115737707798533"/>
    <m/>
    <b v="0"/>
    <n v="11"/>
    <s v=""/>
    <b v="0"/>
    <s v="en"/>
    <m/>
    <s v=""/>
    <b v="0"/>
    <n v="3"/>
    <s v=""/>
    <s v="Twitter Web Client"/>
    <b v="0"/>
    <s v="1108115737707798533"/>
    <s v="Retweet"/>
    <n v="0"/>
    <n v="0"/>
    <m/>
    <m/>
    <m/>
    <m/>
    <m/>
    <m/>
    <m/>
    <m/>
    <n v="4"/>
    <s v="3"/>
    <s v="3"/>
    <n v="1"/>
    <n v="8.333333333333334"/>
    <n v="0"/>
    <n v="0"/>
    <n v="0"/>
    <n v="0"/>
    <n v="11"/>
    <n v="91.66666666666667"/>
    <n v="12"/>
  </r>
  <r>
    <s v="manageflitter"/>
    <s v="manageflitter"/>
    <m/>
    <m/>
    <m/>
    <m/>
    <m/>
    <m/>
    <m/>
    <m/>
    <s v="No"/>
    <n v="241"/>
    <m/>
    <m/>
    <x v="1"/>
    <d v="2019-03-26T21:38:44.000"/>
    <s v="Q4: What advice do you have for people struggling to find the time to build their personal brand? #SocialROI https://t.co/XWOkGQmxX1"/>
    <m/>
    <m/>
    <x v="0"/>
    <s v="https://pbs.twimg.com/media/D2nY7vHW0AEXg6X.jpg"/>
    <s v="https://pbs.twimg.com/media/D2nY7vHW0AEXg6X.jpg"/>
    <x v="148"/>
    <s v="https://twitter.com/#!/manageflitter/status/1110657362375921664"/>
    <m/>
    <m/>
    <s v="1110657362375921664"/>
    <m/>
    <b v="0"/>
    <n v="8"/>
    <s v=""/>
    <b v="0"/>
    <s v="en"/>
    <m/>
    <s v=""/>
    <b v="0"/>
    <n v="3"/>
    <s v=""/>
    <s v="Twitter Web Client"/>
    <b v="0"/>
    <s v="1110657362375921664"/>
    <s v="Retweet"/>
    <n v="0"/>
    <n v="0"/>
    <m/>
    <m/>
    <m/>
    <m/>
    <m/>
    <m/>
    <m/>
    <m/>
    <n v="4"/>
    <s v="3"/>
    <s v="3"/>
    <n v="0"/>
    <n v="0"/>
    <n v="1"/>
    <n v="5.2631578947368425"/>
    <n v="0"/>
    <n v="0"/>
    <n v="18"/>
    <n v="94.73684210526316"/>
    <n v="19"/>
  </r>
  <r>
    <s v="myloc_tracker"/>
    <s v="manageflitter"/>
    <m/>
    <m/>
    <m/>
    <m/>
    <m/>
    <m/>
    <m/>
    <m/>
    <s v="No"/>
    <n v="242"/>
    <m/>
    <m/>
    <x v="0"/>
    <d v="2019-08-04T19:06:56.000"/>
    <s v="RT @ManageFlitter: Q6: Should marketers take advantage of their Close Friends List to share targeted content to specific audiences? Why? #Sâ€¦"/>
    <m/>
    <m/>
    <x v="1"/>
    <m/>
    <s v="http://pbs.twimg.com/profile_images/378800000426106818/d0315fedddaae1c03bcf63059754ef59_normal.jpeg"/>
    <x v="149"/>
    <s v="https://twitter.com/#!/myloc_tracker/status/1158091969815547906"/>
    <m/>
    <m/>
    <s v="1158091969815547906"/>
    <m/>
    <b v="0"/>
    <n v="0"/>
    <s v=""/>
    <b v="0"/>
    <s v="en"/>
    <m/>
    <s v=""/>
    <b v="0"/>
    <n v="3"/>
    <s v="1108123214935453700"/>
    <s v="twitter.php"/>
    <b v="0"/>
    <s v="1108123214935453700"/>
    <s v="Tweet"/>
    <n v="0"/>
    <n v="0"/>
    <m/>
    <m/>
    <m/>
    <m/>
    <m/>
    <m/>
    <m/>
    <m/>
    <n v="8"/>
    <s v="3"/>
    <s v="3"/>
    <n v="1"/>
    <n v="4.761904761904762"/>
    <n v="0"/>
    <n v="0"/>
    <n v="0"/>
    <n v="0"/>
    <n v="20"/>
    <n v="95.23809523809524"/>
    <n v="21"/>
  </r>
  <r>
    <s v="myloc_tracker"/>
    <s v="manageflitter"/>
    <m/>
    <m/>
    <m/>
    <m/>
    <m/>
    <m/>
    <m/>
    <m/>
    <s v="No"/>
    <n v="244"/>
    <m/>
    <m/>
    <x v="0"/>
    <d v="2019-09-08T04:07:13.000"/>
    <s v="RT @ManageFlitter: Q5: What tips would you provide to a fintech company seeking to improve the way they interact with their audience? #Soci…"/>
    <m/>
    <m/>
    <x v="1"/>
    <m/>
    <s v="http://pbs.twimg.com/profile_images/378800000426106818/d0315fedddaae1c03bcf63059754ef59_normal.jpeg"/>
    <x v="150"/>
    <s v="https://twitter.com/#!/myloc_tracker/status/1170549123487096832"/>
    <m/>
    <m/>
    <s v="1170549123487096832"/>
    <m/>
    <b v="0"/>
    <n v="0"/>
    <s v=""/>
    <b v="0"/>
    <s v="en"/>
    <m/>
    <s v=""/>
    <b v="0"/>
    <n v="3"/>
    <s v="1113195710474801153"/>
    <s v="twitter.php"/>
    <b v="0"/>
    <s v="1113195710474801153"/>
    <s v="Tweet"/>
    <n v="0"/>
    <n v="0"/>
    <m/>
    <m/>
    <m/>
    <m/>
    <m/>
    <m/>
    <m/>
    <m/>
    <n v="8"/>
    <s v="3"/>
    <s v="3"/>
    <n v="1"/>
    <n v="4.3478260869565215"/>
    <n v="0"/>
    <n v="0"/>
    <n v="0"/>
    <n v="0"/>
    <n v="22"/>
    <n v="95.65217391304348"/>
    <n v="23"/>
  </r>
  <r>
    <s v="myloc_tracker"/>
    <s v="manageflitter"/>
    <m/>
    <m/>
    <m/>
    <m/>
    <m/>
    <m/>
    <m/>
    <m/>
    <s v="No"/>
    <n v="248"/>
    <m/>
    <m/>
    <x v="0"/>
    <d v="2019-10-09T04:07:24.000"/>
    <s v="RT @ManageFlitter: Q1: What are the top trends for Instagram marketers in 2019? #SocialROI https://t.co/pfpbqnSl3m"/>
    <m/>
    <m/>
    <x v="0"/>
    <s v="https://pbs.twimg.com/media/D2DRTxmXcAgTy59.jpg"/>
    <s v="https://pbs.twimg.com/media/D2DRTxmXcAgTy59.jpg"/>
    <x v="151"/>
    <s v="https://twitter.com/#!/myloc_tracker/status/1181783194758238208"/>
    <m/>
    <m/>
    <s v="1181783194758238208"/>
    <m/>
    <b v="0"/>
    <n v="0"/>
    <s v=""/>
    <b v="0"/>
    <s v="en"/>
    <m/>
    <s v=""/>
    <b v="0"/>
    <n v="0"/>
    <s v="1108115737707798533"/>
    <s v="twitter.php"/>
    <b v="0"/>
    <s v="1108115737707798533"/>
    <s v="Tweet"/>
    <n v="0"/>
    <n v="0"/>
    <m/>
    <m/>
    <m/>
    <m/>
    <m/>
    <m/>
    <m/>
    <m/>
    <n v="8"/>
    <s v="3"/>
    <s v="3"/>
    <n v="1"/>
    <n v="7.142857142857143"/>
    <n v="0"/>
    <n v="0"/>
    <n v="0"/>
    <n v="0"/>
    <n v="13"/>
    <n v="92.85714285714286"/>
    <n v="14"/>
  </r>
  <r>
    <s v="myloc_tracker"/>
    <s v="manageflitter"/>
    <m/>
    <m/>
    <m/>
    <m/>
    <m/>
    <m/>
    <m/>
    <m/>
    <s v="No"/>
    <n v="249"/>
    <m/>
    <m/>
    <x v="0"/>
    <d v="2019-10-09T16:07:21.000"/>
    <s v="RT @ManageFlitter: Q4: What advice do you have for people struggling to find the time to build their personal brand? #SocialROI https://t.c…"/>
    <m/>
    <m/>
    <x v="0"/>
    <m/>
    <s v="http://pbs.twimg.com/profile_images/378800000426106818/d0315fedddaae1c03bcf63059754ef59_normal.jpeg"/>
    <x v="152"/>
    <s v="https://twitter.com/#!/myloc_tracker/status/1181964377043427329"/>
    <m/>
    <m/>
    <s v="1181964377043427329"/>
    <m/>
    <b v="0"/>
    <n v="0"/>
    <s v=""/>
    <b v="0"/>
    <s v="en"/>
    <m/>
    <s v=""/>
    <b v="0"/>
    <n v="0"/>
    <s v="1110657362375921664"/>
    <s v="twitter.php"/>
    <b v="0"/>
    <s v="1110657362375921664"/>
    <s v="Tweet"/>
    <n v="0"/>
    <n v="0"/>
    <m/>
    <m/>
    <m/>
    <m/>
    <m/>
    <m/>
    <m/>
    <m/>
    <n v="8"/>
    <s v="3"/>
    <s v="3"/>
    <n v="0"/>
    <n v="0"/>
    <n v="1"/>
    <n v="4.761904761904762"/>
    <n v="0"/>
    <n v="0"/>
    <n v="20"/>
    <n v="95.23809523809524"/>
    <n v="21"/>
  </r>
  <r>
    <s v="dede_watson"/>
    <s v="dede_watson"/>
    <m/>
    <m/>
    <m/>
    <m/>
    <m/>
    <m/>
    <m/>
    <m/>
    <s v="No"/>
    <n v="250"/>
    <m/>
    <m/>
    <x v="1"/>
    <d v="2019-03-19T21:47:29.000"/>
    <s v="Q5A4 Add it into Unfold or Story Art app's amazing templates to give your post that extra pizazz! Or Hypetype app 2 add font or music. Also love Inshot to turn 5 second videos into 15 seconds to give people more time to view. Especially if I want them to click a link:) #SocialRoi"/>
    <m/>
    <m/>
    <x v="0"/>
    <m/>
    <s v="http://pbs.twimg.com/profile_images/885981808323579904/jZWDeo8n_normal.jpg"/>
    <x v="153"/>
    <s v="https://twitter.com/#!/dede_watson/status/1108122849351557120"/>
    <m/>
    <m/>
    <s v="1108122849351557120"/>
    <m/>
    <b v="0"/>
    <n v="6"/>
    <s v=""/>
    <b v="0"/>
    <s v="en"/>
    <m/>
    <s v=""/>
    <b v="0"/>
    <n v="5"/>
    <s v=""/>
    <s v="Hootsuite Inc."/>
    <b v="0"/>
    <s v="1108122849351557120"/>
    <s v="Retweet"/>
    <n v="0"/>
    <n v="0"/>
    <m/>
    <m/>
    <m/>
    <m/>
    <m/>
    <m/>
    <m/>
    <m/>
    <n v="5"/>
    <s v="3"/>
    <s v="3"/>
    <n v="2"/>
    <n v="3.7037037037037037"/>
    <n v="0"/>
    <n v="0"/>
    <n v="0"/>
    <n v="0"/>
    <n v="52"/>
    <n v="96.29629629629629"/>
    <n v="54"/>
  </r>
  <r>
    <s v="dede_watson"/>
    <s v="dede_watson"/>
    <m/>
    <m/>
    <m/>
    <m/>
    <m/>
    <m/>
    <m/>
    <m/>
    <s v="No"/>
    <n v="251"/>
    <m/>
    <m/>
    <x v="1"/>
    <d v="2019-03-19T21:35:09.000"/>
    <s v="Q2A5 Create you story about your business and share this with your Instagram community. Develop a strong relationship with your targeted community. #SocialROI"/>
    <m/>
    <m/>
    <x v="0"/>
    <m/>
    <s v="http://pbs.twimg.com/profile_images/885981808323579904/jZWDeo8n_normal.jpg"/>
    <x v="154"/>
    <s v="https://twitter.com/#!/dede_watson/status/1108119743523971072"/>
    <m/>
    <m/>
    <s v="1108119743523971072"/>
    <m/>
    <b v="0"/>
    <n v="5"/>
    <s v=""/>
    <b v="0"/>
    <s v="en"/>
    <m/>
    <s v=""/>
    <b v="0"/>
    <n v="5"/>
    <s v=""/>
    <s v="Hootsuite Inc."/>
    <b v="0"/>
    <s v="1108119743523971072"/>
    <s v="Retweet"/>
    <n v="0"/>
    <n v="0"/>
    <m/>
    <m/>
    <m/>
    <m/>
    <m/>
    <m/>
    <m/>
    <m/>
    <n v="5"/>
    <s v="3"/>
    <s v="3"/>
    <n v="1"/>
    <n v="4.3478260869565215"/>
    <n v="0"/>
    <n v="0"/>
    <n v="0"/>
    <n v="0"/>
    <n v="22"/>
    <n v="95.65217391304348"/>
    <n v="23"/>
  </r>
  <r>
    <s v="dede_watson"/>
    <s v="dede_watson"/>
    <m/>
    <m/>
    <m/>
    <m/>
    <m/>
    <m/>
    <m/>
    <m/>
    <s v="No"/>
    <n v="252"/>
    <m/>
    <m/>
    <x v="1"/>
    <d v="2019-03-19T21:39:48.000"/>
    <s v="Q4A1 In my opinion, both equally important and should be used regularly. Your feed should contain your BEST visual content. Each post should be planned so that you can lay out the visuals in an app such as Later or Planoly..#SocialROI"/>
    <m/>
    <m/>
    <x v="0"/>
    <m/>
    <s v="http://pbs.twimg.com/profile_images/885981808323579904/jZWDeo8n_normal.jpg"/>
    <x v="155"/>
    <s v="https://twitter.com/#!/dede_watson/status/1108120913847947265"/>
    <m/>
    <m/>
    <s v="1108120913847947265"/>
    <m/>
    <b v="0"/>
    <n v="5"/>
    <s v=""/>
    <b v="0"/>
    <s v="en"/>
    <m/>
    <s v=""/>
    <b v="0"/>
    <n v="4"/>
    <s v=""/>
    <s v="Hootsuite Inc."/>
    <b v="0"/>
    <s v="1108120913847947265"/>
    <s v="Retweet"/>
    <n v="0"/>
    <n v="0"/>
    <m/>
    <m/>
    <m/>
    <m/>
    <m/>
    <m/>
    <m/>
    <m/>
    <n v="5"/>
    <s v="3"/>
    <s v="3"/>
    <n v="2"/>
    <n v="4.761904761904762"/>
    <n v="0"/>
    <n v="0"/>
    <n v="0"/>
    <n v="0"/>
    <n v="40"/>
    <n v="95.23809523809524"/>
    <n v="42"/>
  </r>
  <r>
    <s v="dede_watson"/>
    <s v="dede_watson"/>
    <m/>
    <m/>
    <m/>
    <m/>
    <m/>
    <m/>
    <m/>
    <m/>
    <s v="No"/>
    <n v="253"/>
    <m/>
    <m/>
    <x v="1"/>
    <d v="2019-03-19T21:34:33.000"/>
    <s v="Q2A3 Let your employees also be your advocates posting on their feeds. Share their posts and your customers posts on your feed. This is #UGC- User generated content. #SocialROI"/>
    <m/>
    <m/>
    <x v="55"/>
    <m/>
    <s v="http://pbs.twimg.com/profile_images/885981808323579904/jZWDeo8n_normal.jpg"/>
    <x v="156"/>
    <s v="https://twitter.com/#!/dede_watson/status/1108119592428335105"/>
    <m/>
    <m/>
    <s v="1108119592428335105"/>
    <m/>
    <b v="0"/>
    <n v="6"/>
    <s v=""/>
    <b v="0"/>
    <s v="en"/>
    <m/>
    <s v=""/>
    <b v="0"/>
    <n v="4"/>
    <s v=""/>
    <s v="Hootsuite Inc."/>
    <b v="0"/>
    <s v="1108119592428335105"/>
    <s v="Retweet"/>
    <n v="0"/>
    <n v="0"/>
    <m/>
    <m/>
    <m/>
    <m/>
    <m/>
    <m/>
    <m/>
    <m/>
    <n v="5"/>
    <s v="3"/>
    <s v="3"/>
    <n v="1"/>
    <n v="3.4482758620689653"/>
    <n v="0"/>
    <n v="0"/>
    <n v="0"/>
    <n v="0"/>
    <n v="28"/>
    <n v="96.55172413793103"/>
    <n v="29"/>
  </r>
  <r>
    <s v="dede_watson"/>
    <s v="dede_watson"/>
    <m/>
    <m/>
    <m/>
    <m/>
    <m/>
    <m/>
    <m/>
    <m/>
    <s v="No"/>
    <n v="254"/>
    <m/>
    <m/>
    <x v="1"/>
    <d v="2019-03-19T21:25:00.000"/>
    <s v="Q1A4 More brands and every day people who sell physical products will be using Shopping on Instagram feature. It’s been around for months, but a lot of brands are still not fully utilizing it. Shop directly from a post without searching for a link. #SocialRoi"/>
    <m/>
    <m/>
    <x v="0"/>
    <m/>
    <s v="http://pbs.twimg.com/profile_images/885981808323579904/jZWDeo8n_normal.jpg"/>
    <x v="157"/>
    <s v="https://twitter.com/#!/dede_watson/status/1108117189717098497"/>
    <m/>
    <m/>
    <s v="1108117189717098497"/>
    <m/>
    <b v="0"/>
    <n v="5"/>
    <s v=""/>
    <b v="0"/>
    <s v="en"/>
    <m/>
    <s v=""/>
    <b v="0"/>
    <n v="4"/>
    <s v=""/>
    <s v="Hootsuite Inc."/>
    <b v="0"/>
    <s v="1108117189717098497"/>
    <s v="Retweet"/>
    <n v="0"/>
    <n v="0"/>
    <m/>
    <m/>
    <m/>
    <m/>
    <m/>
    <m/>
    <m/>
    <m/>
    <n v="5"/>
    <s v="3"/>
    <s v="3"/>
    <n v="0"/>
    <n v="0"/>
    <n v="0"/>
    <n v="0"/>
    <n v="0"/>
    <n v="0"/>
    <n v="46"/>
    <n v="100"/>
    <n v="46"/>
  </r>
  <r>
    <s v="myloc_tracker"/>
    <s v="dede_watson"/>
    <m/>
    <m/>
    <m/>
    <m/>
    <m/>
    <m/>
    <m/>
    <m/>
    <s v="No"/>
    <n v="255"/>
    <m/>
    <m/>
    <x v="0"/>
    <d v="2019-09-08T01:07:12.000"/>
    <s v="RT @Dede_Watson: Q5A4 Add it into Unfold or Story Art app's amazing templates to give your post that extra pizazz! Or Hypetype app 2 add fo…"/>
    <m/>
    <m/>
    <x v="1"/>
    <m/>
    <s v="http://pbs.twimg.com/profile_images/378800000426106818/d0315fedddaae1c03bcf63059754ef59_normal.jpeg"/>
    <x v="158"/>
    <s v="https://twitter.com/#!/myloc_tracker/status/1170503822558531584"/>
    <m/>
    <m/>
    <s v="1170503822558531584"/>
    <m/>
    <b v="0"/>
    <n v="0"/>
    <s v=""/>
    <b v="0"/>
    <s v="en"/>
    <m/>
    <s v=""/>
    <b v="0"/>
    <n v="5"/>
    <s v="1108122849351557120"/>
    <s v="twitter.php"/>
    <b v="0"/>
    <s v="1108122849351557120"/>
    <s v="Tweet"/>
    <n v="0"/>
    <n v="0"/>
    <m/>
    <m/>
    <m/>
    <m/>
    <m/>
    <m/>
    <m/>
    <m/>
    <n v="5"/>
    <s v="3"/>
    <s v="3"/>
    <n v="1"/>
    <n v="3.8461538461538463"/>
    <n v="0"/>
    <n v="0"/>
    <n v="0"/>
    <n v="0"/>
    <n v="25"/>
    <n v="96.15384615384616"/>
    <n v="26"/>
  </r>
  <r>
    <s v="myloc_tracker"/>
    <s v="dede_watson"/>
    <m/>
    <m/>
    <m/>
    <m/>
    <m/>
    <m/>
    <m/>
    <m/>
    <s v="No"/>
    <n v="256"/>
    <m/>
    <m/>
    <x v="0"/>
    <d v="2019-09-09T13:07:10.000"/>
    <s v="RT @Dede_Watson: Q2A5 Create you story about your business and share this with your Instagram community. Develop a strong relationship with…"/>
    <m/>
    <m/>
    <x v="1"/>
    <m/>
    <s v="http://pbs.twimg.com/profile_images/378800000426106818/d0315fedddaae1c03bcf63059754ef59_normal.jpeg"/>
    <x v="159"/>
    <s v="https://twitter.com/#!/myloc_tracker/status/1171047393963454464"/>
    <m/>
    <m/>
    <s v="1171047393963454464"/>
    <m/>
    <b v="0"/>
    <n v="0"/>
    <s v=""/>
    <b v="0"/>
    <s v="en"/>
    <m/>
    <s v=""/>
    <b v="0"/>
    <n v="5"/>
    <s v="1108119743523971072"/>
    <s v="twitter.php"/>
    <b v="0"/>
    <s v="1108119743523971072"/>
    <s v="Tweet"/>
    <n v="0"/>
    <n v="0"/>
    <m/>
    <m/>
    <m/>
    <m/>
    <m/>
    <m/>
    <m/>
    <m/>
    <n v="5"/>
    <s v="3"/>
    <s v="3"/>
    <n v="1"/>
    <n v="4.761904761904762"/>
    <n v="0"/>
    <n v="0"/>
    <n v="0"/>
    <n v="0"/>
    <n v="20"/>
    <n v="95.23809523809524"/>
    <n v="21"/>
  </r>
  <r>
    <s v="myloc_tracker"/>
    <s v="dede_watson"/>
    <m/>
    <m/>
    <m/>
    <m/>
    <m/>
    <m/>
    <m/>
    <m/>
    <s v="No"/>
    <n v="257"/>
    <m/>
    <m/>
    <x v="0"/>
    <d v="2019-09-29T10:07:17.000"/>
    <s v="RT @Dede_Watson: Q4A1 In my opinion, both equally important and should be used regularly. Your feed should contain your BEST visual contentâ€¦"/>
    <m/>
    <m/>
    <x v="1"/>
    <m/>
    <s v="http://pbs.twimg.com/profile_images/378800000426106818/d0315fedddaae1c03bcf63059754ef59_normal.jpeg"/>
    <x v="160"/>
    <s v="https://twitter.com/#!/myloc_tracker/status/1178249883704287237"/>
    <m/>
    <m/>
    <s v="1178249883704287237"/>
    <m/>
    <b v="0"/>
    <n v="0"/>
    <s v=""/>
    <b v="0"/>
    <s v="en"/>
    <m/>
    <s v=""/>
    <b v="0"/>
    <n v="4"/>
    <s v="1108120913847947265"/>
    <s v="twitter.php"/>
    <b v="0"/>
    <s v="1108120913847947265"/>
    <s v="Tweet"/>
    <n v="0"/>
    <n v="0"/>
    <m/>
    <m/>
    <m/>
    <m/>
    <m/>
    <m/>
    <m/>
    <m/>
    <n v="5"/>
    <s v="3"/>
    <s v="3"/>
    <n v="2"/>
    <n v="9.090909090909092"/>
    <n v="0"/>
    <n v="0"/>
    <n v="0"/>
    <n v="0"/>
    <n v="20"/>
    <n v="90.9090909090909"/>
    <n v="22"/>
  </r>
  <r>
    <s v="myloc_tracker"/>
    <s v="dede_watson"/>
    <m/>
    <m/>
    <m/>
    <m/>
    <m/>
    <m/>
    <m/>
    <m/>
    <s v="No"/>
    <n v="258"/>
    <m/>
    <m/>
    <x v="0"/>
    <d v="2019-10-14T13:07:23.000"/>
    <s v="RT @Dede_Watson: Q2A3 Let your employees also be your advocates posting on their feeds. Share their posts and your customers posts on your…"/>
    <m/>
    <m/>
    <x v="1"/>
    <m/>
    <s v="http://pbs.twimg.com/profile_images/378800000426106818/d0315fedddaae1c03bcf63059754ef59_normal.jpeg"/>
    <x v="161"/>
    <s v="https://twitter.com/#!/myloc_tracker/status/1183731024775254023"/>
    <m/>
    <m/>
    <s v="1183731024775254023"/>
    <m/>
    <b v="0"/>
    <n v="0"/>
    <s v=""/>
    <b v="0"/>
    <s v="en"/>
    <m/>
    <s v=""/>
    <b v="0"/>
    <n v="4"/>
    <s v="1108119592428335105"/>
    <s v="twitter.php"/>
    <b v="0"/>
    <s v="1108119592428335105"/>
    <s v="Tweet"/>
    <n v="0"/>
    <n v="0"/>
    <m/>
    <m/>
    <m/>
    <m/>
    <m/>
    <m/>
    <m/>
    <m/>
    <n v="5"/>
    <s v="3"/>
    <s v="3"/>
    <n v="1"/>
    <n v="4.3478260869565215"/>
    <n v="0"/>
    <n v="0"/>
    <n v="0"/>
    <n v="0"/>
    <n v="22"/>
    <n v="95.65217391304348"/>
    <n v="23"/>
  </r>
  <r>
    <s v="myloc_tracker"/>
    <s v="dede_watson"/>
    <m/>
    <m/>
    <m/>
    <m/>
    <m/>
    <m/>
    <m/>
    <m/>
    <s v="No"/>
    <n v="259"/>
    <m/>
    <m/>
    <x v="0"/>
    <d v="2019-10-18T13:07:24.000"/>
    <s v="RT @Dede_Watson: Q1A4 More brands and every day people who sell physical products will be using Shopping on Instagram feature. It’s been ar…"/>
    <m/>
    <m/>
    <x v="1"/>
    <m/>
    <s v="http://pbs.twimg.com/profile_images/378800000426106818/d0315fedddaae1c03bcf63059754ef59_normal.jpeg"/>
    <x v="162"/>
    <s v="https://twitter.com/#!/myloc_tracker/status/1185180581669359620"/>
    <m/>
    <m/>
    <s v="1185180581669359620"/>
    <m/>
    <b v="0"/>
    <n v="0"/>
    <s v=""/>
    <b v="0"/>
    <s v="en"/>
    <m/>
    <s v=""/>
    <b v="0"/>
    <n v="4"/>
    <s v="1108117189717098497"/>
    <s v="twitter.php"/>
    <b v="0"/>
    <s v="1108117189717098497"/>
    <s v="Tweet"/>
    <n v="0"/>
    <n v="0"/>
    <m/>
    <m/>
    <m/>
    <m/>
    <m/>
    <m/>
    <m/>
    <m/>
    <n v="5"/>
    <s v="3"/>
    <s v="3"/>
    <n v="0"/>
    <n v="0"/>
    <n v="0"/>
    <n v="0"/>
    <n v="0"/>
    <n v="0"/>
    <n v="24"/>
    <n v="100"/>
    <n v="24"/>
  </r>
  <r>
    <s v="tinacpowell"/>
    <s v="tinacpowell"/>
    <m/>
    <m/>
    <m/>
    <m/>
    <m/>
    <m/>
    <m/>
    <m/>
    <s v="No"/>
    <n v="260"/>
    <m/>
    <m/>
    <x v="1"/>
    <d v="2019-04-02T21:47:36.000"/>
    <s v="Q5A3: _x000a__x000a_And cats, use cats #SocialROI_x000a__x000a_ðŸ˜º ðŸ˜¸ ðŸ˜» ðŸ˜½ ðŸ˜¼ ðŸ™€ ðŸ˜¿ ðŸ˜¹ ðŸ˜¾_x000a__x000a_Kidding. https://t.co/EkbG8B2UKY"/>
    <s v="https://twitter.com/ManageFlitter/status/1113195710474801153"/>
    <s v="twitter.com"/>
    <x v="0"/>
    <m/>
    <s v="http://pbs.twimg.com/profile_images/1148730627409272832/IJJ-wLYJ_normal.jpg"/>
    <x v="163"/>
    <s v="https://twitter.com/#!/tinacpowell/status/1113196306787438593"/>
    <m/>
    <m/>
    <s v="1113196306787438593"/>
    <m/>
    <b v="0"/>
    <n v="2"/>
    <s v=""/>
    <b v="1"/>
    <s v="en"/>
    <m/>
    <s v="1113195710474801153"/>
    <b v="0"/>
    <n v="3"/>
    <s v=""/>
    <s v="TweetDeck"/>
    <b v="0"/>
    <s v="1113196306787438593"/>
    <s v="Retweet"/>
    <n v="0"/>
    <n v="0"/>
    <m/>
    <m/>
    <m/>
    <m/>
    <m/>
    <m/>
    <m/>
    <m/>
    <n v="3"/>
    <s v="3"/>
    <s v="3"/>
    <n v="0"/>
    <n v="0"/>
    <n v="0"/>
    <n v="0"/>
    <n v="0"/>
    <n v="0"/>
    <n v="17"/>
    <n v="100"/>
    <n v="17"/>
  </r>
  <r>
    <s v="tinacpowell"/>
    <s v="tinacpowell"/>
    <m/>
    <m/>
    <m/>
    <m/>
    <m/>
    <m/>
    <m/>
    <m/>
    <s v="No"/>
    <n v="261"/>
    <m/>
    <m/>
    <x v="1"/>
    <d v="2019-04-02T21:48:59.000"/>
    <s v="Q5A5: And please, STOP TRYING TO USE SOCIAL MEDIA TO SELL THEM!!!  There’s a reason it’s called Social Media and NOT Sales Media.  I’m blown away, especially on LinkedIn, at this narcissistic approach. #SocialROI https://t.co/EkbG8B2UKY"/>
    <s v="https://twitter.com/ManageFlitter/status/1113195710474801153"/>
    <s v="twitter.com"/>
    <x v="0"/>
    <m/>
    <s v="http://pbs.twimg.com/profile_images/1148730627409272832/IJJ-wLYJ_normal.jpg"/>
    <x v="164"/>
    <s v="https://twitter.com/#!/tinacpowell/status/1113196653891194881"/>
    <m/>
    <m/>
    <s v="1113196653891194881"/>
    <m/>
    <b v="0"/>
    <n v="6"/>
    <s v=""/>
    <b v="1"/>
    <s v="en"/>
    <m/>
    <s v="1113195710474801153"/>
    <b v="0"/>
    <n v="2"/>
    <s v=""/>
    <s v="TweetDeck"/>
    <b v="0"/>
    <s v="1113196653891194881"/>
    <s v="Retweet"/>
    <n v="0"/>
    <n v="0"/>
    <m/>
    <m/>
    <m/>
    <m/>
    <m/>
    <m/>
    <m/>
    <m/>
    <n v="3"/>
    <s v="3"/>
    <s v="3"/>
    <n v="0"/>
    <n v="0"/>
    <n v="0"/>
    <n v="0"/>
    <n v="0"/>
    <n v="0"/>
    <n v="37"/>
    <n v="100"/>
    <n v="37"/>
  </r>
  <r>
    <s v="tinacpowell"/>
    <s v="tinacpowell"/>
    <m/>
    <m/>
    <m/>
    <m/>
    <m/>
    <m/>
    <m/>
    <m/>
    <s v="No"/>
    <n v="262"/>
    <m/>
    <m/>
    <x v="1"/>
    <d v="2019-04-02T21:58:47.000"/>
    <s v="Q7A1: Sharing failures, when it has context and even a legal obligation aka cybersecurity “our systems are down” must be evaluated on a case by case basis. #SocialROI https://t.co/2KgZyolPfy"/>
    <s v="https://twitter.com/ManageFlitter/status/1113198490925117442"/>
    <s v="twitter.com"/>
    <x v="0"/>
    <m/>
    <s v="http://pbs.twimg.com/profile_images/1148730627409272832/IJJ-wLYJ_normal.jpg"/>
    <x v="165"/>
    <s v="https://twitter.com/#!/tinacpowell/status/1113199123161915392"/>
    <m/>
    <m/>
    <s v="1113199123161915392"/>
    <m/>
    <b v="0"/>
    <n v="3"/>
    <s v=""/>
    <b v="1"/>
    <s v="en"/>
    <m/>
    <s v="1113198490925117442"/>
    <b v="0"/>
    <n v="3"/>
    <s v=""/>
    <s v="TweetDeck"/>
    <b v="0"/>
    <s v="1113199123161915392"/>
    <s v="Retweet"/>
    <n v="0"/>
    <n v="0"/>
    <m/>
    <m/>
    <m/>
    <m/>
    <m/>
    <m/>
    <m/>
    <m/>
    <n v="3"/>
    <s v="3"/>
    <s v="3"/>
    <n v="0"/>
    <n v="0"/>
    <n v="1"/>
    <n v="3.5714285714285716"/>
    <n v="0"/>
    <n v="0"/>
    <n v="27"/>
    <n v="96.42857142857143"/>
    <n v="28"/>
  </r>
  <r>
    <s v="myloc_tracker"/>
    <s v="tinacpowell"/>
    <m/>
    <m/>
    <m/>
    <m/>
    <m/>
    <m/>
    <m/>
    <m/>
    <s v="No"/>
    <n v="263"/>
    <m/>
    <m/>
    <x v="0"/>
    <d v="2019-08-04T16:06:58.000"/>
    <s v="RT @tinacpowell: Q5A3: _x000a__x000a_And cats, use cats #SocialROI_x000a__x000a_ðŸ˜º ðŸ˜¸ ðŸ˜» ðŸ˜½ ðŸ˜¼ ðŸ™€ ðŸ˜¿ ðŸ˜¹ ðŸ˜¾_x000a__x000a_Kidding. https://t.co/EkbG8B2UKY"/>
    <s v="https://twitter.com/ManageFlitter/status/1113195710474801153"/>
    <s v="twitter.com"/>
    <x v="0"/>
    <m/>
    <s v="http://pbs.twimg.com/profile_images/378800000426106818/d0315fedddaae1c03bcf63059754ef59_normal.jpeg"/>
    <x v="166"/>
    <s v="https://twitter.com/#!/myloc_tracker/status/1158046681285500928"/>
    <m/>
    <m/>
    <s v="1158046681285500928"/>
    <m/>
    <b v="0"/>
    <n v="0"/>
    <s v=""/>
    <b v="1"/>
    <s v="en"/>
    <m/>
    <s v="1113195710474801153"/>
    <b v="0"/>
    <n v="3"/>
    <s v="1113196306787438593"/>
    <s v="twitter.php"/>
    <b v="0"/>
    <s v="1113196306787438593"/>
    <s v="Tweet"/>
    <n v="0"/>
    <n v="0"/>
    <m/>
    <m/>
    <m/>
    <m/>
    <m/>
    <m/>
    <m/>
    <m/>
    <n v="4"/>
    <s v="3"/>
    <s v="3"/>
    <n v="0"/>
    <n v="0"/>
    <n v="0"/>
    <n v="0"/>
    <n v="0"/>
    <n v="0"/>
    <n v="19"/>
    <n v="100"/>
    <n v="19"/>
  </r>
  <r>
    <s v="myloc_tracker"/>
    <s v="tinacpowell"/>
    <m/>
    <m/>
    <m/>
    <m/>
    <m/>
    <m/>
    <m/>
    <m/>
    <s v="No"/>
    <n v="264"/>
    <m/>
    <m/>
    <x v="0"/>
    <d v="2019-10-13T13:07:23.000"/>
    <s v="RT @tinacpowell: Q5A5: And please, STOP TRYING TO USE SOCIAL MEDIA TO SELL THEM!!!  There’s a reason it’s called Social Media and NOT Sales…"/>
    <m/>
    <m/>
    <x v="1"/>
    <m/>
    <s v="http://pbs.twimg.com/profile_images/378800000426106818/d0315fedddaae1c03bcf63059754ef59_normal.jpeg"/>
    <x v="167"/>
    <s v="https://twitter.com/#!/myloc_tracker/status/1183368636519665664"/>
    <m/>
    <m/>
    <s v="1183368636519665664"/>
    <m/>
    <b v="0"/>
    <n v="0"/>
    <s v=""/>
    <b v="1"/>
    <s v="en"/>
    <m/>
    <s v="1113195710474801153"/>
    <b v="0"/>
    <n v="2"/>
    <s v="1113196653891194881"/>
    <s v="twitter.php"/>
    <b v="0"/>
    <s v="1113196653891194881"/>
    <s v="Tweet"/>
    <n v="0"/>
    <n v="0"/>
    <m/>
    <m/>
    <m/>
    <m/>
    <m/>
    <m/>
    <m/>
    <m/>
    <n v="4"/>
    <s v="3"/>
    <s v="3"/>
    <n v="0"/>
    <n v="0"/>
    <n v="0"/>
    <n v="0"/>
    <n v="0"/>
    <n v="0"/>
    <n v="26"/>
    <n v="100"/>
    <n v="26"/>
  </r>
  <r>
    <s v="myloc_tracker"/>
    <s v="tinacpowell"/>
    <m/>
    <m/>
    <m/>
    <m/>
    <m/>
    <m/>
    <m/>
    <m/>
    <s v="No"/>
    <n v="265"/>
    <m/>
    <m/>
    <x v="0"/>
    <d v="2019-10-17T13:07:24.000"/>
    <s v="RT @tinacpowell: Q7A1: Sharing failures, when it has context and even a legal obligation aka cybersecurity “our systems are down” must be e…"/>
    <m/>
    <m/>
    <x v="1"/>
    <m/>
    <s v="http://pbs.twimg.com/profile_images/378800000426106818/d0315fedddaae1c03bcf63059754ef59_normal.jpeg"/>
    <x v="168"/>
    <s v="https://twitter.com/#!/myloc_tracker/status/1184818192432193537"/>
    <m/>
    <m/>
    <s v="1184818192432193537"/>
    <m/>
    <b v="0"/>
    <n v="0"/>
    <s v=""/>
    <b v="1"/>
    <s v="en"/>
    <m/>
    <s v="1113198490925117442"/>
    <b v="0"/>
    <n v="3"/>
    <s v="1113199123161915392"/>
    <s v="twitter.php"/>
    <b v="0"/>
    <s v="1113199123161915392"/>
    <s v="Tweet"/>
    <n v="0"/>
    <n v="0"/>
    <m/>
    <m/>
    <m/>
    <m/>
    <m/>
    <m/>
    <m/>
    <m/>
    <n v="4"/>
    <s v="3"/>
    <s v="3"/>
    <n v="0"/>
    <n v="0"/>
    <n v="1"/>
    <n v="4.3478260869565215"/>
    <n v="0"/>
    <n v="0"/>
    <n v="22"/>
    <n v="95.65217391304348"/>
    <n v="23"/>
  </r>
  <r>
    <s v="myloc_tracker"/>
    <s v="tinacpowell"/>
    <m/>
    <m/>
    <m/>
    <m/>
    <m/>
    <m/>
    <m/>
    <m/>
    <s v="No"/>
    <n v="266"/>
    <m/>
    <m/>
    <x v="0"/>
    <d v="2019-10-19T13:07:25.000"/>
    <s v="RT @tinacpowell: Q3A5: Fintech firms also need to look within the analytics of each social network to evaluate the metrics within each chan…"/>
    <m/>
    <m/>
    <x v="1"/>
    <m/>
    <s v="http://pbs.twimg.com/profile_images/378800000426106818/d0315fedddaae1c03bcf63059754ef59_normal.jpeg"/>
    <x v="169"/>
    <s v="https://twitter.com/#!/myloc_tracker/status/1185542973334999040"/>
    <m/>
    <m/>
    <s v="1185542973334999040"/>
    <m/>
    <b v="0"/>
    <n v="0"/>
    <s v=""/>
    <b v="1"/>
    <s v="en"/>
    <m/>
    <s v="1113192788894670851"/>
    <b v="0"/>
    <n v="4"/>
    <s v="1113193557723164678"/>
    <s v="twitter.php"/>
    <b v="0"/>
    <s v="1113193557723164678"/>
    <s v="Tweet"/>
    <n v="0"/>
    <n v="0"/>
    <m/>
    <m/>
    <m/>
    <m/>
    <m/>
    <m/>
    <m/>
    <m/>
    <n v="4"/>
    <s v="3"/>
    <s v="3"/>
    <n v="0"/>
    <n v="0"/>
    <n v="0"/>
    <n v="0"/>
    <n v="0"/>
    <n v="0"/>
    <n v="23"/>
    <n v="100"/>
    <n v="23"/>
  </r>
  <r>
    <s v="inboundevol"/>
    <s v="inboundevol"/>
    <m/>
    <m/>
    <m/>
    <m/>
    <m/>
    <m/>
    <m/>
    <m/>
    <s v="No"/>
    <n v="267"/>
    <m/>
    <m/>
    <x v="1"/>
    <d v="2019-09-09T19:42:26.000"/>
    <s v="The 9 Habits of Highly Successful Content Creators #InboundEvolution #FacebookMarketingPartner #ROAS… https://t.co/tkFvYXeGJN"/>
    <s v="https://twitter.com/i/web/status/1171146868610490369"/>
    <s v="twitter.com"/>
    <x v="56"/>
    <m/>
    <s v="http://pbs.twimg.com/profile_images/984393821336125441/gThFsDsb_normal.jpg"/>
    <x v="170"/>
    <s v="https://twitter.com/#!/inboundevol/status/1171146868610490369"/>
    <m/>
    <m/>
    <s v="1171146868610490369"/>
    <m/>
    <b v="0"/>
    <n v="0"/>
    <s v=""/>
    <b v="0"/>
    <s v="en"/>
    <m/>
    <s v=""/>
    <b v="0"/>
    <n v="0"/>
    <s v=""/>
    <s v="ContentStudio.io"/>
    <b v="1"/>
    <s v="1171146868610490369"/>
    <s v="Tweet"/>
    <n v="0"/>
    <n v="0"/>
    <m/>
    <m/>
    <m/>
    <m/>
    <m/>
    <m/>
    <m/>
    <m/>
    <n v="13"/>
    <s v="16"/>
    <s v="16"/>
    <n v="1"/>
    <n v="9.090909090909092"/>
    <n v="0"/>
    <n v="0"/>
    <n v="0"/>
    <n v="0"/>
    <n v="10"/>
    <n v="90.9090909090909"/>
    <n v="11"/>
  </r>
  <r>
    <s v="inboundevol"/>
    <s v="inboundevol"/>
    <m/>
    <m/>
    <m/>
    <m/>
    <m/>
    <m/>
    <m/>
    <m/>
    <s v="No"/>
    <n v="268"/>
    <m/>
    <m/>
    <x v="1"/>
    <d v="2019-09-09T20:24:33.000"/>
    <s v="How to Host a Twitter Chat That Connects with Your Audience #SocialMediaMarketing #SocialROI #Adwords #FacebookAds… https://t.co/79yLl66RE7"/>
    <s v="https://twitter.com/i/web/status/1171157465662205952"/>
    <s v="twitter.com"/>
    <x v="57"/>
    <m/>
    <s v="http://pbs.twimg.com/profile_images/984393821336125441/gThFsDsb_normal.jpg"/>
    <x v="171"/>
    <s v="https://twitter.com/#!/inboundevol/status/1171157465662205952"/>
    <m/>
    <m/>
    <s v="1171157465662205952"/>
    <m/>
    <b v="0"/>
    <n v="0"/>
    <s v=""/>
    <b v="0"/>
    <s v="en"/>
    <m/>
    <s v=""/>
    <b v="0"/>
    <n v="0"/>
    <s v=""/>
    <s v="ContentStudio.io"/>
    <b v="1"/>
    <s v="1171157465662205952"/>
    <s v="Tweet"/>
    <n v="0"/>
    <n v="0"/>
    <m/>
    <m/>
    <m/>
    <m/>
    <m/>
    <m/>
    <m/>
    <m/>
    <n v="13"/>
    <s v="16"/>
    <s v="16"/>
    <n v="0"/>
    <n v="0"/>
    <n v="0"/>
    <n v="0"/>
    <n v="0"/>
    <n v="0"/>
    <n v="15"/>
    <n v="100"/>
    <n v="15"/>
  </r>
  <r>
    <s v="inboundevol"/>
    <s v="inboundevol"/>
    <m/>
    <m/>
    <m/>
    <m/>
    <m/>
    <m/>
    <m/>
    <m/>
    <s v="No"/>
    <n v="269"/>
    <m/>
    <m/>
    <x v="1"/>
    <d v="2019-09-13T02:24:26.000"/>
    <s v="What Is Digital Marketing? #SocialROI #SocialMediaMarketing #DigitalMarketing #InboundSMM #InstagramMarketingAgency https://t.co/EbnSt7Fcvz"/>
    <s v="https://blog.hubspot.com/marketing/what-is-digital-marketing"/>
    <s v="hubspot.com"/>
    <x v="37"/>
    <m/>
    <s v="http://pbs.twimg.com/profile_images/984393821336125441/gThFsDsb_normal.jpg"/>
    <x v="172"/>
    <s v="https://twitter.com/#!/inboundevol/status/1172335197762646017"/>
    <m/>
    <m/>
    <s v="1172335197762646017"/>
    <m/>
    <b v="0"/>
    <n v="1"/>
    <s v=""/>
    <b v="0"/>
    <s v="en"/>
    <m/>
    <s v=""/>
    <b v="0"/>
    <n v="1"/>
    <s v=""/>
    <s v="ContentStudio.io"/>
    <b v="0"/>
    <s v="1172335197762646017"/>
    <s v="Tweet"/>
    <n v="0"/>
    <n v="0"/>
    <m/>
    <m/>
    <m/>
    <m/>
    <m/>
    <m/>
    <m/>
    <m/>
    <n v="13"/>
    <s v="16"/>
    <s v="16"/>
    <n v="0"/>
    <n v="0"/>
    <n v="0"/>
    <n v="0"/>
    <n v="0"/>
    <n v="0"/>
    <n v="9"/>
    <n v="100"/>
    <n v="9"/>
  </r>
  <r>
    <s v="inboundevol"/>
    <s v="inboundevol"/>
    <m/>
    <m/>
    <m/>
    <m/>
    <m/>
    <m/>
    <m/>
    <m/>
    <s v="No"/>
    <n v="270"/>
    <m/>
    <m/>
    <x v="1"/>
    <d v="2019-09-19T12:45:35.000"/>
    <s v="Why We Removed 3,000 Pieces of Outdated Content From the HubSpot Blog #SMM #InstagramMarketing #SocialROI… https://t.co/fQVSc1Z0GD"/>
    <s v="https://twitter.com/i/web/status/1174665840303706112"/>
    <s v="twitter.com"/>
    <x v="58"/>
    <m/>
    <s v="http://pbs.twimg.com/profile_images/984393821336125441/gThFsDsb_normal.jpg"/>
    <x v="173"/>
    <s v="https://twitter.com/#!/inboundevol/status/1174665840303706112"/>
    <m/>
    <m/>
    <s v="1174665840303706112"/>
    <m/>
    <b v="0"/>
    <n v="0"/>
    <s v=""/>
    <b v="0"/>
    <s v="en"/>
    <m/>
    <s v=""/>
    <b v="0"/>
    <n v="0"/>
    <s v=""/>
    <s v="ContentStudio.io"/>
    <b v="1"/>
    <s v="1174665840303706112"/>
    <s v="Tweet"/>
    <n v="0"/>
    <n v="0"/>
    <m/>
    <m/>
    <m/>
    <m/>
    <m/>
    <m/>
    <m/>
    <m/>
    <n v="13"/>
    <s v="16"/>
    <s v="16"/>
    <n v="0"/>
    <n v="0"/>
    <n v="0"/>
    <n v="0"/>
    <n v="0"/>
    <n v="0"/>
    <n v="16"/>
    <n v="100"/>
    <n v="16"/>
  </r>
  <r>
    <s v="inboundevol"/>
    <s v="inboundevol"/>
    <m/>
    <m/>
    <m/>
    <m/>
    <m/>
    <m/>
    <m/>
    <m/>
    <s v="No"/>
    <n v="271"/>
    <m/>
    <m/>
    <x v="1"/>
    <d v="2019-09-23T16:00:53.000"/>
    <s v="Content Syndication: What It Is &amp;amp; How to Do It Successfully #DigitalMarketingAgency #SocialROI #InboundMarketingAgency #InstagramAds #SocialMediaROI https://t.co/YlvuprvnGh"/>
    <s v="https://blog.hubspot.com/marketing/how-to-syndicate-content"/>
    <s v="hubspot.com"/>
    <x v="59"/>
    <m/>
    <s v="http://pbs.twimg.com/profile_images/984393821336125441/gThFsDsb_normal.jpg"/>
    <x v="174"/>
    <s v="https://twitter.com/#!/inboundevol/status/1176164540314259456"/>
    <m/>
    <m/>
    <s v="1176164540314259456"/>
    <m/>
    <b v="0"/>
    <n v="1"/>
    <s v=""/>
    <b v="0"/>
    <s v="en"/>
    <m/>
    <s v=""/>
    <b v="0"/>
    <n v="1"/>
    <s v=""/>
    <s v="ContentStudio.io"/>
    <b v="0"/>
    <s v="1176164540314259456"/>
    <s v="Tweet"/>
    <n v="0"/>
    <n v="0"/>
    <m/>
    <m/>
    <m/>
    <m/>
    <m/>
    <m/>
    <m/>
    <m/>
    <n v="13"/>
    <s v="16"/>
    <s v="16"/>
    <n v="1"/>
    <n v="6.25"/>
    <n v="0"/>
    <n v="0"/>
    <n v="0"/>
    <n v="0"/>
    <n v="15"/>
    <n v="93.75"/>
    <n v="16"/>
  </r>
  <r>
    <s v="inboundevol"/>
    <s v="inboundevol"/>
    <m/>
    <m/>
    <m/>
    <m/>
    <m/>
    <m/>
    <m/>
    <m/>
    <s v="No"/>
    <n v="272"/>
    <m/>
    <m/>
    <x v="1"/>
    <d v="2019-09-24T11:24:27.000"/>
    <s v="6 Tricks for Getting Your Brand on Instagram's Explore Page #SocialROAS #HubSpotPartner #InboundMarketingAgency #SocialROI #SMMAgency https://t.co/P8iVM3Us4j"/>
    <s v="https://blog.hubspot.com/marketing/instagram-explore-page"/>
    <s v="hubspot.com"/>
    <x v="60"/>
    <m/>
    <s v="http://pbs.twimg.com/profile_images/984393821336125441/gThFsDsb_normal.jpg"/>
    <x v="175"/>
    <s v="https://twitter.com/#!/inboundevol/status/1176457364247064576"/>
    <m/>
    <m/>
    <s v="1176457364247064576"/>
    <m/>
    <b v="0"/>
    <n v="0"/>
    <s v=""/>
    <b v="0"/>
    <s v="en"/>
    <m/>
    <s v=""/>
    <b v="0"/>
    <n v="0"/>
    <s v=""/>
    <s v="ContentStudio.io"/>
    <b v="0"/>
    <s v="1176457364247064576"/>
    <s v="Tweet"/>
    <n v="0"/>
    <n v="0"/>
    <m/>
    <m/>
    <m/>
    <m/>
    <m/>
    <m/>
    <m/>
    <m/>
    <n v="13"/>
    <s v="16"/>
    <s v="16"/>
    <n v="0"/>
    <n v="0"/>
    <n v="0"/>
    <n v="0"/>
    <n v="0"/>
    <n v="0"/>
    <n v="15"/>
    <n v="100"/>
    <n v="15"/>
  </r>
  <r>
    <s v="inboundevol"/>
    <s v="inboundevol"/>
    <m/>
    <m/>
    <m/>
    <m/>
    <m/>
    <m/>
    <m/>
    <m/>
    <s v="No"/>
    <n v="273"/>
    <m/>
    <m/>
    <x v="1"/>
    <d v="2019-09-25T11:24:28.000"/>
    <s v="How 10 Brands Use Reddit for Marketing #FacebookAdsManager #SocialROI #SocialMediaAgency #FacebookAdsAgency… https://t.co/pKmqAx3fZ6"/>
    <s v="https://twitter.com/i/web/status/1176819753463308290"/>
    <s v="twitter.com"/>
    <x v="61"/>
    <m/>
    <s v="http://pbs.twimg.com/profile_images/984393821336125441/gThFsDsb_normal.jpg"/>
    <x v="176"/>
    <s v="https://twitter.com/#!/inboundevol/status/1176819753463308290"/>
    <m/>
    <m/>
    <s v="1176819753463308290"/>
    <m/>
    <b v="0"/>
    <n v="0"/>
    <s v=""/>
    <b v="0"/>
    <s v="en"/>
    <m/>
    <s v=""/>
    <b v="0"/>
    <n v="0"/>
    <s v=""/>
    <s v="ContentStudio.io"/>
    <b v="1"/>
    <s v="1176819753463308290"/>
    <s v="Tweet"/>
    <n v="0"/>
    <n v="0"/>
    <m/>
    <m/>
    <m/>
    <m/>
    <m/>
    <m/>
    <m/>
    <m/>
    <n v="13"/>
    <s v="16"/>
    <s v="16"/>
    <n v="0"/>
    <n v="0"/>
    <n v="0"/>
    <n v="0"/>
    <n v="0"/>
    <n v="0"/>
    <n v="11"/>
    <n v="100"/>
    <n v="11"/>
  </r>
  <r>
    <s v="inboundevol"/>
    <s v="inboundevol"/>
    <m/>
    <m/>
    <m/>
    <m/>
    <m/>
    <m/>
    <m/>
    <m/>
    <s v="No"/>
    <n v="274"/>
    <m/>
    <m/>
    <x v="1"/>
    <d v="2019-10-04T11:24:39.000"/>
    <s v="KPI Dashboards &amp;amp; How to Use Them in Your Marketing #InboundEvolution #InboundSocialMediaAgency #ROAS #DigitalROAS #SocialROI https://t.co/Oeui4JbblS"/>
    <s v="https://blog.hubspot.com/marketing/kpi-dashboard"/>
    <s v="hubspot.com"/>
    <x v="62"/>
    <m/>
    <s v="http://pbs.twimg.com/profile_images/984393821336125441/gThFsDsb_normal.jpg"/>
    <x v="177"/>
    <s v="https://twitter.com/#!/inboundevol/status/1180081289954762753"/>
    <m/>
    <m/>
    <s v="1180081289954762753"/>
    <m/>
    <b v="0"/>
    <n v="0"/>
    <s v=""/>
    <b v="0"/>
    <s v="en"/>
    <m/>
    <s v=""/>
    <b v="0"/>
    <n v="0"/>
    <s v=""/>
    <s v="ContentStudio.io"/>
    <b v="0"/>
    <s v="1180081289954762753"/>
    <s v="Tweet"/>
    <n v="0"/>
    <n v="0"/>
    <m/>
    <m/>
    <m/>
    <m/>
    <m/>
    <m/>
    <m/>
    <m/>
    <n v="13"/>
    <s v="16"/>
    <s v="16"/>
    <n v="0"/>
    <n v="0"/>
    <n v="0"/>
    <n v="0"/>
    <n v="0"/>
    <n v="0"/>
    <n v="15"/>
    <n v="100"/>
    <n v="15"/>
  </r>
  <r>
    <s v="inboundevol"/>
    <s v="inboundevol"/>
    <m/>
    <m/>
    <m/>
    <m/>
    <m/>
    <m/>
    <m/>
    <m/>
    <s v="No"/>
    <n v="275"/>
    <m/>
    <m/>
    <x v="1"/>
    <d v="2019-10-07T08:03:22.000"/>
    <s v="Podcast Advertising: 5 Experts Reveal Their Secrets #SocialMediaMarketingAgency #InstagramMarketing #SocialROI… https://t.co/Qu7rsDLJoA"/>
    <s v="https://twitter.com/i/web/status/1181117799030280192"/>
    <s v="twitter.com"/>
    <x v="63"/>
    <m/>
    <s v="http://pbs.twimg.com/profile_images/984393821336125441/gThFsDsb_normal.jpg"/>
    <x v="178"/>
    <s v="https://twitter.com/#!/inboundevol/status/1181117799030280192"/>
    <m/>
    <m/>
    <s v="1181117799030280192"/>
    <m/>
    <b v="0"/>
    <n v="0"/>
    <s v=""/>
    <b v="0"/>
    <s v="en"/>
    <m/>
    <s v=""/>
    <b v="0"/>
    <n v="0"/>
    <s v=""/>
    <s v="ContentStudio.io"/>
    <b v="1"/>
    <s v="1181117799030280192"/>
    <s v="Tweet"/>
    <n v="0"/>
    <n v="0"/>
    <m/>
    <m/>
    <m/>
    <m/>
    <m/>
    <m/>
    <m/>
    <m/>
    <n v="13"/>
    <s v="16"/>
    <s v="16"/>
    <n v="0"/>
    <n v="0"/>
    <n v="0"/>
    <n v="0"/>
    <n v="0"/>
    <n v="0"/>
    <n v="10"/>
    <n v="100"/>
    <n v="10"/>
  </r>
  <r>
    <s v="inboundevol"/>
    <s v="inboundevol"/>
    <m/>
    <m/>
    <m/>
    <m/>
    <m/>
    <m/>
    <m/>
    <m/>
    <s v="No"/>
    <n v="276"/>
    <m/>
    <m/>
    <x v="1"/>
    <d v="2019-10-08T11:24:30.000"/>
    <s v="How a Visual Language Can Spell Success for Your Next Marketing Campaign #GoogleAdWords #GoogleAdsManager… https://t.co/xNdsFpQasw"/>
    <s v="https://twitter.com/i/web/status/1181530807137112065"/>
    <s v="twitter.com"/>
    <x v="64"/>
    <m/>
    <s v="http://pbs.twimg.com/profile_images/984393821336125441/gThFsDsb_normal.jpg"/>
    <x v="179"/>
    <s v="https://twitter.com/#!/inboundevol/status/1181530807137112065"/>
    <m/>
    <m/>
    <s v="1181530807137112065"/>
    <m/>
    <b v="0"/>
    <n v="0"/>
    <s v=""/>
    <b v="0"/>
    <s v="en"/>
    <m/>
    <s v=""/>
    <b v="0"/>
    <n v="0"/>
    <s v=""/>
    <s v="ContentStudio.io"/>
    <b v="1"/>
    <s v="1181530807137112065"/>
    <s v="Tweet"/>
    <n v="0"/>
    <n v="0"/>
    <m/>
    <m/>
    <m/>
    <m/>
    <m/>
    <m/>
    <m/>
    <m/>
    <n v="13"/>
    <s v="16"/>
    <s v="16"/>
    <n v="1"/>
    <n v="7.142857142857143"/>
    <n v="0"/>
    <n v="0"/>
    <n v="0"/>
    <n v="0"/>
    <n v="13"/>
    <n v="92.85714285714286"/>
    <n v="14"/>
  </r>
  <r>
    <s v="inboundevol"/>
    <s v="inboundevol"/>
    <m/>
    <m/>
    <m/>
    <m/>
    <m/>
    <m/>
    <m/>
    <m/>
    <s v="No"/>
    <n v="277"/>
    <m/>
    <m/>
    <x v="1"/>
    <d v="2019-10-09T21:24:22.000"/>
    <s v="The 15 Best Job Search Sites for Your Industry &amp;amp; Goals #HubSpotAgency #FacebookAdsManager #InboundMarketing… https://t.co/6l3wqB1iWs"/>
    <s v="https://twitter.com/i/web/status/1182044154211262464"/>
    <s v="twitter.com"/>
    <x v="65"/>
    <m/>
    <s v="http://pbs.twimg.com/profile_images/984393821336125441/gThFsDsb_normal.jpg"/>
    <x v="180"/>
    <s v="https://twitter.com/#!/inboundevol/status/1182044154211262464"/>
    <m/>
    <m/>
    <s v="1182044154211262464"/>
    <m/>
    <b v="0"/>
    <n v="0"/>
    <s v=""/>
    <b v="0"/>
    <s v="en"/>
    <m/>
    <s v=""/>
    <b v="0"/>
    <n v="0"/>
    <s v=""/>
    <s v="ContentStudio.io"/>
    <b v="1"/>
    <s v="1182044154211262464"/>
    <s v="Tweet"/>
    <n v="0"/>
    <n v="0"/>
    <m/>
    <m/>
    <m/>
    <m/>
    <m/>
    <m/>
    <m/>
    <m/>
    <n v="13"/>
    <s v="16"/>
    <s v="16"/>
    <n v="1"/>
    <n v="7.142857142857143"/>
    <n v="0"/>
    <n v="0"/>
    <n v="0"/>
    <n v="0"/>
    <n v="13"/>
    <n v="92.85714285714286"/>
    <n v="14"/>
  </r>
  <r>
    <s v="inboundevol"/>
    <s v="inboundevol"/>
    <m/>
    <m/>
    <m/>
    <m/>
    <m/>
    <m/>
    <m/>
    <m/>
    <s v="No"/>
    <n v="278"/>
    <m/>
    <m/>
    <x v="1"/>
    <d v="2019-10-14T04:03:26.000"/>
    <s v="13 Examples of Re-Engagment Emails for the Subscribers You Miss #SocialROI #FacebookAdvertising #SMM… https://t.co/kN4AivzruS"/>
    <s v="https://twitter.com/i/web/status/1183594133090385925"/>
    <s v="twitter.com"/>
    <x v="66"/>
    <m/>
    <s v="http://pbs.twimg.com/profile_images/984393821336125441/gThFsDsb_normal.jpg"/>
    <x v="181"/>
    <s v="https://twitter.com/#!/inboundevol/status/1183594133090385925"/>
    <m/>
    <m/>
    <s v="1183594133090385925"/>
    <m/>
    <b v="0"/>
    <n v="0"/>
    <s v=""/>
    <b v="0"/>
    <s v="en"/>
    <m/>
    <s v=""/>
    <b v="0"/>
    <n v="0"/>
    <s v=""/>
    <s v="ContentStudio.io"/>
    <b v="1"/>
    <s v="1183594133090385925"/>
    <s v="Tweet"/>
    <n v="0"/>
    <n v="0"/>
    <m/>
    <m/>
    <m/>
    <m/>
    <m/>
    <m/>
    <m/>
    <m/>
    <n v="13"/>
    <s v="16"/>
    <s v="16"/>
    <n v="0"/>
    <n v="0"/>
    <n v="1"/>
    <n v="7.142857142857143"/>
    <n v="0"/>
    <n v="0"/>
    <n v="13"/>
    <n v="92.85714285714286"/>
    <n v="14"/>
  </r>
  <r>
    <s v="inboundevol"/>
    <s v="inboundevol"/>
    <m/>
    <m/>
    <m/>
    <m/>
    <m/>
    <m/>
    <m/>
    <m/>
    <s v="No"/>
    <n v="279"/>
    <m/>
    <m/>
    <x v="1"/>
    <d v="2019-10-22T08:03:21.000"/>
    <s v="The What, Why, &amp;amp; How of Social Bookmarking #SMM #SocialROI #SMMAgency #HubSpotPartner #GoogleAdWords https://t.co/jK2421aV9A"/>
    <s v="https://blog.hubspot.com/marketing/social-bookmarking"/>
    <s v="hubspot.com"/>
    <x v="67"/>
    <m/>
    <s v="http://pbs.twimg.com/profile_images/984393821336125441/gThFsDsb_normal.jpg"/>
    <x v="182"/>
    <s v="https://twitter.com/#!/inboundevol/status/1186553616527712257"/>
    <m/>
    <m/>
    <s v="1186553616527712257"/>
    <m/>
    <b v="0"/>
    <n v="0"/>
    <s v=""/>
    <b v="0"/>
    <s v="en"/>
    <m/>
    <s v=""/>
    <b v="0"/>
    <n v="0"/>
    <s v=""/>
    <s v="ContentStudio.io"/>
    <b v="0"/>
    <s v="1186553616527712257"/>
    <s v="Tweet"/>
    <n v="0"/>
    <n v="0"/>
    <m/>
    <m/>
    <m/>
    <m/>
    <m/>
    <m/>
    <m/>
    <m/>
    <n v="13"/>
    <s v="16"/>
    <s v="16"/>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7">
    <i>
      <x v="1"/>
    </i>
    <i r="1">
      <x v="4"/>
    </i>
    <i r="2">
      <x v="117"/>
    </i>
    <i r="3">
      <x v="23"/>
    </i>
    <i r="1">
      <x v="10"/>
    </i>
    <i r="2">
      <x v="284"/>
    </i>
    <i r="3">
      <x v="10"/>
    </i>
    <i>
      <x v="2"/>
    </i>
    <i r="1">
      <x v="3"/>
    </i>
    <i r="2">
      <x v="79"/>
    </i>
    <i r="3">
      <x v="22"/>
    </i>
    <i r="2">
      <x v="86"/>
    </i>
    <i r="3">
      <x v="22"/>
    </i>
    <i r="3">
      <x v="23"/>
    </i>
    <i r="1">
      <x v="4"/>
    </i>
    <i r="2">
      <x v="93"/>
    </i>
    <i r="3">
      <x v="22"/>
    </i>
    <i r="1">
      <x v="6"/>
    </i>
    <i r="2">
      <x v="161"/>
    </i>
    <i r="3">
      <x v="21"/>
    </i>
    <i r="1">
      <x v="7"/>
    </i>
    <i r="2">
      <x v="202"/>
    </i>
    <i r="3">
      <x v="19"/>
    </i>
    <i r="1">
      <x v="8"/>
    </i>
    <i r="2">
      <x v="214"/>
    </i>
    <i r="3">
      <x v="17"/>
    </i>
    <i r="2">
      <x v="217"/>
    </i>
    <i r="3">
      <x v="17"/>
    </i>
    <i r="3">
      <x v="20"/>
    </i>
    <i r="3">
      <x v="22"/>
    </i>
    <i r="3">
      <x v="23"/>
    </i>
    <i r="2">
      <x v="218"/>
    </i>
    <i r="3">
      <x v="12"/>
    </i>
    <i r="3">
      <x v="15"/>
    </i>
    <i r="2">
      <x v="219"/>
    </i>
    <i r="3">
      <x v="15"/>
    </i>
    <i r="2">
      <x v="220"/>
    </i>
    <i r="3">
      <x v="4"/>
    </i>
    <i r="3">
      <x v="8"/>
    </i>
    <i r="3">
      <x v="23"/>
    </i>
    <i r="2">
      <x v="221"/>
    </i>
    <i r="3">
      <x v="6"/>
    </i>
    <i r="3">
      <x v="19"/>
    </i>
    <i r="3">
      <x v="20"/>
    </i>
    <i r="2">
      <x v="223"/>
    </i>
    <i r="3">
      <x v="16"/>
    </i>
    <i r="3">
      <x v="23"/>
    </i>
    <i r="2">
      <x v="225"/>
    </i>
    <i r="3">
      <x v="12"/>
    </i>
    <i r="3">
      <x v="18"/>
    </i>
    <i r="2">
      <x v="226"/>
    </i>
    <i r="3">
      <x v="19"/>
    </i>
    <i r="3">
      <x v="22"/>
    </i>
    <i r="2">
      <x v="230"/>
    </i>
    <i r="3">
      <x v="2"/>
    </i>
    <i r="2">
      <x v="231"/>
    </i>
    <i r="3">
      <x v="22"/>
    </i>
    <i r="2">
      <x v="232"/>
    </i>
    <i r="3">
      <x v="10"/>
    </i>
    <i r="2">
      <x v="233"/>
    </i>
    <i r="3">
      <x v="13"/>
    </i>
    <i r="3">
      <x v="16"/>
    </i>
    <i r="3">
      <x v="17"/>
    </i>
    <i r="2">
      <x v="235"/>
    </i>
    <i r="3">
      <x v="13"/>
    </i>
    <i r="3">
      <x v="16"/>
    </i>
    <i r="3">
      <x v="18"/>
    </i>
    <i r="2">
      <x v="236"/>
    </i>
    <i r="3">
      <x v="3"/>
    </i>
    <i r="2">
      <x v="238"/>
    </i>
    <i r="3">
      <x v="8"/>
    </i>
    <i r="2">
      <x v="239"/>
    </i>
    <i r="3">
      <x v="8"/>
    </i>
    <i r="3">
      <x v="17"/>
    </i>
    <i r="2">
      <x v="240"/>
    </i>
    <i r="3">
      <x v="4"/>
    </i>
    <i r="3">
      <x v="15"/>
    </i>
    <i r="3">
      <x v="18"/>
    </i>
    <i r="3">
      <x v="20"/>
    </i>
    <i r="2">
      <x v="241"/>
    </i>
    <i r="3">
      <x v="18"/>
    </i>
    <i r="3">
      <x v="21"/>
    </i>
    <i r="2">
      <x v="243"/>
    </i>
    <i r="3">
      <x v="19"/>
    </i>
    <i r="2">
      <x v="244"/>
    </i>
    <i r="3">
      <x v="3"/>
    </i>
    <i r="1">
      <x v="9"/>
    </i>
    <i r="2">
      <x v="248"/>
    </i>
    <i r="3">
      <x v="20"/>
    </i>
    <i r="2">
      <x v="249"/>
    </i>
    <i r="3">
      <x v="12"/>
    </i>
    <i r="3">
      <x v="19"/>
    </i>
    <i r="3">
      <x v="22"/>
    </i>
    <i r="3">
      <x v="23"/>
    </i>
    <i r="2">
      <x v="250"/>
    </i>
    <i r="3">
      <x v="17"/>
    </i>
    <i r="3">
      <x v="19"/>
    </i>
    <i r="3">
      <x v="20"/>
    </i>
    <i r="2">
      <x v="252"/>
    </i>
    <i r="3">
      <x v="2"/>
    </i>
    <i r="3">
      <x v="5"/>
    </i>
    <i r="2">
      <x v="253"/>
    </i>
    <i r="3">
      <x v="13"/>
    </i>
    <i r="3">
      <x v="14"/>
    </i>
    <i r="3">
      <x v="20"/>
    </i>
    <i r="3">
      <x v="21"/>
    </i>
    <i r="2">
      <x v="254"/>
    </i>
    <i r="3">
      <x v="8"/>
    </i>
    <i r="3">
      <x v="16"/>
    </i>
    <i r="3">
      <x v="20"/>
    </i>
    <i r="2">
      <x v="255"/>
    </i>
    <i r="3">
      <x v="20"/>
    </i>
    <i r="2">
      <x v="256"/>
    </i>
    <i r="3">
      <x v="14"/>
    </i>
    <i r="3">
      <x v="18"/>
    </i>
    <i r="2">
      <x v="257"/>
    </i>
    <i r="3">
      <x v="3"/>
    </i>
    <i r="3">
      <x v="12"/>
    </i>
    <i r="2">
      <x v="258"/>
    </i>
    <i r="3">
      <x v="20"/>
    </i>
    <i r="2">
      <x v="259"/>
    </i>
    <i r="3">
      <x v="8"/>
    </i>
    <i r="2">
      <x v="260"/>
    </i>
    <i r="3">
      <x v="21"/>
    </i>
    <i r="2">
      <x v="261"/>
    </i>
    <i r="3">
      <x v="12"/>
    </i>
    <i r="2">
      <x v="262"/>
    </i>
    <i r="3">
      <x v="16"/>
    </i>
    <i r="2">
      <x v="263"/>
    </i>
    <i r="3">
      <x v="13"/>
    </i>
    <i r="2">
      <x v="264"/>
    </i>
    <i r="3">
      <x v="23"/>
    </i>
    <i r="2">
      <x v="265"/>
    </i>
    <i r="3">
      <x v="4"/>
    </i>
    <i r="3">
      <x v="21"/>
    </i>
    <i r="2">
      <x v="267"/>
    </i>
    <i r="3">
      <x v="2"/>
    </i>
    <i r="3">
      <x v="17"/>
    </i>
    <i r="2">
      <x v="268"/>
    </i>
    <i r="3">
      <x v="12"/>
    </i>
    <i r="2">
      <x v="269"/>
    </i>
    <i r="3">
      <x v="9"/>
    </i>
    <i r="3">
      <x v="12"/>
    </i>
    <i r="3">
      <x v="17"/>
    </i>
    <i r="2">
      <x v="270"/>
    </i>
    <i r="3">
      <x v="16"/>
    </i>
    <i r="2">
      <x v="273"/>
    </i>
    <i r="3">
      <x v="11"/>
    </i>
    <i r="1">
      <x v="10"/>
    </i>
    <i r="2">
      <x v="275"/>
    </i>
    <i r="3">
      <x v="24"/>
    </i>
    <i r="2">
      <x v="276"/>
    </i>
    <i r="3">
      <x v="13"/>
    </i>
    <i r="3">
      <x v="16"/>
    </i>
    <i r="3">
      <x v="18"/>
    </i>
    <i r="3">
      <x v="22"/>
    </i>
    <i r="2">
      <x v="277"/>
    </i>
    <i r="3">
      <x v="15"/>
    </i>
    <i r="2">
      <x v="278"/>
    </i>
    <i r="3">
      <x v="12"/>
    </i>
    <i r="3">
      <x v="18"/>
    </i>
    <i r="2">
      <x v="279"/>
    </i>
    <i r="3">
      <x v="4"/>
    </i>
    <i r="2">
      <x v="281"/>
    </i>
    <i r="3">
      <x v="9"/>
    </i>
    <i r="3">
      <x v="13"/>
    </i>
    <i r="3">
      <x v="19"/>
    </i>
    <i r="2">
      <x v="282"/>
    </i>
    <i r="3">
      <x v="6"/>
    </i>
    <i r="3">
      <x v="12"/>
    </i>
    <i r="2">
      <x v="283"/>
    </i>
    <i r="3">
      <x v="5"/>
    </i>
    <i r="3">
      <x v="17"/>
    </i>
    <i r="3">
      <x v="22"/>
    </i>
    <i r="2">
      <x v="284"/>
    </i>
    <i r="3">
      <x v="19"/>
    </i>
    <i r="2">
      <x v="285"/>
    </i>
    <i r="3">
      <x v="22"/>
    </i>
    <i r="2">
      <x v="286"/>
    </i>
    <i r="3">
      <x v="20"/>
    </i>
    <i r="2">
      <x v="287"/>
    </i>
    <i r="3">
      <x v="14"/>
    </i>
    <i r="2">
      <x v="288"/>
    </i>
    <i r="3">
      <x v="5"/>
    </i>
    <i r="3">
      <x v="14"/>
    </i>
    <i r="2">
      <x v="290"/>
    </i>
    <i r="3">
      <x v="12"/>
    </i>
    <i r="2">
      <x v="291"/>
    </i>
    <i r="3">
      <x v="14"/>
    </i>
    <i r="3">
      <x v="16"/>
    </i>
    <i r="2">
      <x v="292"/>
    </i>
    <i r="3">
      <x v="14"/>
    </i>
    <i r="2">
      <x v="293"/>
    </i>
    <i r="3">
      <x v="14"/>
    </i>
    <i r="2">
      <x v="296"/>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8">
        <i x="39" s="1"/>
        <i x="7" s="1"/>
        <i x="15" s="1"/>
        <i x="22" s="1"/>
        <i x="21" s="1"/>
        <i x="9" s="1"/>
        <i x="14" s="1"/>
        <i x="20" s="1"/>
        <i x="16" s="1"/>
        <i x="18" s="1"/>
        <i x="2" s="1"/>
        <i x="3" s="1"/>
        <i x="38" s="1"/>
        <i x="59" s="1"/>
        <i x="29" s="1"/>
        <i x="61" s="1"/>
        <i x="64" s="1"/>
        <i x="65" s="1"/>
        <i x="56" s="1"/>
        <i x="62" s="1"/>
        <i x="11" s="1"/>
        <i x="49" s="1"/>
        <i x="10" s="1"/>
        <i x="19" s="1"/>
        <i x="30" s="1"/>
        <i x="35" s="1"/>
        <i x="23" s="1"/>
        <i x="8" s="1"/>
        <i x="17" s="1"/>
        <i x="4" s="1"/>
        <i x="41" s="1"/>
        <i x="25" s="1"/>
        <i x="31" s="1"/>
        <i x="28" s="1"/>
        <i x="58" s="1"/>
        <i x="67" s="1"/>
        <i x="27" s="1"/>
        <i x="52" s="1"/>
        <i x="51" s="1"/>
        <i x="24" s="1"/>
        <i x="47" s="1"/>
        <i x="54" s="1"/>
        <i x="53" s="1"/>
        <i x="32" s="1"/>
        <i x="34" s="1"/>
        <i x="57" s="1"/>
        <i x="12" s="1"/>
        <i x="63" s="1"/>
        <i x="60" s="1"/>
        <i x="0" s="1"/>
        <i x="13" s="1"/>
        <i x="66" s="1"/>
        <i x="36" s="1"/>
        <i x="26" s="1"/>
        <i x="6" s="1"/>
        <i x="45" s="1"/>
        <i x="42" s="1"/>
        <i x="44" s="1"/>
        <i x="46" s="1"/>
        <i x="40" s="1"/>
        <i x="37" s="1"/>
        <i x="50" s="1"/>
        <i x="55" s="1"/>
        <i x="33" s="1"/>
        <i x="48" s="1"/>
        <i x="4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79" totalsRowShown="0" headerRowDxfId="496" dataDxfId="495">
  <autoFilter ref="A2:BL27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24" totalsRowShown="0" headerRowDxfId="141" dataDxfId="140">
  <autoFilter ref="A1:G102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5" totalsRowShown="0" headerRowDxfId="443" dataDxfId="442">
  <autoFilter ref="A2:BS11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56" totalsRowShown="0" headerRowDxfId="132" dataDxfId="131">
  <autoFilter ref="A1:L105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5" totalsRowShown="0" headerRowDxfId="64" dataDxfId="63">
  <autoFilter ref="A2:BL18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00">
  <autoFilter ref="A2:AO2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397" dataDxfId="396">
  <autoFilter ref="A1:C11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s://www.widefoc.us/?utm_source=WF&amp;utm_medium=Paidsocial_0810&amp;utm_campaign=WFSocial" TargetMode="External" /><Relationship Id="rId3" Type="http://schemas.openxmlformats.org/officeDocument/2006/relationships/hyperlink" Target="https://bookme.name/MohdImran" TargetMode="External" /><Relationship Id="rId4" Type="http://schemas.openxmlformats.org/officeDocument/2006/relationships/hyperlink" Target="https://twitter.com/btweeps_/status/1159867749260283904?s=21" TargetMode="External" /><Relationship Id="rId5" Type="http://schemas.openxmlformats.org/officeDocument/2006/relationships/hyperlink" Target="https://app.btweeps.com/" TargetMode="External" /><Relationship Id="rId6" Type="http://schemas.openxmlformats.org/officeDocument/2006/relationships/hyperlink" Target="https://twitter.com/btweeps_/status/1159867749260283904?s=21" TargetMode="External" /><Relationship Id="rId7" Type="http://schemas.openxmlformats.org/officeDocument/2006/relationships/hyperlink" Target="https://app.btweeps.com/" TargetMode="External" /><Relationship Id="rId8" Type="http://schemas.openxmlformats.org/officeDocument/2006/relationships/hyperlink" Target="https://twitter.com/btweeps_/status/1159867749260283904?s=21" TargetMode="External" /><Relationship Id="rId9" Type="http://schemas.openxmlformats.org/officeDocument/2006/relationships/hyperlink" Target="https://app.btweeps.com/" TargetMode="External" /><Relationship Id="rId10" Type="http://schemas.openxmlformats.org/officeDocument/2006/relationships/hyperlink" Target="http://www.managementguru.net/how-to-measure-instagram-marketing-roi/" TargetMode="External" /><Relationship Id="rId11" Type="http://schemas.openxmlformats.org/officeDocument/2006/relationships/hyperlink" Target="https://twitter.com/marklives/status/1163716352529641473" TargetMode="External" /><Relationship Id="rId12" Type="http://schemas.openxmlformats.org/officeDocument/2006/relationships/hyperlink" Target="https://twitter.com/InfovisionSocio/status/1164586396155183104" TargetMode="External" /><Relationship Id="rId13" Type="http://schemas.openxmlformats.org/officeDocument/2006/relationships/hyperlink" Target="https://twitter.com/btweeps_/status/1159867749260283904?s=21"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app.btweeps.com/" TargetMode="External" /><Relationship Id="rId16" Type="http://schemas.openxmlformats.org/officeDocument/2006/relationships/hyperlink" Target="https://app.btweeps.com/" TargetMode="External" /><Relationship Id="rId17" Type="http://schemas.openxmlformats.org/officeDocument/2006/relationships/hyperlink" Target="https://twitter.com/johnhall/status/1157818467489320960" TargetMode="External" /><Relationship Id="rId18" Type="http://schemas.openxmlformats.org/officeDocument/2006/relationships/hyperlink" Target="https://twitter.com/ruhlin/status/1156277073817800704" TargetMode="External" /><Relationship Id="rId19" Type="http://schemas.openxmlformats.org/officeDocument/2006/relationships/hyperlink" Target="https://fdier.co/ovoUPN" TargetMode="External" /><Relationship Id="rId20" Type="http://schemas.openxmlformats.org/officeDocument/2006/relationships/hyperlink" Target="https://app.btweeps.com/" TargetMode="External" /><Relationship Id="rId21" Type="http://schemas.openxmlformats.org/officeDocument/2006/relationships/hyperlink" Target="https://twitter.com/btweeps_/status/1159867749260283904?s=21" TargetMode="External" /><Relationship Id="rId22" Type="http://schemas.openxmlformats.org/officeDocument/2006/relationships/hyperlink" Target="https://app.btweeps.com/" TargetMode="External" /><Relationship Id="rId23" Type="http://schemas.openxmlformats.org/officeDocument/2006/relationships/hyperlink" Target="https://app.btweeps.com/" TargetMode="External" /><Relationship Id="rId24" Type="http://schemas.openxmlformats.org/officeDocument/2006/relationships/hyperlink" Target="https://twitter.com/btweeps_/status/1159867749260283904?s=21" TargetMode="External" /><Relationship Id="rId25" Type="http://schemas.openxmlformats.org/officeDocument/2006/relationships/hyperlink" Target="https://app.btweeps.com/"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bookme.name/MohdImran" TargetMode="External" /><Relationship Id="rId29" Type="http://schemas.openxmlformats.org/officeDocument/2006/relationships/hyperlink" Target="https://twitter.com/i/web/status/1165894657219465217" TargetMode="External" /><Relationship Id="rId30" Type="http://schemas.openxmlformats.org/officeDocument/2006/relationships/hyperlink" Target="https://twitter.com/i/web/status/1166349822905004044"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twitter.com/i/web/status/1166401705728237568" TargetMode="External" /><Relationship Id="rId33" Type="http://schemas.openxmlformats.org/officeDocument/2006/relationships/hyperlink" Target="https://twitter.com/i/web/status/1166401705728237568" TargetMode="External" /><Relationship Id="rId34" Type="http://schemas.openxmlformats.org/officeDocument/2006/relationships/hyperlink" Target="https://twitter.com/i/web/status/1166401705728237568" TargetMode="External" /><Relationship Id="rId35" Type="http://schemas.openxmlformats.org/officeDocument/2006/relationships/hyperlink" Target="https://twitter.com/i/web/status/1166401705728237568" TargetMode="External" /><Relationship Id="rId36" Type="http://schemas.openxmlformats.org/officeDocument/2006/relationships/hyperlink" Target="https://twitter.com/i/web/status/1166401705728237568" TargetMode="External" /><Relationship Id="rId37" Type="http://schemas.openxmlformats.org/officeDocument/2006/relationships/hyperlink" Target="https://twitter.com/i/web/status/1166401705728237568" TargetMode="External" /><Relationship Id="rId38" Type="http://schemas.openxmlformats.org/officeDocument/2006/relationships/hyperlink" Target="https://twitter.com/i/web/status/1166401705728237568" TargetMode="External" /><Relationship Id="rId39" Type="http://schemas.openxmlformats.org/officeDocument/2006/relationships/hyperlink" Target="https://twitter.com/i/web/status/1166401705728237568" TargetMode="External" /><Relationship Id="rId40" Type="http://schemas.openxmlformats.org/officeDocument/2006/relationships/hyperlink" Target="https://twitter.com/i/web/status/1166401705728237568" TargetMode="External" /><Relationship Id="rId41" Type="http://schemas.openxmlformats.org/officeDocument/2006/relationships/hyperlink" Target="https://www.social-tribe.com/2018/07/20/translate-social-data-business-insights/?utm_source=blog-post&amp;utm_medium=st-website&amp;utm_campaign=measuring-success" TargetMode="External" /><Relationship Id="rId42" Type="http://schemas.openxmlformats.org/officeDocument/2006/relationships/hyperlink" Target="https://twitter.com/i/web/status/1167503763353088001" TargetMode="External" /><Relationship Id="rId43" Type="http://schemas.openxmlformats.org/officeDocument/2006/relationships/hyperlink" Target="http://bit.ly/2qBZlpZ" TargetMode="External" /><Relationship Id="rId44" Type="http://schemas.openxmlformats.org/officeDocument/2006/relationships/hyperlink" Target="https://twitter.com/i/web/status/1170047013355806721" TargetMode="External" /><Relationship Id="rId45" Type="http://schemas.openxmlformats.org/officeDocument/2006/relationships/hyperlink" Target="https://twitter.com/i/web/status/1171327029888933888" TargetMode="External" /><Relationship Id="rId46" Type="http://schemas.openxmlformats.org/officeDocument/2006/relationships/hyperlink" Target="https://twitter.com/BarbStegemann/status/1171411201437380609" TargetMode="External" /><Relationship Id="rId47" Type="http://schemas.openxmlformats.org/officeDocument/2006/relationships/hyperlink" Target="https://twitter.com/BarbStegemann/status/1171411201437380609" TargetMode="External" /><Relationship Id="rId48" Type="http://schemas.openxmlformats.org/officeDocument/2006/relationships/hyperlink" Target="https://b2the7.com/learning-from-others-and-what-social-tools-they-are-using/" TargetMode="External" /><Relationship Id="rId49" Type="http://schemas.openxmlformats.org/officeDocument/2006/relationships/hyperlink" Target="http://urbansoft.co/" TargetMode="External" /><Relationship Id="rId50" Type="http://schemas.openxmlformats.org/officeDocument/2006/relationships/hyperlink" Target="https://www.branex.com/blog/infographics-social-media-tips-to-get-the-best-results/" TargetMode="External" /><Relationship Id="rId51" Type="http://schemas.openxmlformats.org/officeDocument/2006/relationships/hyperlink" Target="https://www.branex.com/blog/infographics-social-media-tips-to-get-the-best-results/" TargetMode="External" /><Relationship Id="rId52" Type="http://schemas.openxmlformats.org/officeDocument/2006/relationships/hyperlink" Target="https://www.branex.com/blog/infographics-social-media-tips-to-get-the-best-results/" TargetMode="External" /><Relationship Id="rId53" Type="http://schemas.openxmlformats.org/officeDocument/2006/relationships/hyperlink" Target="https://www.branex.com/blog/infographics-social-media-tips-to-get-the-best-results/" TargetMode="External" /><Relationship Id="rId54" Type="http://schemas.openxmlformats.org/officeDocument/2006/relationships/hyperlink" Target="https://www.branex.com/blog/infographics-social-media-tips-to-get-the-best-results/" TargetMode="External" /><Relationship Id="rId55" Type="http://schemas.openxmlformats.org/officeDocument/2006/relationships/hyperlink" Target="https://www.branex.com/blog/infographics-social-media-tips-to-get-the-best-results/" TargetMode="External" /><Relationship Id="rId56" Type="http://schemas.openxmlformats.org/officeDocument/2006/relationships/hyperlink" Target="https://www.branex.com/blog/infographics-social-media-tips-to-get-the-best-results/" TargetMode="External" /><Relationship Id="rId57" Type="http://schemas.openxmlformats.org/officeDocument/2006/relationships/hyperlink" Target="https://www.branex.com/blog/infographics-social-media-tips-to-get-the-best-results/" TargetMode="External" /><Relationship Id="rId58" Type="http://schemas.openxmlformats.org/officeDocument/2006/relationships/hyperlink" Target="https://www.branex.com/blog/infographics-social-media-tips-to-get-the-best-results/" TargetMode="External" /><Relationship Id="rId59" Type="http://schemas.openxmlformats.org/officeDocument/2006/relationships/hyperlink" Target="https://www.branex.com/blog/infographics-social-media-tips-to-get-the-best-results/" TargetMode="External" /><Relationship Id="rId60" Type="http://schemas.openxmlformats.org/officeDocument/2006/relationships/hyperlink" Target="https://www.branex.com/blog/infographics-social-media-tips-to-get-the-best-results/" TargetMode="External" /><Relationship Id="rId61" Type="http://schemas.openxmlformats.org/officeDocument/2006/relationships/hyperlink" Target="https://www.branex.com/blog/infographics-social-media-tips-to-get-the-best-results/" TargetMode="External" /><Relationship Id="rId62" Type="http://schemas.openxmlformats.org/officeDocument/2006/relationships/hyperlink" Target="https://twitter.com/i/web/status/1173691942238076928" TargetMode="External" /><Relationship Id="rId63" Type="http://schemas.openxmlformats.org/officeDocument/2006/relationships/hyperlink" Target="https://twitter.com/i/web/status/1173691942238076928" TargetMode="External" /><Relationship Id="rId64" Type="http://schemas.openxmlformats.org/officeDocument/2006/relationships/hyperlink" Target="https://twitter.com/i/web/status/1173691942238076928" TargetMode="External" /><Relationship Id="rId65" Type="http://schemas.openxmlformats.org/officeDocument/2006/relationships/hyperlink" Target="https://twitter.com/i/web/status/1173691942238076928" TargetMode="External" /><Relationship Id="rId66" Type="http://schemas.openxmlformats.org/officeDocument/2006/relationships/hyperlink" Target="https://twitter.com/i/web/status/1173691942238076928" TargetMode="External" /><Relationship Id="rId67" Type="http://schemas.openxmlformats.org/officeDocument/2006/relationships/hyperlink" Target="https://twitter.com/i/web/status/1173691942238076928" TargetMode="External" /><Relationship Id="rId68" Type="http://schemas.openxmlformats.org/officeDocument/2006/relationships/hyperlink" Target="https://twitter.com/i/web/status/1173921006630690816" TargetMode="External" /><Relationship Id="rId69" Type="http://schemas.openxmlformats.org/officeDocument/2006/relationships/hyperlink" Target="https://twitter.com/i/web/status/1175169479828889601" TargetMode="External" /><Relationship Id="rId70" Type="http://schemas.openxmlformats.org/officeDocument/2006/relationships/hyperlink" Target="https://twitter.com/i/web/status/1176773263520935936" TargetMode="External" /><Relationship Id="rId71"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72"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73" Type="http://schemas.openxmlformats.org/officeDocument/2006/relationships/hyperlink" Target="https://www.dpom.co.uk/truth-social-roi/" TargetMode="External" /><Relationship Id="rId74" Type="http://schemas.openxmlformats.org/officeDocument/2006/relationships/hyperlink" Target="http://www.sociamonials.com/redirect.php?url_id=377868&amp;s_id=2747926" TargetMode="External" /><Relationship Id="rId75" Type="http://schemas.openxmlformats.org/officeDocument/2006/relationships/hyperlink" Target="https://twitter.com/i/web/status/1160959358986944512" TargetMode="External" /><Relationship Id="rId76" Type="http://schemas.openxmlformats.org/officeDocument/2006/relationships/hyperlink" Target="http://www.sociamonials.com/redirect.php?url_id=392778&amp;s_id=2889846" TargetMode="External" /><Relationship Id="rId77" Type="http://schemas.openxmlformats.org/officeDocument/2006/relationships/hyperlink" Target="http://www.sociamonials.com/redirect.php?url_id=432809&amp;s_id=3173515" TargetMode="External" /><Relationship Id="rId78" Type="http://schemas.openxmlformats.org/officeDocument/2006/relationships/hyperlink" Target="http://www.sociamonials.com/redirect.php?url_id=429943&amp;s_id=3173561" TargetMode="External" /><Relationship Id="rId79" Type="http://schemas.openxmlformats.org/officeDocument/2006/relationships/hyperlink" Target="http://www.sociamonials.com/redirect.php?url_id=430824&amp;s_id=3173560" TargetMode="External" /><Relationship Id="rId80" Type="http://schemas.openxmlformats.org/officeDocument/2006/relationships/hyperlink" Target="http://www.sociamonials.com/redirect.php?url_id=434528&amp;s_id=3173512" TargetMode="External" /><Relationship Id="rId81" Type="http://schemas.openxmlformats.org/officeDocument/2006/relationships/hyperlink" Target="https://twitter.com/i/web/status/1152644282530107399" TargetMode="External" /><Relationship Id="rId82" Type="http://schemas.openxmlformats.org/officeDocument/2006/relationships/hyperlink" Target="https://twitter.com/i/web/status/1152644282530107399" TargetMode="External" /><Relationship Id="rId83" Type="http://schemas.openxmlformats.org/officeDocument/2006/relationships/hyperlink" Target="https://twitter.com/i/web/status/1152644282530107399" TargetMode="External" /><Relationship Id="rId84" Type="http://schemas.openxmlformats.org/officeDocument/2006/relationships/hyperlink" Target="https://twitter.com/i/web/status/1152644282530107399" TargetMode="External" /><Relationship Id="rId85" Type="http://schemas.openxmlformats.org/officeDocument/2006/relationships/hyperlink" Target="https://twitter.com/i/web/status/1152644282530107399" TargetMode="External" /><Relationship Id="rId86" Type="http://schemas.openxmlformats.org/officeDocument/2006/relationships/hyperlink" Target="http://seashell.co.in/blog/list-of-twitter-chats-related-to-digital-marketing/" TargetMode="External" /><Relationship Id="rId87" Type="http://schemas.openxmlformats.org/officeDocument/2006/relationships/hyperlink" Target="http://blog.manageflitter.com/socialroi-book-part-i?utm_sq=fqqto4j70u&amp;utm_source=twitter&amp;utm_medium=social&amp;utm_campaign=ross_quintana&amp;utm_content=ross+self+promotion" TargetMode="External" /><Relationship Id="rId88" Type="http://schemas.openxmlformats.org/officeDocument/2006/relationships/hyperlink" Target="https://kickfactory.com/blog/the-case-for-human-assisted-ai/" TargetMode="External" /><Relationship Id="rId89" Type="http://schemas.openxmlformats.org/officeDocument/2006/relationships/hyperlink" Target="https://kickfactory.com/blog/how-to-increase-social-media-engagement/" TargetMode="External" /><Relationship Id="rId90" Type="http://schemas.openxmlformats.org/officeDocument/2006/relationships/hyperlink" Target="https://kickfactory.com/blog/2-ways-to-give-your-audience-what-it-wants/" TargetMode="External" /><Relationship Id="rId91" Type="http://schemas.openxmlformats.org/officeDocument/2006/relationships/hyperlink" Target="https://kickfactory.com/blog/the-case-for-human-assisted-ai/" TargetMode="External" /><Relationship Id="rId92" Type="http://schemas.openxmlformats.org/officeDocument/2006/relationships/hyperlink" Target="https://kickfactory.com/blog/how-to-increase-social-media-engagement/" TargetMode="External" /><Relationship Id="rId93" Type="http://schemas.openxmlformats.org/officeDocument/2006/relationships/hyperlink" Target="https://b2the7.com/learning-from-others-and-what-social-tools-they-are-using/" TargetMode="External" /><Relationship Id="rId94" Type="http://schemas.openxmlformats.org/officeDocument/2006/relationships/hyperlink" Target="https://twitter.com/i/web/status/1169720910577917953" TargetMode="External" /><Relationship Id="rId95" Type="http://schemas.openxmlformats.org/officeDocument/2006/relationships/hyperlink" Target="https://b2the7.com/learning-from-others-and-what-social-tools-they-are-using/" TargetMode="External" /><Relationship Id="rId96" Type="http://schemas.openxmlformats.org/officeDocument/2006/relationships/hyperlink" Target="https://www.smartinsights.com/social-media-marketing/social-media-strategy/social-media-marketing-trends-2020/?utm_source=enews&amp;utm_medium=email&amp;utm_content=copy" TargetMode="External" /><Relationship Id="rId97" Type="http://schemas.openxmlformats.org/officeDocument/2006/relationships/hyperlink" Target="https://twitter.com/ManageFlitter/status/1113195710474801153" TargetMode="External" /><Relationship Id="rId98" Type="http://schemas.openxmlformats.org/officeDocument/2006/relationships/hyperlink" Target="https://twitter.com/ManageFlitter/status/1113195710474801153" TargetMode="External" /><Relationship Id="rId99" Type="http://schemas.openxmlformats.org/officeDocument/2006/relationships/hyperlink" Target="https://twitter.com/ManageFlitter/status/1113198490925117442" TargetMode="External" /><Relationship Id="rId100" Type="http://schemas.openxmlformats.org/officeDocument/2006/relationships/hyperlink" Target="https://twitter.com/ManageFlitter/status/1113195710474801153" TargetMode="External" /><Relationship Id="rId101" Type="http://schemas.openxmlformats.org/officeDocument/2006/relationships/hyperlink" Target="https://twitter.com/i/web/status/1171146868610490369" TargetMode="External" /><Relationship Id="rId102" Type="http://schemas.openxmlformats.org/officeDocument/2006/relationships/hyperlink" Target="https://twitter.com/i/web/status/1171157465662205952" TargetMode="External" /><Relationship Id="rId103" Type="http://schemas.openxmlformats.org/officeDocument/2006/relationships/hyperlink" Target="https://blog.hubspot.com/marketing/what-is-digital-marketing" TargetMode="External" /><Relationship Id="rId104" Type="http://schemas.openxmlformats.org/officeDocument/2006/relationships/hyperlink" Target="https://twitter.com/i/web/status/1174665840303706112" TargetMode="External" /><Relationship Id="rId105" Type="http://schemas.openxmlformats.org/officeDocument/2006/relationships/hyperlink" Target="https://blog.hubspot.com/marketing/how-to-syndicate-content" TargetMode="External" /><Relationship Id="rId106" Type="http://schemas.openxmlformats.org/officeDocument/2006/relationships/hyperlink" Target="https://blog.hubspot.com/marketing/instagram-explore-page" TargetMode="External" /><Relationship Id="rId107" Type="http://schemas.openxmlformats.org/officeDocument/2006/relationships/hyperlink" Target="https://twitter.com/i/web/status/1176819753463308290" TargetMode="External" /><Relationship Id="rId108" Type="http://schemas.openxmlformats.org/officeDocument/2006/relationships/hyperlink" Target="https://blog.hubspot.com/marketing/kpi-dashboard" TargetMode="External" /><Relationship Id="rId109" Type="http://schemas.openxmlformats.org/officeDocument/2006/relationships/hyperlink" Target="https://twitter.com/i/web/status/1181117799030280192" TargetMode="External" /><Relationship Id="rId110" Type="http://schemas.openxmlformats.org/officeDocument/2006/relationships/hyperlink" Target="https://twitter.com/i/web/status/1181530807137112065" TargetMode="External" /><Relationship Id="rId111" Type="http://schemas.openxmlformats.org/officeDocument/2006/relationships/hyperlink" Target="https://twitter.com/i/web/status/1182044154211262464" TargetMode="External" /><Relationship Id="rId112" Type="http://schemas.openxmlformats.org/officeDocument/2006/relationships/hyperlink" Target="https://twitter.com/i/web/status/1183594133090385925" TargetMode="External" /><Relationship Id="rId113" Type="http://schemas.openxmlformats.org/officeDocument/2006/relationships/hyperlink" Target="https://blog.hubspot.com/marketing/social-bookmarking" TargetMode="External" /><Relationship Id="rId114" Type="http://schemas.openxmlformats.org/officeDocument/2006/relationships/hyperlink" Target="https://pbs.twimg.com/media/D8pR62FX4AEMbWt.jpg" TargetMode="External" /><Relationship Id="rId115" Type="http://schemas.openxmlformats.org/officeDocument/2006/relationships/hyperlink" Target="https://pbs.twimg.com/media/ECUtaozU0AAxMsV.png" TargetMode="External" /><Relationship Id="rId116" Type="http://schemas.openxmlformats.org/officeDocument/2006/relationships/hyperlink" Target="https://pbs.twimg.com/tweet_video_thumb/EBKGyaJX4AMc5RT.jpg" TargetMode="External" /><Relationship Id="rId117" Type="http://schemas.openxmlformats.org/officeDocument/2006/relationships/hyperlink" Target="https://pbs.twimg.com/media/EA5YCZaXUAIeZkK.png" TargetMode="External" /><Relationship Id="rId118" Type="http://schemas.openxmlformats.org/officeDocument/2006/relationships/hyperlink" Target="https://pbs.twimg.com/tweet_video_thumb/EBKERMyXUAU3VaR.jpg" TargetMode="External" /><Relationship Id="rId119" Type="http://schemas.openxmlformats.org/officeDocument/2006/relationships/hyperlink" Target="https://pbs.twimg.com/tweet_video_thumb/EBWdXOYXUAEXLq3.jpg" TargetMode="External" /><Relationship Id="rId120" Type="http://schemas.openxmlformats.org/officeDocument/2006/relationships/hyperlink" Target="https://pbs.twimg.com/tweet_video_thumb/ECSJ04VXkAE0bgj.jpg" TargetMode="External" /><Relationship Id="rId121" Type="http://schemas.openxmlformats.org/officeDocument/2006/relationships/hyperlink" Target="https://pbs.twimg.com/media/EBVpLyEXUAExdR-.png" TargetMode="External" /><Relationship Id="rId122" Type="http://schemas.openxmlformats.org/officeDocument/2006/relationships/hyperlink" Target="https://pbs.twimg.com/media/EBbP17aX4AAcgCo.png" TargetMode="External" /><Relationship Id="rId123" Type="http://schemas.openxmlformats.org/officeDocument/2006/relationships/hyperlink" Target="https://pbs.twimg.com/media/ECIpubVW4AEdrN7.jpg" TargetMode="External" /><Relationship Id="rId124" Type="http://schemas.openxmlformats.org/officeDocument/2006/relationships/hyperlink" Target="https://pbs.twimg.com/media/EDsjGMPW4AAl70d.png" TargetMode="External" /><Relationship Id="rId125" Type="http://schemas.openxmlformats.org/officeDocument/2006/relationships/hyperlink" Target="https://pbs.twimg.com/media/EEHRHCfVUAAP5BN.jpg" TargetMode="External" /><Relationship Id="rId126" Type="http://schemas.openxmlformats.org/officeDocument/2006/relationships/hyperlink" Target="https://pbs.twimg.com/media/EEHRHCfVUAAP5BN.jpg" TargetMode="External" /><Relationship Id="rId127" Type="http://schemas.openxmlformats.org/officeDocument/2006/relationships/hyperlink" Target="https://pbs.twimg.com/media/EER40PjWwAAb0jY.jpg" TargetMode="External" /><Relationship Id="rId128" Type="http://schemas.openxmlformats.org/officeDocument/2006/relationships/hyperlink" Target="https://pbs.twimg.com/media/DpIvgfeU0AAnSyE.jpg" TargetMode="External" /><Relationship Id="rId129" Type="http://schemas.openxmlformats.org/officeDocument/2006/relationships/hyperlink" Target="https://pbs.twimg.com/media/DpIvgfeU0AAnSyE.jpg" TargetMode="External" /><Relationship Id="rId130" Type="http://schemas.openxmlformats.org/officeDocument/2006/relationships/hyperlink" Target="https://pbs.twimg.com/media/DpIvgfeU0AAnSyE.jpg" TargetMode="External" /><Relationship Id="rId131" Type="http://schemas.openxmlformats.org/officeDocument/2006/relationships/hyperlink" Target="https://pbs.twimg.com/media/DpIvgfeU0AAnSyE.jpg" TargetMode="External" /><Relationship Id="rId132" Type="http://schemas.openxmlformats.org/officeDocument/2006/relationships/hyperlink" Target="https://pbs.twimg.com/media/DpIvgfeU0AAnSyE.jpg" TargetMode="External" /><Relationship Id="rId133" Type="http://schemas.openxmlformats.org/officeDocument/2006/relationships/hyperlink" Target="https://pbs.twimg.com/media/DpIvgfeU0AAnSyE.jpg" TargetMode="External" /><Relationship Id="rId134" Type="http://schemas.openxmlformats.org/officeDocument/2006/relationships/hyperlink" Target="https://pbs.twimg.com/media/DpIvgfeU0AAnSyE.jpg" TargetMode="External" /><Relationship Id="rId135" Type="http://schemas.openxmlformats.org/officeDocument/2006/relationships/hyperlink" Target="https://pbs.twimg.com/media/DpIvgfeU0AAnSyE.jpg" TargetMode="External" /><Relationship Id="rId136" Type="http://schemas.openxmlformats.org/officeDocument/2006/relationships/hyperlink" Target="https://pbs.twimg.com/media/DpIvgfeU0AAnSyE.jpg" TargetMode="External" /><Relationship Id="rId137" Type="http://schemas.openxmlformats.org/officeDocument/2006/relationships/hyperlink" Target="https://pbs.twimg.com/media/DpIvgfeU0AAnSyE.jpg" TargetMode="External" /><Relationship Id="rId138" Type="http://schemas.openxmlformats.org/officeDocument/2006/relationships/hyperlink" Target="https://pbs.twimg.com/media/DpIvgfeU0AAnSyE.jpg" TargetMode="External" /><Relationship Id="rId139" Type="http://schemas.openxmlformats.org/officeDocument/2006/relationships/hyperlink" Target="https://pbs.twimg.com/media/DpIvgfeU0AAnSyE.jpg" TargetMode="External" /><Relationship Id="rId140" Type="http://schemas.openxmlformats.org/officeDocument/2006/relationships/hyperlink" Target="https://pbs.twimg.com/media/EEwgza2X4AE03or.jpg" TargetMode="External" /><Relationship Id="rId141" Type="http://schemas.openxmlformats.org/officeDocument/2006/relationships/hyperlink" Target="https://pbs.twimg.com/media/EFA5gW2XYAQGpAW.jpg" TargetMode="External" /><Relationship Id="rId142" Type="http://schemas.openxmlformats.org/officeDocument/2006/relationships/hyperlink" Target="https://pbs.twimg.com/media/EF4g4ySXYAI5X8g.png" TargetMode="External" /><Relationship Id="rId143" Type="http://schemas.openxmlformats.org/officeDocument/2006/relationships/hyperlink" Target="https://pbs.twimg.com/media/EF9jGM9WkAING0O.png" TargetMode="External" /><Relationship Id="rId144" Type="http://schemas.openxmlformats.org/officeDocument/2006/relationships/hyperlink" Target="https://pbs.twimg.com/media/EBM481xVAAAvUqu.png" TargetMode="External" /><Relationship Id="rId145" Type="http://schemas.openxmlformats.org/officeDocument/2006/relationships/hyperlink" Target="https://pbs.twimg.com/amplify_video_thumb/1159237230826668032/img/3I2QiOzC6FFR0QWi.jpg" TargetMode="External" /><Relationship Id="rId146" Type="http://schemas.openxmlformats.org/officeDocument/2006/relationships/hyperlink" Target="https://pbs.twimg.com/media/EBw78wCUIAYKu-J.jpg" TargetMode="External" /><Relationship Id="rId147" Type="http://schemas.openxmlformats.org/officeDocument/2006/relationships/hyperlink" Target="https://pbs.twimg.com/media/EClTDhrUEAAOvuR.png" TargetMode="External" /><Relationship Id="rId148" Type="http://schemas.openxmlformats.org/officeDocument/2006/relationships/hyperlink" Target="https://pbs.twimg.com/amplify_video_thumb/1180076774085939200/img/4vjQ2uYBzRgUGAuv.jpg" TargetMode="External" /><Relationship Id="rId149" Type="http://schemas.openxmlformats.org/officeDocument/2006/relationships/hyperlink" Target="https://pbs.twimg.com/media/EF1AHppU4AAMlJY.jpg" TargetMode="External" /><Relationship Id="rId150" Type="http://schemas.openxmlformats.org/officeDocument/2006/relationships/hyperlink" Target="https://pbs.twimg.com/media/EF43ZcyU8AIs3Zx.jpg" TargetMode="External" /><Relationship Id="rId151" Type="http://schemas.openxmlformats.org/officeDocument/2006/relationships/hyperlink" Target="https://pbs.twimg.com/media/EGDKw75U4AEOQAv.jpg" TargetMode="External" /><Relationship Id="rId152" Type="http://schemas.openxmlformats.org/officeDocument/2006/relationships/hyperlink" Target="https://pbs.twimg.com/media/DbvkJaZXcAAWEaw.jpg" TargetMode="External" /><Relationship Id="rId153" Type="http://schemas.openxmlformats.org/officeDocument/2006/relationships/hyperlink" Target="https://pbs.twimg.com/media/D2ndo_ZX4AIcg-B.jpg" TargetMode="External" /><Relationship Id="rId154" Type="http://schemas.openxmlformats.org/officeDocument/2006/relationships/hyperlink" Target="https://pbs.twimg.com/tweet_video_thumb/D2nZ1M_WkAAKmYK.jpg" TargetMode="External" /><Relationship Id="rId155" Type="http://schemas.openxmlformats.org/officeDocument/2006/relationships/hyperlink" Target="https://pbs.twimg.com/media/D2DVzi1X0AE1_kl.jpg" TargetMode="External" /><Relationship Id="rId156" Type="http://schemas.openxmlformats.org/officeDocument/2006/relationships/hyperlink" Target="https://pbs.twimg.com/media/D3LbIuPWsAA08PA.jpg" TargetMode="External" /><Relationship Id="rId157" Type="http://schemas.openxmlformats.org/officeDocument/2006/relationships/hyperlink" Target="https://pbs.twimg.com/media/D2DRTxmXcAgTy59.jpg" TargetMode="External" /><Relationship Id="rId158" Type="http://schemas.openxmlformats.org/officeDocument/2006/relationships/hyperlink" Target="https://pbs.twimg.com/media/D2nY7vHW0AEXg6X.jpg" TargetMode="External" /><Relationship Id="rId159" Type="http://schemas.openxmlformats.org/officeDocument/2006/relationships/hyperlink" Target="https://pbs.twimg.com/media/D2DRTxmXcAgTy59.jpg" TargetMode="External" /><Relationship Id="rId160" Type="http://schemas.openxmlformats.org/officeDocument/2006/relationships/hyperlink" Target="http://pbs.twimg.com/profile_images/1148730627409272832/IJJ-wLYJ_normal.jpg" TargetMode="External" /><Relationship Id="rId161" Type="http://schemas.openxmlformats.org/officeDocument/2006/relationships/hyperlink" Target="http://pbs.twimg.com/profile_images/976878554666471425/BJHFc8tF_normal.jpg" TargetMode="External" /><Relationship Id="rId162" Type="http://schemas.openxmlformats.org/officeDocument/2006/relationships/hyperlink" Target="http://pbs.twimg.com/profile_images/1157926311144198145/WSZMy5_0_normal.jpg" TargetMode="External" /><Relationship Id="rId163" Type="http://schemas.openxmlformats.org/officeDocument/2006/relationships/hyperlink" Target="http://pbs.twimg.com/profile_images/1082912723984400385/u7dwKtsv_normal.jpg" TargetMode="External" /><Relationship Id="rId164" Type="http://schemas.openxmlformats.org/officeDocument/2006/relationships/hyperlink" Target="http://pbs.twimg.com/profile_images/1130957462813728773/-j_lcLKQ_normal.jpg" TargetMode="External" /><Relationship Id="rId165" Type="http://schemas.openxmlformats.org/officeDocument/2006/relationships/hyperlink" Target="https://pbs.twimg.com/media/D8pR62FX4AEMbWt.jpg" TargetMode="External" /><Relationship Id="rId166" Type="http://schemas.openxmlformats.org/officeDocument/2006/relationships/hyperlink" Target="http://pbs.twimg.com/profile_images/728285749255258114/yplJkHwK_normal.jpg" TargetMode="External" /><Relationship Id="rId167" Type="http://schemas.openxmlformats.org/officeDocument/2006/relationships/hyperlink" Target="http://pbs.twimg.com/profile_images/415179987583389696/1bLpxI_X_normal.jpeg" TargetMode="External" /><Relationship Id="rId168" Type="http://schemas.openxmlformats.org/officeDocument/2006/relationships/hyperlink" Target="http://pbs.twimg.com/profile_images/948308626535567365/yJhL4heN_normal.jpg" TargetMode="External" /><Relationship Id="rId169" Type="http://schemas.openxmlformats.org/officeDocument/2006/relationships/hyperlink" Target="http://pbs.twimg.com/profile_images/1158750641931599872/HXMclRFU_normal.jpg" TargetMode="External" /><Relationship Id="rId170" Type="http://schemas.openxmlformats.org/officeDocument/2006/relationships/hyperlink" Target="http://pbs.twimg.com/profile_images/1138886860447649792/cwUSCwuR_normal.png" TargetMode="External" /><Relationship Id="rId171" Type="http://schemas.openxmlformats.org/officeDocument/2006/relationships/hyperlink" Target="http://pbs.twimg.com/profile_images/946573961697120257/58G9jaJ1_normal.jpg" TargetMode="External" /><Relationship Id="rId172" Type="http://schemas.openxmlformats.org/officeDocument/2006/relationships/hyperlink" Target="http://pbs.twimg.com/profile_images/946573961697120257/58G9jaJ1_normal.jpg" TargetMode="External" /><Relationship Id="rId173" Type="http://schemas.openxmlformats.org/officeDocument/2006/relationships/hyperlink" Target="http://pbs.twimg.com/profile_images/378800000062852494/78a40561bb2e2b2a217b9997259776bc_normal.png" TargetMode="External" /><Relationship Id="rId174" Type="http://schemas.openxmlformats.org/officeDocument/2006/relationships/hyperlink" Target="http://pbs.twimg.com/profile_images/378800000062852494/78a40561bb2e2b2a217b9997259776bc_normal.png" TargetMode="External" /><Relationship Id="rId175" Type="http://schemas.openxmlformats.org/officeDocument/2006/relationships/hyperlink" Target="http://pbs.twimg.com/profile_images/378800000062852494/78a40561bb2e2b2a217b9997259776bc_normal.png" TargetMode="External" /><Relationship Id="rId176" Type="http://schemas.openxmlformats.org/officeDocument/2006/relationships/hyperlink" Target="http://pbs.twimg.com/profile_images/378800000062852494/78a40561bb2e2b2a217b9997259776bc_normal.png" TargetMode="External" /><Relationship Id="rId177" Type="http://schemas.openxmlformats.org/officeDocument/2006/relationships/hyperlink" Target="http://pbs.twimg.com/profile_images/378800000062852494/78a40561bb2e2b2a217b9997259776bc_normal.png" TargetMode="External" /><Relationship Id="rId178" Type="http://schemas.openxmlformats.org/officeDocument/2006/relationships/hyperlink" Target="http://pbs.twimg.com/profile_images/378800000062852494/78a40561bb2e2b2a217b9997259776bc_normal.png" TargetMode="External" /><Relationship Id="rId179" Type="http://schemas.openxmlformats.org/officeDocument/2006/relationships/hyperlink" Target="http://pbs.twimg.com/profile_images/378800000062852494/78a40561bb2e2b2a217b9997259776bc_normal.png" TargetMode="External" /><Relationship Id="rId180" Type="http://schemas.openxmlformats.org/officeDocument/2006/relationships/hyperlink" Target="http://pbs.twimg.com/profile_images/378800000062852494/78a40561bb2e2b2a217b9997259776bc_normal.png" TargetMode="External" /><Relationship Id="rId181" Type="http://schemas.openxmlformats.org/officeDocument/2006/relationships/hyperlink" Target="http://pbs.twimg.com/profile_images/901771831044079616/ppPDpT5t_normal.jpg" TargetMode="External" /><Relationship Id="rId182" Type="http://schemas.openxmlformats.org/officeDocument/2006/relationships/hyperlink" Target="http://pbs.twimg.com/profile_images/901771831044079616/ppPDpT5t_normal.jpg" TargetMode="External" /><Relationship Id="rId183" Type="http://schemas.openxmlformats.org/officeDocument/2006/relationships/hyperlink" Target="http://pbs.twimg.com/profile_images/901771831044079616/ppPDpT5t_normal.jpg" TargetMode="External" /><Relationship Id="rId184" Type="http://schemas.openxmlformats.org/officeDocument/2006/relationships/hyperlink" Target="http://pbs.twimg.com/profile_images/901771831044079616/ppPDpT5t_normal.jpg" TargetMode="External" /><Relationship Id="rId185" Type="http://schemas.openxmlformats.org/officeDocument/2006/relationships/hyperlink" Target="http://pbs.twimg.com/profile_images/901771831044079616/ppPDpT5t_normal.jpg" TargetMode="External" /><Relationship Id="rId186" Type="http://schemas.openxmlformats.org/officeDocument/2006/relationships/hyperlink" Target="http://pbs.twimg.com/profile_images/901771831044079616/ppPDpT5t_normal.jpg" TargetMode="External" /><Relationship Id="rId187" Type="http://schemas.openxmlformats.org/officeDocument/2006/relationships/hyperlink" Target="http://pbs.twimg.com/profile_images/901771831044079616/ppPDpT5t_normal.jpg" TargetMode="External" /><Relationship Id="rId188" Type="http://schemas.openxmlformats.org/officeDocument/2006/relationships/hyperlink" Target="http://pbs.twimg.com/profile_images/901771831044079616/ppPDpT5t_normal.jpg" TargetMode="External" /><Relationship Id="rId189" Type="http://schemas.openxmlformats.org/officeDocument/2006/relationships/hyperlink" Target="http://pbs.twimg.com/profile_images/901771831044079616/ppPDpT5t_normal.jpg" TargetMode="External" /><Relationship Id="rId190" Type="http://schemas.openxmlformats.org/officeDocument/2006/relationships/hyperlink" Target="http://pbs.twimg.com/profile_images/901770569988935680/J4r8YjWo_normal.jpg" TargetMode="External" /><Relationship Id="rId191" Type="http://schemas.openxmlformats.org/officeDocument/2006/relationships/hyperlink" Target="http://pbs.twimg.com/profile_images/901770569988935680/J4r8YjWo_normal.jpg" TargetMode="External" /><Relationship Id="rId192" Type="http://schemas.openxmlformats.org/officeDocument/2006/relationships/hyperlink" Target="http://pbs.twimg.com/profile_images/901770569988935680/J4r8YjWo_normal.jpg" TargetMode="External" /><Relationship Id="rId193" Type="http://schemas.openxmlformats.org/officeDocument/2006/relationships/hyperlink" Target="http://pbs.twimg.com/profile_images/901770569988935680/J4r8YjWo_normal.jpg" TargetMode="External" /><Relationship Id="rId194" Type="http://schemas.openxmlformats.org/officeDocument/2006/relationships/hyperlink" Target="http://pbs.twimg.com/profile_images/901770569988935680/J4r8YjWo_normal.jpg" TargetMode="External" /><Relationship Id="rId195" Type="http://schemas.openxmlformats.org/officeDocument/2006/relationships/hyperlink" Target="http://pbs.twimg.com/profile_images/901770569988935680/J4r8YjWo_normal.jpg" TargetMode="External" /><Relationship Id="rId196" Type="http://schemas.openxmlformats.org/officeDocument/2006/relationships/hyperlink" Target="http://pbs.twimg.com/profile_images/901770569988935680/J4r8YjWo_normal.jpg" TargetMode="External" /><Relationship Id="rId197" Type="http://schemas.openxmlformats.org/officeDocument/2006/relationships/hyperlink" Target="http://pbs.twimg.com/profile_images/901770569988935680/J4r8YjWo_normal.jpg" TargetMode="External" /><Relationship Id="rId198" Type="http://schemas.openxmlformats.org/officeDocument/2006/relationships/hyperlink" Target="http://pbs.twimg.com/profile_images/901770569988935680/J4r8YjWo_normal.jpg" TargetMode="External" /><Relationship Id="rId199" Type="http://schemas.openxmlformats.org/officeDocument/2006/relationships/hyperlink" Target="https://pbs.twimg.com/media/ECUtaozU0AAxMsV.png" TargetMode="External" /><Relationship Id="rId200" Type="http://schemas.openxmlformats.org/officeDocument/2006/relationships/hyperlink" Target="http://pbs.twimg.com/profile_images/453794403719471104/LGNY2d3x_normal.png" TargetMode="External" /><Relationship Id="rId201" Type="http://schemas.openxmlformats.org/officeDocument/2006/relationships/hyperlink" Target="http://pbs.twimg.com/profile_images/819627484769558528/Wmhow4LR_normal.jpg" TargetMode="External" /><Relationship Id="rId202" Type="http://schemas.openxmlformats.org/officeDocument/2006/relationships/hyperlink" Target="http://pbs.twimg.com/profile_images/1134455575994130433/1WDanPgB_normal.jpg" TargetMode="External" /><Relationship Id="rId203" Type="http://schemas.openxmlformats.org/officeDocument/2006/relationships/hyperlink" Target="http://pbs.twimg.com/profile_images/1125797048509272064/EswVZWDa_normal.png" TargetMode="External" /><Relationship Id="rId204" Type="http://schemas.openxmlformats.org/officeDocument/2006/relationships/hyperlink" Target="http://pbs.twimg.com/profile_images/1165174213130575873/0vajbNZe_normal.jpg" TargetMode="External" /><Relationship Id="rId205" Type="http://schemas.openxmlformats.org/officeDocument/2006/relationships/hyperlink" Target="http://pbs.twimg.com/profile_images/1137372418190716928/uPvs8tye_normal.png" TargetMode="External" /><Relationship Id="rId206" Type="http://schemas.openxmlformats.org/officeDocument/2006/relationships/hyperlink" Target="https://pbs.twimg.com/tweet_video_thumb/EBKGyaJX4AMc5RT.jpg" TargetMode="External" /><Relationship Id="rId207" Type="http://schemas.openxmlformats.org/officeDocument/2006/relationships/hyperlink" Target="http://pbs.twimg.com/profile_images/922070063972257793/-6Om13Ii_normal.jpg" TargetMode="External" /><Relationship Id="rId208" Type="http://schemas.openxmlformats.org/officeDocument/2006/relationships/hyperlink" Target="http://pbs.twimg.com/profile_images/1178953437691596800/nSRgzoEw_normal.jpg" TargetMode="External" /><Relationship Id="rId209" Type="http://schemas.openxmlformats.org/officeDocument/2006/relationships/hyperlink" Target="https://pbs.twimg.com/media/EA5YCZaXUAIeZkK.png" TargetMode="External" /><Relationship Id="rId210" Type="http://schemas.openxmlformats.org/officeDocument/2006/relationships/hyperlink" Target="https://pbs.twimg.com/tweet_video_thumb/EBKERMyXUAU3VaR.jpg" TargetMode="External" /><Relationship Id="rId211" Type="http://schemas.openxmlformats.org/officeDocument/2006/relationships/hyperlink" Target="http://pbs.twimg.com/profile_images/922070063972257793/-6Om13Ii_normal.jpg" TargetMode="External" /><Relationship Id="rId212" Type="http://schemas.openxmlformats.org/officeDocument/2006/relationships/hyperlink" Target="http://pbs.twimg.com/profile_images/922070063972257793/-6Om13Ii_normal.jpg" TargetMode="External" /><Relationship Id="rId213" Type="http://schemas.openxmlformats.org/officeDocument/2006/relationships/hyperlink" Target="http://pbs.twimg.com/profile_images/922070063972257793/-6Om13Ii_normal.jpg" TargetMode="External" /><Relationship Id="rId214" Type="http://schemas.openxmlformats.org/officeDocument/2006/relationships/hyperlink" Target="http://pbs.twimg.com/profile_images/922070063972257793/-6Om13Ii_normal.jpg" TargetMode="External" /><Relationship Id="rId215" Type="http://schemas.openxmlformats.org/officeDocument/2006/relationships/hyperlink" Target="http://pbs.twimg.com/profile_images/922070063972257793/-6Om13Ii_normal.jpg" TargetMode="External" /><Relationship Id="rId216" Type="http://schemas.openxmlformats.org/officeDocument/2006/relationships/hyperlink" Target="https://pbs.twimg.com/tweet_video_thumb/EBWdXOYXUAEXLq3.jpg" TargetMode="External" /><Relationship Id="rId217" Type="http://schemas.openxmlformats.org/officeDocument/2006/relationships/hyperlink" Target="http://pbs.twimg.com/profile_images/922070063972257793/-6Om13Ii_normal.jpg" TargetMode="External" /><Relationship Id="rId218" Type="http://schemas.openxmlformats.org/officeDocument/2006/relationships/hyperlink" Target="http://pbs.twimg.com/profile_images/922070063972257793/-6Om13Ii_normal.jpg" TargetMode="External" /><Relationship Id="rId219" Type="http://schemas.openxmlformats.org/officeDocument/2006/relationships/hyperlink" Target="http://pbs.twimg.com/profile_images/922070063972257793/-6Om13Ii_normal.jpg" TargetMode="External" /><Relationship Id="rId220" Type="http://schemas.openxmlformats.org/officeDocument/2006/relationships/hyperlink" Target="https://pbs.twimg.com/tweet_video_thumb/ECSJ04VXkAE0bgj.jpg" TargetMode="External" /><Relationship Id="rId221" Type="http://schemas.openxmlformats.org/officeDocument/2006/relationships/hyperlink" Target="http://pbs.twimg.com/profile_images/922070063972257793/-6Om13Ii_normal.jpg" TargetMode="External" /><Relationship Id="rId222" Type="http://schemas.openxmlformats.org/officeDocument/2006/relationships/hyperlink" Target="http://pbs.twimg.com/profile_images/1178953437691596800/nSRgzoEw_normal.jpg" TargetMode="External" /><Relationship Id="rId223" Type="http://schemas.openxmlformats.org/officeDocument/2006/relationships/hyperlink" Target="http://pbs.twimg.com/profile_images/1178953437691596800/nSRgzoEw_normal.jpg" TargetMode="External" /><Relationship Id="rId224" Type="http://schemas.openxmlformats.org/officeDocument/2006/relationships/hyperlink" Target="http://pbs.twimg.com/profile_images/1178953437691596800/nSRgzoEw_normal.jpg" TargetMode="External" /><Relationship Id="rId225" Type="http://schemas.openxmlformats.org/officeDocument/2006/relationships/hyperlink" Target="http://pbs.twimg.com/profile_images/1178953437691596800/nSRgzoEw_normal.jpg" TargetMode="External" /><Relationship Id="rId226" Type="http://schemas.openxmlformats.org/officeDocument/2006/relationships/hyperlink" Target="http://pbs.twimg.com/profile_images/1178953437691596800/nSRgzoEw_normal.jpg" TargetMode="External" /><Relationship Id="rId227" Type="http://schemas.openxmlformats.org/officeDocument/2006/relationships/hyperlink" Target="http://pbs.twimg.com/profile_images/1178953437691596800/nSRgzoEw_normal.jpg" TargetMode="External" /><Relationship Id="rId228" Type="http://schemas.openxmlformats.org/officeDocument/2006/relationships/hyperlink" Target="http://pbs.twimg.com/profile_images/1178953437691596800/nSRgzoEw_normal.jpg" TargetMode="External" /><Relationship Id="rId229" Type="http://schemas.openxmlformats.org/officeDocument/2006/relationships/hyperlink" Target="http://pbs.twimg.com/profile_images/1178953437691596800/nSRgzoEw_normal.jpg" TargetMode="External" /><Relationship Id="rId230" Type="http://schemas.openxmlformats.org/officeDocument/2006/relationships/hyperlink" Target="https://pbs.twimg.com/media/EBVpLyEXUAExdR-.png" TargetMode="External" /><Relationship Id="rId231" Type="http://schemas.openxmlformats.org/officeDocument/2006/relationships/hyperlink" Target="https://pbs.twimg.com/media/EBbP17aX4AAcgCo.png" TargetMode="External" /><Relationship Id="rId232" Type="http://schemas.openxmlformats.org/officeDocument/2006/relationships/hyperlink" Target="http://pbs.twimg.com/profile_images/1178953437691596800/nSRgzoEw_normal.jpg" TargetMode="External" /><Relationship Id="rId233" Type="http://schemas.openxmlformats.org/officeDocument/2006/relationships/hyperlink" Target="https://pbs.twimg.com/media/ECIpubVW4AEdrN7.jpg" TargetMode="External" /><Relationship Id="rId234" Type="http://schemas.openxmlformats.org/officeDocument/2006/relationships/hyperlink" Target="http://pbs.twimg.com/profile_images/1178953437691596800/nSRgzoEw_normal.jpg" TargetMode="External" /><Relationship Id="rId235" Type="http://schemas.openxmlformats.org/officeDocument/2006/relationships/hyperlink" Target="http://pbs.twimg.com/profile_images/1178953437691596800/nSRgzoEw_normal.jpg" TargetMode="External" /><Relationship Id="rId236" Type="http://schemas.openxmlformats.org/officeDocument/2006/relationships/hyperlink" Target="http://pbs.twimg.com/profile_images/1084841361008775168/a1YG6Nd9_normal.jpg" TargetMode="External" /><Relationship Id="rId237" Type="http://schemas.openxmlformats.org/officeDocument/2006/relationships/hyperlink" Target="http://pbs.twimg.com/profile_images/1145970061930373120/Q17AlGLl_normal.png" TargetMode="External" /><Relationship Id="rId238" Type="http://schemas.openxmlformats.org/officeDocument/2006/relationships/hyperlink" Target="http://pbs.twimg.com/profile_images/932777462693552128/VoMAeyZp_normal.jpg" TargetMode="External" /><Relationship Id="rId239" Type="http://schemas.openxmlformats.org/officeDocument/2006/relationships/hyperlink" Target="http://pbs.twimg.com/profile_images/932777462693552128/VoMAeyZp_normal.jpg" TargetMode="External" /><Relationship Id="rId240" Type="http://schemas.openxmlformats.org/officeDocument/2006/relationships/hyperlink" Target="http://pbs.twimg.com/profile_images/932777462693552128/VoMAeyZp_normal.jpg" TargetMode="External" /><Relationship Id="rId241" Type="http://schemas.openxmlformats.org/officeDocument/2006/relationships/hyperlink" Target="http://pbs.twimg.com/profile_images/932777462693552128/VoMAeyZp_normal.jpg" TargetMode="External" /><Relationship Id="rId242" Type="http://schemas.openxmlformats.org/officeDocument/2006/relationships/hyperlink" Target="http://pbs.twimg.com/profile_images/932777462693552128/VoMAeyZp_normal.jpg" TargetMode="External" /><Relationship Id="rId243" Type="http://schemas.openxmlformats.org/officeDocument/2006/relationships/hyperlink" Target="http://pbs.twimg.com/profile_images/932777462693552128/VoMAeyZp_normal.jpg" TargetMode="External" /><Relationship Id="rId244" Type="http://schemas.openxmlformats.org/officeDocument/2006/relationships/hyperlink" Target="http://pbs.twimg.com/profile_images/932777462693552128/VoMAeyZp_normal.jpg" TargetMode="External" /><Relationship Id="rId245" Type="http://schemas.openxmlformats.org/officeDocument/2006/relationships/hyperlink" Target="http://pbs.twimg.com/profile_images/932777462693552128/VoMAeyZp_normal.jpg" TargetMode="External" /><Relationship Id="rId246" Type="http://schemas.openxmlformats.org/officeDocument/2006/relationships/hyperlink" Target="http://pbs.twimg.com/profile_images/932777462693552128/VoMAeyZp_normal.jpg" TargetMode="External" /><Relationship Id="rId247" Type="http://schemas.openxmlformats.org/officeDocument/2006/relationships/hyperlink" Target="http://pbs.twimg.com/profile_images/932777462693552128/VoMAeyZp_normal.jpg" TargetMode="External" /><Relationship Id="rId248" Type="http://schemas.openxmlformats.org/officeDocument/2006/relationships/hyperlink" Target="http://pbs.twimg.com/profile_images/932777462693552128/VoMAeyZp_normal.jpg" TargetMode="External" /><Relationship Id="rId249" Type="http://schemas.openxmlformats.org/officeDocument/2006/relationships/hyperlink" Target="http://pbs.twimg.com/profile_images/932777462693552128/VoMAeyZp_normal.jpg" TargetMode="External" /><Relationship Id="rId250" Type="http://schemas.openxmlformats.org/officeDocument/2006/relationships/hyperlink" Target="http://pbs.twimg.com/profile_images/1025221438767226880/D8WjKFCn_normal.jpg" TargetMode="External" /><Relationship Id="rId251" Type="http://schemas.openxmlformats.org/officeDocument/2006/relationships/hyperlink" Target="http://pbs.twimg.com/profile_images/1025221438767226880/D8WjKFCn_normal.jpg" TargetMode="External" /><Relationship Id="rId252" Type="http://schemas.openxmlformats.org/officeDocument/2006/relationships/hyperlink" Target="http://pbs.twimg.com/profile_images/1025221438767226880/D8WjKFCn_normal.jpg" TargetMode="External" /><Relationship Id="rId253" Type="http://schemas.openxmlformats.org/officeDocument/2006/relationships/hyperlink" Target="http://pbs.twimg.com/profile_images/1025221438767226880/D8WjKFCn_normal.jpg" TargetMode="External" /><Relationship Id="rId254" Type="http://schemas.openxmlformats.org/officeDocument/2006/relationships/hyperlink" Target="http://pbs.twimg.com/profile_images/1025221438767226880/D8WjKFCn_normal.jpg" TargetMode="External" /><Relationship Id="rId255" Type="http://schemas.openxmlformats.org/officeDocument/2006/relationships/hyperlink" Target="http://pbs.twimg.com/profile_images/1025221438767226880/D8WjKFCn_normal.jpg" TargetMode="External" /><Relationship Id="rId256" Type="http://schemas.openxmlformats.org/officeDocument/2006/relationships/hyperlink" Target="http://pbs.twimg.com/profile_images/1025221438767226880/D8WjKFCn_normal.jpg" TargetMode="External" /><Relationship Id="rId257" Type="http://schemas.openxmlformats.org/officeDocument/2006/relationships/hyperlink" Target="http://pbs.twimg.com/profile_images/1025221438767226880/D8WjKFCn_normal.jpg" TargetMode="External" /><Relationship Id="rId258" Type="http://schemas.openxmlformats.org/officeDocument/2006/relationships/hyperlink" Target="http://pbs.twimg.com/profile_images/1025221438767226880/D8WjKFCn_normal.jpg" TargetMode="External" /><Relationship Id="rId259" Type="http://schemas.openxmlformats.org/officeDocument/2006/relationships/hyperlink" Target="http://pbs.twimg.com/profile_images/1025221438767226880/D8WjKFCn_normal.jpg" TargetMode="External" /><Relationship Id="rId260" Type="http://schemas.openxmlformats.org/officeDocument/2006/relationships/hyperlink" Target="http://pbs.twimg.com/profile_images/1025221438767226880/D8WjKFCn_normal.jpg" TargetMode="External" /><Relationship Id="rId261" Type="http://schemas.openxmlformats.org/officeDocument/2006/relationships/hyperlink" Target="http://pbs.twimg.com/profile_images/1025221438767226880/D8WjKFCn_normal.jpg" TargetMode="External" /><Relationship Id="rId262" Type="http://schemas.openxmlformats.org/officeDocument/2006/relationships/hyperlink" Target="http://pbs.twimg.com/profile_images/959484409224290304/JZVWqhhq_normal.jpg" TargetMode="External" /><Relationship Id="rId263" Type="http://schemas.openxmlformats.org/officeDocument/2006/relationships/hyperlink" Target="http://pbs.twimg.com/profile_images/1145225307630297088/el40diRc_normal.jpg" TargetMode="External" /><Relationship Id="rId264" Type="http://schemas.openxmlformats.org/officeDocument/2006/relationships/hyperlink" Target="http://pbs.twimg.com/profile_images/959484409224290304/JZVWqhhq_normal.jpg" TargetMode="External" /><Relationship Id="rId265" Type="http://schemas.openxmlformats.org/officeDocument/2006/relationships/hyperlink" Target="http://pbs.twimg.com/profile_images/1145225307630297088/el40diRc_normal.jpg" TargetMode="External" /><Relationship Id="rId266" Type="http://schemas.openxmlformats.org/officeDocument/2006/relationships/hyperlink" Target="http://pbs.twimg.com/profile_images/959484409224290304/JZVWqhhq_normal.jpg" TargetMode="External" /><Relationship Id="rId267" Type="http://schemas.openxmlformats.org/officeDocument/2006/relationships/hyperlink" Target="http://pbs.twimg.com/profile_images/1145225307630297088/el40diRc_normal.jpg" TargetMode="External" /><Relationship Id="rId268" Type="http://schemas.openxmlformats.org/officeDocument/2006/relationships/hyperlink" Target="http://pbs.twimg.com/profile_images/959484409224290304/JZVWqhhq_normal.jpg" TargetMode="External" /><Relationship Id="rId269" Type="http://schemas.openxmlformats.org/officeDocument/2006/relationships/hyperlink" Target="http://pbs.twimg.com/profile_images/1145225307630297088/el40diRc_normal.jpg" TargetMode="External" /><Relationship Id="rId270" Type="http://schemas.openxmlformats.org/officeDocument/2006/relationships/hyperlink" Target="http://pbs.twimg.com/profile_images/959484409224290304/JZVWqhhq_normal.jpg" TargetMode="External" /><Relationship Id="rId271" Type="http://schemas.openxmlformats.org/officeDocument/2006/relationships/hyperlink" Target="http://pbs.twimg.com/profile_images/1145225307630297088/el40diRc_normal.jpg" TargetMode="External" /><Relationship Id="rId272" Type="http://schemas.openxmlformats.org/officeDocument/2006/relationships/hyperlink" Target="http://pbs.twimg.com/profile_images/1145225307630297088/el40diRc_normal.jpg" TargetMode="External" /><Relationship Id="rId273" Type="http://schemas.openxmlformats.org/officeDocument/2006/relationships/hyperlink" Target="http://pbs.twimg.com/profile_images/1145225307630297088/el40diRc_normal.jpg" TargetMode="External" /><Relationship Id="rId274" Type="http://schemas.openxmlformats.org/officeDocument/2006/relationships/hyperlink" Target="http://pbs.twimg.com/profile_images/1145225307630297088/el40diRc_normal.jpg" TargetMode="External" /><Relationship Id="rId275" Type="http://schemas.openxmlformats.org/officeDocument/2006/relationships/hyperlink" Target="http://pbs.twimg.com/profile_images/1145225307630297088/el40diRc_normal.jpg" TargetMode="External" /><Relationship Id="rId276" Type="http://schemas.openxmlformats.org/officeDocument/2006/relationships/hyperlink" Target="http://pbs.twimg.com/profile_images/1145225307630297088/el40diRc_normal.jpg" TargetMode="External" /><Relationship Id="rId277" Type="http://schemas.openxmlformats.org/officeDocument/2006/relationships/hyperlink" Target="http://pbs.twimg.com/profile_images/959484409224290304/JZVWqhhq_normal.jpg" TargetMode="External" /><Relationship Id="rId278" Type="http://schemas.openxmlformats.org/officeDocument/2006/relationships/hyperlink" Target="http://pbs.twimg.com/profile_images/959484409224290304/JZVWqhhq_normal.jpg" TargetMode="External" /><Relationship Id="rId279" Type="http://schemas.openxmlformats.org/officeDocument/2006/relationships/hyperlink" Target="http://pbs.twimg.com/profile_images/959484409224290304/JZVWqhhq_normal.jpg" TargetMode="External" /><Relationship Id="rId280" Type="http://schemas.openxmlformats.org/officeDocument/2006/relationships/hyperlink" Target="http://pbs.twimg.com/profile_images/959484409224290304/JZVWqhhq_normal.jpg" TargetMode="External" /><Relationship Id="rId281" Type="http://schemas.openxmlformats.org/officeDocument/2006/relationships/hyperlink" Target="http://pbs.twimg.com/profile_images/959484409224290304/JZVWqhhq_normal.jpg" TargetMode="External" /><Relationship Id="rId282" Type="http://schemas.openxmlformats.org/officeDocument/2006/relationships/hyperlink" Target="http://pbs.twimg.com/profile_images/959484409224290304/JZVWqhhq_normal.jpg" TargetMode="External" /><Relationship Id="rId283" Type="http://schemas.openxmlformats.org/officeDocument/2006/relationships/hyperlink" Target="http://pbs.twimg.com/profile_images/459785080768962560/-rnL5Zbs_normal.png" TargetMode="External" /><Relationship Id="rId284" Type="http://schemas.openxmlformats.org/officeDocument/2006/relationships/hyperlink" Target="http://pbs.twimg.com/profile_images/1019327552530370560/AXjkBOxK_normal.jpg" TargetMode="External" /><Relationship Id="rId285" Type="http://schemas.openxmlformats.org/officeDocument/2006/relationships/hyperlink" Target="http://pbs.twimg.com/profile_images/580995236060471298/3_Fv6Mo5_normal.jpg" TargetMode="External" /><Relationship Id="rId286" Type="http://schemas.openxmlformats.org/officeDocument/2006/relationships/hyperlink" Target="https://pbs.twimg.com/media/EDsjGMPW4AAl70d.png" TargetMode="External" /><Relationship Id="rId287" Type="http://schemas.openxmlformats.org/officeDocument/2006/relationships/hyperlink" Target="http://pbs.twimg.com/profile_images/1140075822621085696/nli41QRy_normal.jpg" TargetMode="External" /><Relationship Id="rId288" Type="http://schemas.openxmlformats.org/officeDocument/2006/relationships/hyperlink" Target="http://pbs.twimg.com/profile_images/1042826108138209280/XW3psZc6_normal.jpg" TargetMode="External" /><Relationship Id="rId289" Type="http://schemas.openxmlformats.org/officeDocument/2006/relationships/hyperlink" Target="http://pbs.twimg.com/profile_images/1173011194237599744/EKRaEbvF_normal.jpg" TargetMode="External" /><Relationship Id="rId290" Type="http://schemas.openxmlformats.org/officeDocument/2006/relationships/hyperlink" Target="http://pbs.twimg.com/profile_images/1064531486731317250/DFdwr8fr_normal.jpg" TargetMode="External" /><Relationship Id="rId291" Type="http://schemas.openxmlformats.org/officeDocument/2006/relationships/hyperlink" Target="http://pbs.twimg.com/profile_images/907882593739309058/AEh8q5k5_normal.jpg" TargetMode="External" /><Relationship Id="rId292" Type="http://schemas.openxmlformats.org/officeDocument/2006/relationships/hyperlink" Target="https://pbs.twimg.com/media/EEHRHCfVUAAP5BN.jpg" TargetMode="External" /><Relationship Id="rId293" Type="http://schemas.openxmlformats.org/officeDocument/2006/relationships/hyperlink" Target="https://pbs.twimg.com/media/EEHRHCfVUAAP5BN.jpg" TargetMode="External" /><Relationship Id="rId294" Type="http://schemas.openxmlformats.org/officeDocument/2006/relationships/hyperlink" Target="http://pbs.twimg.com/profile_images/2231522922/nscc_logo_normal.jpg" TargetMode="External" /><Relationship Id="rId295" Type="http://schemas.openxmlformats.org/officeDocument/2006/relationships/hyperlink" Target="http://pbs.twimg.com/profile_images/2231522922/nscc_logo_normal.jpg" TargetMode="External" /><Relationship Id="rId296" Type="http://schemas.openxmlformats.org/officeDocument/2006/relationships/hyperlink" Target="http://pbs.twimg.com/profile_images/1131661736166219776/bMYJkiWZ_normal.jpg" TargetMode="External" /><Relationship Id="rId297" Type="http://schemas.openxmlformats.org/officeDocument/2006/relationships/hyperlink" Target="https://pbs.twimg.com/media/EER40PjWwAAb0jY.jpg" TargetMode="External" /><Relationship Id="rId298" Type="http://schemas.openxmlformats.org/officeDocument/2006/relationships/hyperlink" Target="https://pbs.twimg.com/media/DpIvgfeU0AAnSyE.jpg" TargetMode="External" /><Relationship Id="rId299" Type="http://schemas.openxmlformats.org/officeDocument/2006/relationships/hyperlink" Target="https://pbs.twimg.com/media/DpIvgfeU0AAnSyE.jpg" TargetMode="External" /><Relationship Id="rId300" Type="http://schemas.openxmlformats.org/officeDocument/2006/relationships/hyperlink" Target="https://pbs.twimg.com/media/DpIvgfeU0AAnSyE.jpg" TargetMode="External" /><Relationship Id="rId301" Type="http://schemas.openxmlformats.org/officeDocument/2006/relationships/hyperlink" Target="http://pbs.twimg.com/profile_images/1004243547472556032/yayWifmC_normal.jpg" TargetMode="External" /><Relationship Id="rId302" Type="http://schemas.openxmlformats.org/officeDocument/2006/relationships/hyperlink" Target="http://pbs.twimg.com/profile_images/1004243547472556032/yayWifmC_normal.jpg" TargetMode="External" /><Relationship Id="rId303" Type="http://schemas.openxmlformats.org/officeDocument/2006/relationships/hyperlink" Target="https://pbs.twimg.com/media/DpIvgfeU0AAnSyE.jpg" TargetMode="External" /><Relationship Id="rId304" Type="http://schemas.openxmlformats.org/officeDocument/2006/relationships/hyperlink" Target="http://pbs.twimg.com/profile_images/1004243547472556032/yayWifmC_normal.jpg" TargetMode="External" /><Relationship Id="rId305" Type="http://schemas.openxmlformats.org/officeDocument/2006/relationships/hyperlink" Target="http://pbs.twimg.com/profile_images/1004243547472556032/yayWifmC_normal.jpg" TargetMode="External" /><Relationship Id="rId306" Type="http://schemas.openxmlformats.org/officeDocument/2006/relationships/hyperlink" Target="https://pbs.twimg.com/media/DpIvgfeU0AAnSyE.jpg" TargetMode="External" /><Relationship Id="rId307" Type="http://schemas.openxmlformats.org/officeDocument/2006/relationships/hyperlink" Target="http://pbs.twimg.com/profile_images/1004243547472556032/yayWifmC_normal.jpg" TargetMode="External" /><Relationship Id="rId308" Type="http://schemas.openxmlformats.org/officeDocument/2006/relationships/hyperlink" Target="http://pbs.twimg.com/profile_images/1004243547472556032/yayWifmC_normal.jpg" TargetMode="External" /><Relationship Id="rId309" Type="http://schemas.openxmlformats.org/officeDocument/2006/relationships/hyperlink" Target="https://pbs.twimg.com/media/DpIvgfeU0AAnSyE.jpg" TargetMode="External" /><Relationship Id="rId310" Type="http://schemas.openxmlformats.org/officeDocument/2006/relationships/hyperlink" Target="http://pbs.twimg.com/profile_images/1004243547472556032/yayWifmC_normal.jpg" TargetMode="External" /><Relationship Id="rId311" Type="http://schemas.openxmlformats.org/officeDocument/2006/relationships/hyperlink" Target="http://pbs.twimg.com/profile_images/1004243547472556032/yayWifmC_normal.jpg" TargetMode="External" /><Relationship Id="rId312" Type="http://schemas.openxmlformats.org/officeDocument/2006/relationships/hyperlink" Target="https://pbs.twimg.com/media/DpIvgfeU0AAnSyE.jpg" TargetMode="External" /><Relationship Id="rId313" Type="http://schemas.openxmlformats.org/officeDocument/2006/relationships/hyperlink" Target="http://pbs.twimg.com/profile_images/1004243547472556032/yayWifmC_normal.jpg" TargetMode="External" /><Relationship Id="rId314" Type="http://schemas.openxmlformats.org/officeDocument/2006/relationships/hyperlink" Target="http://pbs.twimg.com/profile_images/1004243547472556032/yayWifmC_normal.jpg" TargetMode="External" /><Relationship Id="rId315" Type="http://schemas.openxmlformats.org/officeDocument/2006/relationships/hyperlink" Target="https://pbs.twimg.com/media/DpIvgfeU0AAnSyE.jpg" TargetMode="External" /><Relationship Id="rId316" Type="http://schemas.openxmlformats.org/officeDocument/2006/relationships/hyperlink" Target="http://pbs.twimg.com/profile_images/1004243547472556032/yayWifmC_normal.jpg" TargetMode="External" /><Relationship Id="rId317" Type="http://schemas.openxmlformats.org/officeDocument/2006/relationships/hyperlink" Target="http://pbs.twimg.com/profile_images/1004243547472556032/yayWifmC_normal.jpg" TargetMode="External" /><Relationship Id="rId318" Type="http://schemas.openxmlformats.org/officeDocument/2006/relationships/hyperlink" Target="https://pbs.twimg.com/media/DpIvgfeU0AAnSyE.jpg" TargetMode="External" /><Relationship Id="rId319" Type="http://schemas.openxmlformats.org/officeDocument/2006/relationships/hyperlink" Target="http://pbs.twimg.com/profile_images/1004243547472556032/yayWifmC_normal.jpg" TargetMode="External" /><Relationship Id="rId320" Type="http://schemas.openxmlformats.org/officeDocument/2006/relationships/hyperlink" Target="http://pbs.twimg.com/profile_images/1004243547472556032/yayWifmC_normal.jpg" TargetMode="External" /><Relationship Id="rId321" Type="http://schemas.openxmlformats.org/officeDocument/2006/relationships/hyperlink" Target="https://pbs.twimg.com/media/DpIvgfeU0AAnSyE.jpg" TargetMode="External" /><Relationship Id="rId322" Type="http://schemas.openxmlformats.org/officeDocument/2006/relationships/hyperlink" Target="http://pbs.twimg.com/profile_images/1004243547472556032/yayWifmC_normal.jpg" TargetMode="External" /><Relationship Id="rId323" Type="http://schemas.openxmlformats.org/officeDocument/2006/relationships/hyperlink" Target="http://pbs.twimg.com/profile_images/1004243547472556032/yayWifmC_normal.jpg" TargetMode="External" /><Relationship Id="rId324" Type="http://schemas.openxmlformats.org/officeDocument/2006/relationships/hyperlink" Target="https://pbs.twimg.com/media/DpIvgfeU0AAnSyE.jpg" TargetMode="External" /><Relationship Id="rId325" Type="http://schemas.openxmlformats.org/officeDocument/2006/relationships/hyperlink" Target="http://pbs.twimg.com/profile_images/1004243547472556032/yayWifmC_normal.jpg" TargetMode="External" /><Relationship Id="rId326" Type="http://schemas.openxmlformats.org/officeDocument/2006/relationships/hyperlink" Target="http://pbs.twimg.com/profile_images/1004243547472556032/yayWifmC_normal.jpg" TargetMode="External" /><Relationship Id="rId327" Type="http://schemas.openxmlformats.org/officeDocument/2006/relationships/hyperlink" Target="https://pbs.twimg.com/media/DpIvgfeU0AAnSyE.jpg" TargetMode="External" /><Relationship Id="rId328" Type="http://schemas.openxmlformats.org/officeDocument/2006/relationships/hyperlink" Target="http://pbs.twimg.com/profile_images/1004243547472556032/yayWifmC_normal.jpg" TargetMode="External" /><Relationship Id="rId329" Type="http://schemas.openxmlformats.org/officeDocument/2006/relationships/hyperlink" Target="http://pbs.twimg.com/profile_images/1004243547472556032/yayWifmC_normal.jpg" TargetMode="External" /><Relationship Id="rId330" Type="http://schemas.openxmlformats.org/officeDocument/2006/relationships/hyperlink" Target="http://pbs.twimg.com/profile_images/378800000598941987/f854c23f8cf6b0bc94b7d38d38861c9e_normal.jpeg" TargetMode="External" /><Relationship Id="rId331" Type="http://schemas.openxmlformats.org/officeDocument/2006/relationships/hyperlink" Target="http://pbs.twimg.com/profile_images/378800000598941987/f854c23f8cf6b0bc94b7d38d38861c9e_normal.jpeg" TargetMode="External" /><Relationship Id="rId332" Type="http://schemas.openxmlformats.org/officeDocument/2006/relationships/hyperlink" Target="http://pbs.twimg.com/profile_images/378800000598941987/f854c23f8cf6b0bc94b7d38d38861c9e_normal.jpeg" TargetMode="External" /><Relationship Id="rId333" Type="http://schemas.openxmlformats.org/officeDocument/2006/relationships/hyperlink" Target="http://pbs.twimg.com/profile_images/378800000598941987/f854c23f8cf6b0bc94b7d38d38861c9e_normal.jpeg" TargetMode="External" /><Relationship Id="rId334" Type="http://schemas.openxmlformats.org/officeDocument/2006/relationships/hyperlink" Target="http://pbs.twimg.com/profile_images/378800000598941987/f854c23f8cf6b0bc94b7d38d38861c9e_normal.jpeg" TargetMode="External" /><Relationship Id="rId335" Type="http://schemas.openxmlformats.org/officeDocument/2006/relationships/hyperlink" Target="http://pbs.twimg.com/profile_images/378800000598941987/f854c23f8cf6b0bc94b7d38d38861c9e_normal.jpeg" TargetMode="External" /><Relationship Id="rId336" Type="http://schemas.openxmlformats.org/officeDocument/2006/relationships/hyperlink" Target="http://pbs.twimg.com/profile_images/1136195360769159170/aOVvNdmU_normal.jpg" TargetMode="External" /><Relationship Id="rId337" Type="http://schemas.openxmlformats.org/officeDocument/2006/relationships/hyperlink" Target="https://pbs.twimg.com/media/EEwgza2X4AE03or.jpg" TargetMode="External" /><Relationship Id="rId338" Type="http://schemas.openxmlformats.org/officeDocument/2006/relationships/hyperlink" Target="http://pbs.twimg.com/profile_images/866136939300257793/apNayx1S_normal.jpg" TargetMode="External" /><Relationship Id="rId339" Type="http://schemas.openxmlformats.org/officeDocument/2006/relationships/hyperlink" Target="http://pbs.twimg.com/profile_images/866136939300257793/apNayx1S_normal.jpg" TargetMode="External" /><Relationship Id="rId340" Type="http://schemas.openxmlformats.org/officeDocument/2006/relationships/hyperlink" Target="https://pbs.twimg.com/media/EFA5gW2XYAQGpAW.jpg" TargetMode="External" /><Relationship Id="rId341" Type="http://schemas.openxmlformats.org/officeDocument/2006/relationships/hyperlink" Target="http://pbs.twimg.com/profile_images/961316646915686400/_pqOMryF_normal.jpg" TargetMode="External" /><Relationship Id="rId342" Type="http://schemas.openxmlformats.org/officeDocument/2006/relationships/hyperlink" Target="http://pbs.twimg.com/profile_images/961316646915686400/_pqOMryF_normal.jpg" TargetMode="External" /><Relationship Id="rId343" Type="http://schemas.openxmlformats.org/officeDocument/2006/relationships/hyperlink" Target="http://pbs.twimg.com/profile_images/842957932463620096/VMYTGfjD_normal.jpg" TargetMode="External" /><Relationship Id="rId344" Type="http://schemas.openxmlformats.org/officeDocument/2006/relationships/hyperlink" Target="http://pbs.twimg.com/profile_images/887399321628364800/1pgS_LTs_normal.jpg" TargetMode="External" /><Relationship Id="rId345" Type="http://schemas.openxmlformats.org/officeDocument/2006/relationships/hyperlink" Target="http://pbs.twimg.com/profile_images/913862772185853955/x3Q0IYXO_normal.jpg" TargetMode="External" /><Relationship Id="rId346" Type="http://schemas.openxmlformats.org/officeDocument/2006/relationships/hyperlink" Target="http://pbs.twimg.com/profile_images/1145628466936778752/qb_xAM7n_normal.png" TargetMode="External" /><Relationship Id="rId347" Type="http://schemas.openxmlformats.org/officeDocument/2006/relationships/hyperlink" Target="http://pbs.twimg.com/profile_images/1145628466936778752/qb_xAM7n_normal.png" TargetMode="External" /><Relationship Id="rId348" Type="http://schemas.openxmlformats.org/officeDocument/2006/relationships/hyperlink" Target="https://pbs.twimg.com/media/EF4g4ySXYAI5X8g.png" TargetMode="External" /><Relationship Id="rId349" Type="http://schemas.openxmlformats.org/officeDocument/2006/relationships/hyperlink" Target="https://pbs.twimg.com/media/EF9jGM9WkAING0O.png" TargetMode="External" /><Relationship Id="rId350" Type="http://schemas.openxmlformats.org/officeDocument/2006/relationships/hyperlink" Target="https://pbs.twimg.com/media/EBM481xVAAAvUqu.png" TargetMode="External" /><Relationship Id="rId351" Type="http://schemas.openxmlformats.org/officeDocument/2006/relationships/hyperlink" Target="https://pbs.twimg.com/amplify_video_thumb/1159237230826668032/img/3I2QiOzC6FFR0QWi.jpg" TargetMode="External" /><Relationship Id="rId352" Type="http://schemas.openxmlformats.org/officeDocument/2006/relationships/hyperlink" Target="https://pbs.twimg.com/media/EBw78wCUIAYKu-J.jpg" TargetMode="External" /><Relationship Id="rId353" Type="http://schemas.openxmlformats.org/officeDocument/2006/relationships/hyperlink" Target="http://pbs.twimg.com/profile_images/976644015415111680/FhOAHue4_normal.jpg" TargetMode="External" /><Relationship Id="rId354" Type="http://schemas.openxmlformats.org/officeDocument/2006/relationships/hyperlink" Target="https://pbs.twimg.com/media/EClTDhrUEAAOvuR.png" TargetMode="External" /><Relationship Id="rId355" Type="http://schemas.openxmlformats.org/officeDocument/2006/relationships/hyperlink" Target="https://pbs.twimg.com/amplify_video_thumb/1180076774085939200/img/4vjQ2uYBzRgUGAuv.jpg" TargetMode="External" /><Relationship Id="rId356" Type="http://schemas.openxmlformats.org/officeDocument/2006/relationships/hyperlink" Target="https://pbs.twimg.com/media/EF1AHppU4AAMlJY.jpg" TargetMode="External" /><Relationship Id="rId357" Type="http://schemas.openxmlformats.org/officeDocument/2006/relationships/hyperlink" Target="https://pbs.twimg.com/media/EF43ZcyU8AIs3Zx.jpg" TargetMode="External" /><Relationship Id="rId358" Type="http://schemas.openxmlformats.org/officeDocument/2006/relationships/hyperlink" Target="https://pbs.twimg.com/media/EGDKw75U4AEOQAv.jpg" TargetMode="External" /><Relationship Id="rId359" Type="http://schemas.openxmlformats.org/officeDocument/2006/relationships/hyperlink" Target="http://pbs.twimg.com/profile_images/971518376076984320/eQdX_nIQ_normal.jpg" TargetMode="External" /><Relationship Id="rId360" Type="http://schemas.openxmlformats.org/officeDocument/2006/relationships/hyperlink" Target="http://pbs.twimg.com/profile_images/1129126370670448640/fg_C6LqD_normal.jpg" TargetMode="External" /><Relationship Id="rId361" Type="http://schemas.openxmlformats.org/officeDocument/2006/relationships/hyperlink" Target="http://pbs.twimg.com/profile_images/971518376076984320/eQdX_nIQ_normal.jpg" TargetMode="External" /><Relationship Id="rId362" Type="http://schemas.openxmlformats.org/officeDocument/2006/relationships/hyperlink" Target="http://pbs.twimg.com/profile_images/1129126370670448640/fg_C6LqD_normal.jpg" TargetMode="External" /><Relationship Id="rId363" Type="http://schemas.openxmlformats.org/officeDocument/2006/relationships/hyperlink" Target="http://pbs.twimg.com/profile_images/971518376076984320/eQdX_nIQ_normal.jpg" TargetMode="External" /><Relationship Id="rId364" Type="http://schemas.openxmlformats.org/officeDocument/2006/relationships/hyperlink" Target="http://pbs.twimg.com/profile_images/1129126370670448640/fg_C6LqD_normal.jpg" TargetMode="External" /><Relationship Id="rId365" Type="http://schemas.openxmlformats.org/officeDocument/2006/relationships/hyperlink" Target="http://pbs.twimg.com/profile_images/971518376076984320/eQdX_nIQ_normal.jpg" TargetMode="External" /><Relationship Id="rId366" Type="http://schemas.openxmlformats.org/officeDocument/2006/relationships/hyperlink" Target="http://pbs.twimg.com/profile_images/1129126370670448640/fg_C6LqD_normal.jpg" TargetMode="External" /><Relationship Id="rId367" Type="http://schemas.openxmlformats.org/officeDocument/2006/relationships/hyperlink" Target="http://pbs.twimg.com/profile_images/971518376076984320/eQdX_nIQ_normal.jpg" TargetMode="External" /><Relationship Id="rId368" Type="http://schemas.openxmlformats.org/officeDocument/2006/relationships/hyperlink" Target="http://pbs.twimg.com/profile_images/1129126370670448640/fg_C6LqD_normal.jpg" TargetMode="External" /><Relationship Id="rId369" Type="http://schemas.openxmlformats.org/officeDocument/2006/relationships/hyperlink" Target="http://pbs.twimg.com/profile_images/1129126370670448640/fg_C6LqD_normal.jpg" TargetMode="External" /><Relationship Id="rId370" Type="http://schemas.openxmlformats.org/officeDocument/2006/relationships/hyperlink" Target="http://pbs.twimg.com/profile_images/1151073085908496384/RGz_RmWb_normal.jpg" TargetMode="External" /><Relationship Id="rId371" Type="http://schemas.openxmlformats.org/officeDocument/2006/relationships/hyperlink" Target="http://pbs.twimg.com/profile_images/1151935741867352064/IYmEKYDq_normal.png" TargetMode="External" /><Relationship Id="rId372" Type="http://schemas.openxmlformats.org/officeDocument/2006/relationships/hyperlink" Target="https://pbs.twimg.com/media/DbvkJaZXcAAWEaw.jpg" TargetMode="External" /><Relationship Id="rId373" Type="http://schemas.openxmlformats.org/officeDocument/2006/relationships/hyperlink" Target="http://pbs.twimg.com/profile_images/1143197167596605441/a2G3meha_normal.png" TargetMode="External" /><Relationship Id="rId374" Type="http://schemas.openxmlformats.org/officeDocument/2006/relationships/hyperlink" Target="http://pbs.twimg.com/profile_images/1143197167596605441/a2G3meha_normal.png" TargetMode="External" /><Relationship Id="rId375" Type="http://schemas.openxmlformats.org/officeDocument/2006/relationships/hyperlink" Target="http://pbs.twimg.com/profile_images/1143197167596605441/a2G3meha_normal.png" TargetMode="External" /><Relationship Id="rId376" Type="http://schemas.openxmlformats.org/officeDocument/2006/relationships/hyperlink" Target="http://pbs.twimg.com/profile_images/532393744109027328/BH67lzWE_normal.png" TargetMode="External" /><Relationship Id="rId377" Type="http://schemas.openxmlformats.org/officeDocument/2006/relationships/hyperlink" Target="http://pbs.twimg.com/profile_images/532393744109027328/BH67lzWE_normal.png" TargetMode="External" /><Relationship Id="rId378" Type="http://schemas.openxmlformats.org/officeDocument/2006/relationships/hyperlink" Target="http://pbs.twimg.com/profile_images/532393744109027328/BH67lzWE_normal.png" TargetMode="External" /><Relationship Id="rId379" Type="http://schemas.openxmlformats.org/officeDocument/2006/relationships/hyperlink" Target="http://pbs.twimg.com/profile_images/532393744109027328/BH67lzWE_normal.png" TargetMode="External" /><Relationship Id="rId380" Type="http://schemas.openxmlformats.org/officeDocument/2006/relationships/hyperlink" Target="http://pbs.twimg.com/profile_images/532393744109027328/BH67lzWE_normal.png" TargetMode="External" /><Relationship Id="rId381" Type="http://schemas.openxmlformats.org/officeDocument/2006/relationships/hyperlink" Target="http://pbs.twimg.com/profile_images/994319408947449856/ScQPPPOP_normal.jpg" TargetMode="External" /><Relationship Id="rId382" Type="http://schemas.openxmlformats.org/officeDocument/2006/relationships/hyperlink" Target="http://pbs.twimg.com/profile_images/994319408947449856/ScQPPPOP_normal.jpg" TargetMode="External" /><Relationship Id="rId383" Type="http://schemas.openxmlformats.org/officeDocument/2006/relationships/hyperlink" Target="http://pbs.twimg.com/profile_images/994319408947449856/ScQPPPOP_normal.jpg" TargetMode="External" /><Relationship Id="rId384" Type="http://schemas.openxmlformats.org/officeDocument/2006/relationships/hyperlink" Target="http://pbs.twimg.com/profile_images/758275124596539392/CZO_cEfn_normal.jpg" TargetMode="External" /><Relationship Id="rId385" Type="http://schemas.openxmlformats.org/officeDocument/2006/relationships/hyperlink" Target="http://pbs.twimg.com/profile_images/476619454801920000/xKyptrrd_normal.png" TargetMode="External" /><Relationship Id="rId386" Type="http://schemas.openxmlformats.org/officeDocument/2006/relationships/hyperlink" Target="http://pbs.twimg.com/profile_images/881961773468860416/RqhSr1zg_normal.jpg" TargetMode="External" /><Relationship Id="rId387" Type="http://schemas.openxmlformats.org/officeDocument/2006/relationships/hyperlink" Target="http://pbs.twimg.com/profile_images/378800000426106818/d0315fedddaae1c03bcf63059754ef59_normal.jpeg" TargetMode="External" /><Relationship Id="rId388" Type="http://schemas.openxmlformats.org/officeDocument/2006/relationships/hyperlink" Target="https://pbs.twimg.com/media/D2ndo_ZX4AIcg-B.jpg" TargetMode="External" /><Relationship Id="rId389" Type="http://schemas.openxmlformats.org/officeDocument/2006/relationships/hyperlink" Target="https://pbs.twimg.com/tweet_video_thumb/D2nZ1M_WkAAKmYK.jpg" TargetMode="External" /><Relationship Id="rId390" Type="http://schemas.openxmlformats.org/officeDocument/2006/relationships/hyperlink" Target="http://pbs.twimg.com/profile_images/910627764813877248/M3TEzsr-_normal.jpg" TargetMode="External" /><Relationship Id="rId391" Type="http://schemas.openxmlformats.org/officeDocument/2006/relationships/hyperlink" Target="http://pbs.twimg.com/profile_images/910627764813877248/M3TEzsr-_normal.jpg" TargetMode="External" /><Relationship Id="rId392" Type="http://schemas.openxmlformats.org/officeDocument/2006/relationships/hyperlink" Target="http://pbs.twimg.com/profile_images/378800000426106818/d0315fedddaae1c03bcf63059754ef59_normal.jpeg" TargetMode="External" /><Relationship Id="rId393" Type="http://schemas.openxmlformats.org/officeDocument/2006/relationships/hyperlink" Target="http://pbs.twimg.com/profile_images/378800000426106818/d0315fedddaae1c03bcf63059754ef59_normal.jpeg" TargetMode="External" /><Relationship Id="rId394" Type="http://schemas.openxmlformats.org/officeDocument/2006/relationships/hyperlink" Target="http://pbs.twimg.com/profile_images/378800000426106818/d0315fedddaae1c03bcf63059754ef59_normal.jpeg" TargetMode="External" /><Relationship Id="rId395" Type="http://schemas.openxmlformats.org/officeDocument/2006/relationships/hyperlink" Target="https://pbs.twimg.com/media/D2DVzi1X0AE1_kl.jpg" TargetMode="External" /><Relationship Id="rId396" Type="http://schemas.openxmlformats.org/officeDocument/2006/relationships/hyperlink" Target="https://pbs.twimg.com/media/D3LbIuPWsAA08PA.jpg" TargetMode="External" /><Relationship Id="rId397" Type="http://schemas.openxmlformats.org/officeDocument/2006/relationships/hyperlink" Target="https://pbs.twimg.com/media/D2DRTxmXcAgTy59.jpg" TargetMode="External" /><Relationship Id="rId398" Type="http://schemas.openxmlformats.org/officeDocument/2006/relationships/hyperlink" Target="https://pbs.twimg.com/media/D2nY7vHW0AEXg6X.jpg" TargetMode="External" /><Relationship Id="rId399" Type="http://schemas.openxmlformats.org/officeDocument/2006/relationships/hyperlink" Target="http://pbs.twimg.com/profile_images/378800000426106818/d0315fedddaae1c03bcf63059754ef59_normal.jpeg" TargetMode="External" /><Relationship Id="rId400" Type="http://schemas.openxmlformats.org/officeDocument/2006/relationships/hyperlink" Target="http://pbs.twimg.com/profile_images/378800000426106818/d0315fedddaae1c03bcf63059754ef59_normal.jpeg" TargetMode="External" /><Relationship Id="rId401" Type="http://schemas.openxmlformats.org/officeDocument/2006/relationships/hyperlink" Target="http://pbs.twimg.com/profile_images/378800000426106818/d0315fedddaae1c03bcf63059754ef59_normal.jpeg" TargetMode="External" /><Relationship Id="rId402" Type="http://schemas.openxmlformats.org/officeDocument/2006/relationships/hyperlink" Target="http://pbs.twimg.com/profile_images/378800000426106818/d0315fedddaae1c03bcf63059754ef59_normal.jpeg" TargetMode="External" /><Relationship Id="rId403" Type="http://schemas.openxmlformats.org/officeDocument/2006/relationships/hyperlink" Target="http://pbs.twimg.com/profile_images/378800000426106818/d0315fedddaae1c03bcf63059754ef59_normal.jpeg" TargetMode="External" /><Relationship Id="rId404" Type="http://schemas.openxmlformats.org/officeDocument/2006/relationships/hyperlink" Target="http://pbs.twimg.com/profile_images/378800000426106818/d0315fedddaae1c03bcf63059754ef59_normal.jpeg" TargetMode="External" /><Relationship Id="rId405" Type="http://schemas.openxmlformats.org/officeDocument/2006/relationships/hyperlink" Target="https://pbs.twimg.com/media/D2DRTxmXcAgTy59.jpg" TargetMode="External" /><Relationship Id="rId406" Type="http://schemas.openxmlformats.org/officeDocument/2006/relationships/hyperlink" Target="http://pbs.twimg.com/profile_images/378800000426106818/d0315fedddaae1c03bcf63059754ef59_normal.jpeg" TargetMode="External" /><Relationship Id="rId407" Type="http://schemas.openxmlformats.org/officeDocument/2006/relationships/hyperlink" Target="http://pbs.twimg.com/profile_images/885981808323579904/jZWDeo8n_normal.jpg" TargetMode="External" /><Relationship Id="rId408" Type="http://schemas.openxmlformats.org/officeDocument/2006/relationships/hyperlink" Target="http://pbs.twimg.com/profile_images/885981808323579904/jZWDeo8n_normal.jpg" TargetMode="External" /><Relationship Id="rId409" Type="http://schemas.openxmlformats.org/officeDocument/2006/relationships/hyperlink" Target="http://pbs.twimg.com/profile_images/885981808323579904/jZWDeo8n_normal.jpg" TargetMode="External" /><Relationship Id="rId410" Type="http://schemas.openxmlformats.org/officeDocument/2006/relationships/hyperlink" Target="http://pbs.twimg.com/profile_images/885981808323579904/jZWDeo8n_normal.jpg" TargetMode="External" /><Relationship Id="rId411" Type="http://schemas.openxmlformats.org/officeDocument/2006/relationships/hyperlink" Target="http://pbs.twimg.com/profile_images/885981808323579904/jZWDeo8n_normal.jpg" TargetMode="External" /><Relationship Id="rId412" Type="http://schemas.openxmlformats.org/officeDocument/2006/relationships/hyperlink" Target="http://pbs.twimg.com/profile_images/378800000426106818/d0315fedddaae1c03bcf63059754ef59_normal.jpeg" TargetMode="External" /><Relationship Id="rId413" Type="http://schemas.openxmlformats.org/officeDocument/2006/relationships/hyperlink" Target="http://pbs.twimg.com/profile_images/378800000426106818/d0315fedddaae1c03bcf63059754ef59_normal.jpeg" TargetMode="External" /><Relationship Id="rId414" Type="http://schemas.openxmlformats.org/officeDocument/2006/relationships/hyperlink" Target="http://pbs.twimg.com/profile_images/378800000426106818/d0315fedddaae1c03bcf63059754ef59_normal.jpeg" TargetMode="External" /><Relationship Id="rId415" Type="http://schemas.openxmlformats.org/officeDocument/2006/relationships/hyperlink" Target="http://pbs.twimg.com/profile_images/378800000426106818/d0315fedddaae1c03bcf63059754ef59_normal.jpeg" TargetMode="External" /><Relationship Id="rId416" Type="http://schemas.openxmlformats.org/officeDocument/2006/relationships/hyperlink" Target="http://pbs.twimg.com/profile_images/378800000426106818/d0315fedddaae1c03bcf63059754ef59_normal.jpeg" TargetMode="External" /><Relationship Id="rId417" Type="http://schemas.openxmlformats.org/officeDocument/2006/relationships/hyperlink" Target="http://pbs.twimg.com/profile_images/1148730627409272832/IJJ-wLYJ_normal.jpg" TargetMode="External" /><Relationship Id="rId418" Type="http://schemas.openxmlformats.org/officeDocument/2006/relationships/hyperlink" Target="http://pbs.twimg.com/profile_images/1148730627409272832/IJJ-wLYJ_normal.jpg" TargetMode="External" /><Relationship Id="rId419" Type="http://schemas.openxmlformats.org/officeDocument/2006/relationships/hyperlink" Target="http://pbs.twimg.com/profile_images/1148730627409272832/IJJ-wLYJ_normal.jpg" TargetMode="External" /><Relationship Id="rId420" Type="http://schemas.openxmlformats.org/officeDocument/2006/relationships/hyperlink" Target="http://pbs.twimg.com/profile_images/378800000426106818/d0315fedddaae1c03bcf63059754ef59_normal.jpeg" TargetMode="External" /><Relationship Id="rId421" Type="http://schemas.openxmlformats.org/officeDocument/2006/relationships/hyperlink" Target="http://pbs.twimg.com/profile_images/378800000426106818/d0315fedddaae1c03bcf63059754ef59_normal.jpeg" TargetMode="External" /><Relationship Id="rId422" Type="http://schemas.openxmlformats.org/officeDocument/2006/relationships/hyperlink" Target="http://pbs.twimg.com/profile_images/378800000426106818/d0315fedddaae1c03bcf63059754ef59_normal.jpeg" TargetMode="External" /><Relationship Id="rId423" Type="http://schemas.openxmlformats.org/officeDocument/2006/relationships/hyperlink" Target="http://pbs.twimg.com/profile_images/378800000426106818/d0315fedddaae1c03bcf63059754ef59_normal.jpeg" TargetMode="External" /><Relationship Id="rId424" Type="http://schemas.openxmlformats.org/officeDocument/2006/relationships/hyperlink" Target="http://pbs.twimg.com/profile_images/984393821336125441/gThFsDsb_normal.jpg" TargetMode="External" /><Relationship Id="rId425" Type="http://schemas.openxmlformats.org/officeDocument/2006/relationships/hyperlink" Target="http://pbs.twimg.com/profile_images/984393821336125441/gThFsDsb_normal.jpg" TargetMode="External" /><Relationship Id="rId426" Type="http://schemas.openxmlformats.org/officeDocument/2006/relationships/hyperlink" Target="http://pbs.twimg.com/profile_images/984393821336125441/gThFsDsb_normal.jpg" TargetMode="External" /><Relationship Id="rId427" Type="http://schemas.openxmlformats.org/officeDocument/2006/relationships/hyperlink" Target="http://pbs.twimg.com/profile_images/984393821336125441/gThFsDsb_normal.jpg" TargetMode="External" /><Relationship Id="rId428" Type="http://schemas.openxmlformats.org/officeDocument/2006/relationships/hyperlink" Target="http://pbs.twimg.com/profile_images/984393821336125441/gThFsDsb_normal.jpg" TargetMode="External" /><Relationship Id="rId429" Type="http://schemas.openxmlformats.org/officeDocument/2006/relationships/hyperlink" Target="http://pbs.twimg.com/profile_images/984393821336125441/gThFsDsb_normal.jpg" TargetMode="External" /><Relationship Id="rId430" Type="http://schemas.openxmlformats.org/officeDocument/2006/relationships/hyperlink" Target="http://pbs.twimg.com/profile_images/984393821336125441/gThFsDsb_normal.jpg" TargetMode="External" /><Relationship Id="rId431" Type="http://schemas.openxmlformats.org/officeDocument/2006/relationships/hyperlink" Target="http://pbs.twimg.com/profile_images/984393821336125441/gThFsDsb_normal.jpg" TargetMode="External" /><Relationship Id="rId432" Type="http://schemas.openxmlformats.org/officeDocument/2006/relationships/hyperlink" Target="http://pbs.twimg.com/profile_images/984393821336125441/gThFsDsb_normal.jpg" TargetMode="External" /><Relationship Id="rId433" Type="http://schemas.openxmlformats.org/officeDocument/2006/relationships/hyperlink" Target="http://pbs.twimg.com/profile_images/984393821336125441/gThFsDsb_normal.jpg" TargetMode="External" /><Relationship Id="rId434" Type="http://schemas.openxmlformats.org/officeDocument/2006/relationships/hyperlink" Target="http://pbs.twimg.com/profile_images/984393821336125441/gThFsDsb_normal.jpg" TargetMode="External" /><Relationship Id="rId435" Type="http://schemas.openxmlformats.org/officeDocument/2006/relationships/hyperlink" Target="http://pbs.twimg.com/profile_images/984393821336125441/gThFsDsb_normal.jpg" TargetMode="External" /><Relationship Id="rId436" Type="http://schemas.openxmlformats.org/officeDocument/2006/relationships/hyperlink" Target="http://pbs.twimg.com/profile_images/984393821336125441/gThFsDsb_normal.jpg" TargetMode="External" /><Relationship Id="rId437" Type="http://schemas.openxmlformats.org/officeDocument/2006/relationships/hyperlink" Target="https://twitter.com/#!/tinacpowell/status/1113193557723164678" TargetMode="External" /><Relationship Id="rId438" Type="http://schemas.openxmlformats.org/officeDocument/2006/relationships/hyperlink" Target="https://twitter.com/#!/entwistletx/status/1158136926190354434" TargetMode="External" /><Relationship Id="rId439" Type="http://schemas.openxmlformats.org/officeDocument/2006/relationships/hyperlink" Target="https://twitter.com/#!/alisonneedshelp/status/1159006867730755585" TargetMode="External" /><Relationship Id="rId440" Type="http://schemas.openxmlformats.org/officeDocument/2006/relationships/hyperlink" Target="https://twitter.com/#!/digi__marketin/status/1159007156739420160" TargetMode="External" /><Relationship Id="rId441" Type="http://schemas.openxmlformats.org/officeDocument/2006/relationships/hyperlink" Target="https://twitter.com/#!/colbyd_morton/status/1159536081630650369" TargetMode="External" /><Relationship Id="rId442" Type="http://schemas.openxmlformats.org/officeDocument/2006/relationships/hyperlink" Target="https://twitter.com/#!/christhames35/status/1137811931174232065" TargetMode="External" /><Relationship Id="rId443" Type="http://schemas.openxmlformats.org/officeDocument/2006/relationships/hyperlink" Target="https://twitter.com/#!/leolibrarian/status/1159542966786113537" TargetMode="External" /><Relationship Id="rId444" Type="http://schemas.openxmlformats.org/officeDocument/2006/relationships/hyperlink" Target="https://twitter.com/#!/widefocusco/status/1160206169383821312" TargetMode="External" /><Relationship Id="rId445" Type="http://schemas.openxmlformats.org/officeDocument/2006/relationships/hyperlink" Target="https://twitter.com/#!/kyle2usuccess/status/1160314402266071045" TargetMode="External" /><Relationship Id="rId446" Type="http://schemas.openxmlformats.org/officeDocument/2006/relationships/hyperlink" Target="https://twitter.com/#!/reachhitters/status/1160869476855947264" TargetMode="External" /><Relationship Id="rId447" Type="http://schemas.openxmlformats.org/officeDocument/2006/relationships/hyperlink" Target="https://twitter.com/#!/genepetrovlmc/status/1161350659993690112" TargetMode="External" /><Relationship Id="rId448" Type="http://schemas.openxmlformats.org/officeDocument/2006/relationships/hyperlink" Target="https://twitter.com/#!/dearmishudad/status/1161385053886324746" TargetMode="External" /><Relationship Id="rId449" Type="http://schemas.openxmlformats.org/officeDocument/2006/relationships/hyperlink" Target="https://twitter.com/#!/dearmishudad/status/1161385053886324746" TargetMode="External" /><Relationship Id="rId450" Type="http://schemas.openxmlformats.org/officeDocument/2006/relationships/hyperlink" Target="https://twitter.com/#!/audiograbber/status/1156964248594968576" TargetMode="External" /><Relationship Id="rId451" Type="http://schemas.openxmlformats.org/officeDocument/2006/relationships/hyperlink" Target="https://twitter.com/#!/audiograbber/status/1158133730231410691" TargetMode="External" /><Relationship Id="rId452" Type="http://schemas.openxmlformats.org/officeDocument/2006/relationships/hyperlink" Target="https://twitter.com/#!/audiograbber/status/1158140722559819777" TargetMode="External" /><Relationship Id="rId453" Type="http://schemas.openxmlformats.org/officeDocument/2006/relationships/hyperlink" Target="https://twitter.com/#!/audiograbber/status/1159006323989766144" TargetMode="External" /><Relationship Id="rId454" Type="http://schemas.openxmlformats.org/officeDocument/2006/relationships/hyperlink" Target="https://twitter.com/#!/audiograbber/status/1163206272491184128" TargetMode="External" /><Relationship Id="rId455" Type="http://schemas.openxmlformats.org/officeDocument/2006/relationships/hyperlink" Target="https://twitter.com/#!/audiograbber/status/1163206272491184128" TargetMode="External" /><Relationship Id="rId456" Type="http://schemas.openxmlformats.org/officeDocument/2006/relationships/hyperlink" Target="https://twitter.com/#!/audiograbber/status/1163206310541893634" TargetMode="External" /><Relationship Id="rId457" Type="http://schemas.openxmlformats.org/officeDocument/2006/relationships/hyperlink" Target="https://twitter.com/#!/audiograbber/status/1163206322126499848" TargetMode="External" /><Relationship Id="rId458" Type="http://schemas.openxmlformats.org/officeDocument/2006/relationships/hyperlink" Target="https://twitter.com/#!/bizboost/status/1156964329385652226" TargetMode="External" /><Relationship Id="rId459" Type="http://schemas.openxmlformats.org/officeDocument/2006/relationships/hyperlink" Target="https://twitter.com/#!/bizboost/status/1158133720559345666" TargetMode="External" /><Relationship Id="rId460" Type="http://schemas.openxmlformats.org/officeDocument/2006/relationships/hyperlink" Target="https://twitter.com/#!/bizboost/status/1158140714020200448" TargetMode="External" /><Relationship Id="rId461" Type="http://schemas.openxmlformats.org/officeDocument/2006/relationships/hyperlink" Target="https://twitter.com/#!/bizboost/status/1159006169362554880" TargetMode="External" /><Relationship Id="rId462" Type="http://schemas.openxmlformats.org/officeDocument/2006/relationships/hyperlink" Target="https://twitter.com/#!/bizboost/status/1163206704022065159" TargetMode="External" /><Relationship Id="rId463" Type="http://schemas.openxmlformats.org/officeDocument/2006/relationships/hyperlink" Target="https://twitter.com/#!/bizboost/status/1163206717213224961" TargetMode="External" /><Relationship Id="rId464" Type="http://schemas.openxmlformats.org/officeDocument/2006/relationships/hyperlink" Target="https://twitter.com/#!/bizboost/status/1163206717213224961" TargetMode="External" /><Relationship Id="rId465" Type="http://schemas.openxmlformats.org/officeDocument/2006/relationships/hyperlink" Target="https://twitter.com/#!/bizboost/status/1163206750079787009" TargetMode="External" /><Relationship Id="rId466" Type="http://schemas.openxmlformats.org/officeDocument/2006/relationships/hyperlink" Target="https://twitter.com/#!/bizboost/status/1163206761920258048" TargetMode="External" /><Relationship Id="rId467" Type="http://schemas.openxmlformats.org/officeDocument/2006/relationships/hyperlink" Target="https://twitter.com/#!/bizboostfeature/status/1156964422075572225" TargetMode="External" /><Relationship Id="rId468" Type="http://schemas.openxmlformats.org/officeDocument/2006/relationships/hyperlink" Target="https://twitter.com/#!/bizboostfeature/status/1158133739752501250" TargetMode="External" /><Relationship Id="rId469" Type="http://schemas.openxmlformats.org/officeDocument/2006/relationships/hyperlink" Target="https://twitter.com/#!/bizboostfeature/status/1158140730306678785" TargetMode="External" /><Relationship Id="rId470" Type="http://schemas.openxmlformats.org/officeDocument/2006/relationships/hyperlink" Target="https://twitter.com/#!/bizboostfeature/status/1159006014353694720" TargetMode="External" /><Relationship Id="rId471" Type="http://schemas.openxmlformats.org/officeDocument/2006/relationships/hyperlink" Target="https://twitter.com/#!/bizboostfeature/status/1163206865716686848" TargetMode="External" /><Relationship Id="rId472" Type="http://schemas.openxmlformats.org/officeDocument/2006/relationships/hyperlink" Target="https://twitter.com/#!/bizboostfeature/status/1163206875204194307" TargetMode="External" /><Relationship Id="rId473" Type="http://schemas.openxmlformats.org/officeDocument/2006/relationships/hyperlink" Target="https://twitter.com/#!/bizboostfeature/status/1163206875204194307" TargetMode="External" /><Relationship Id="rId474" Type="http://schemas.openxmlformats.org/officeDocument/2006/relationships/hyperlink" Target="https://twitter.com/#!/bizboostfeature/status/1163206912881696771" TargetMode="External" /><Relationship Id="rId475" Type="http://schemas.openxmlformats.org/officeDocument/2006/relationships/hyperlink" Target="https://twitter.com/#!/bizboostfeature/status/1163206926261465088" TargetMode="External" /><Relationship Id="rId476" Type="http://schemas.openxmlformats.org/officeDocument/2006/relationships/hyperlink" Target="https://twitter.com/#!/managementguru1/status/1163386015442034688" TargetMode="External" /><Relationship Id="rId477" Type="http://schemas.openxmlformats.org/officeDocument/2006/relationships/hyperlink" Target="https://twitter.com/#!/marklives/status/1163833560941420544" TargetMode="External" /><Relationship Id="rId478" Type="http://schemas.openxmlformats.org/officeDocument/2006/relationships/hyperlink" Target="https://twitter.com/#!/kathmcconnachie/status/1163783547439788032" TargetMode="External" /><Relationship Id="rId479" Type="http://schemas.openxmlformats.org/officeDocument/2006/relationships/hyperlink" Target="https://twitter.com/#!/gfunkdafied/status/1163854246669967361" TargetMode="External" /><Relationship Id="rId480" Type="http://schemas.openxmlformats.org/officeDocument/2006/relationships/hyperlink" Target="https://twitter.com/#!/xsentriq/status/1164586551734493185" TargetMode="External" /><Relationship Id="rId481" Type="http://schemas.openxmlformats.org/officeDocument/2006/relationships/hyperlink" Target="https://twitter.com/#!/schedulingtweet/status/1164719414341775360" TargetMode="External" /><Relationship Id="rId482" Type="http://schemas.openxmlformats.org/officeDocument/2006/relationships/hyperlink" Target="https://twitter.com/#!/clicktugdeals/status/1165526725377351681" TargetMode="External" /><Relationship Id="rId483" Type="http://schemas.openxmlformats.org/officeDocument/2006/relationships/hyperlink" Target="https://twitter.com/#!/btweeps_/status/1158136288589037568" TargetMode="External" /><Relationship Id="rId484" Type="http://schemas.openxmlformats.org/officeDocument/2006/relationships/hyperlink" Target="https://twitter.com/#!/btweeps_/status/1163202284047818752" TargetMode="External" /><Relationship Id="rId485" Type="http://schemas.openxmlformats.org/officeDocument/2006/relationships/hyperlink" Target="https://twitter.com/#!/thesoulfulemu/status/1163206589748301824" TargetMode="External" /><Relationship Id="rId486" Type="http://schemas.openxmlformats.org/officeDocument/2006/relationships/hyperlink" Target="https://twitter.com/#!/btweeps_/status/1156958954142015488" TargetMode="External" /><Relationship Id="rId487" Type="http://schemas.openxmlformats.org/officeDocument/2006/relationships/hyperlink" Target="https://twitter.com/#!/btweeps_/status/1158133506788208642" TargetMode="External" /><Relationship Id="rId488" Type="http://schemas.openxmlformats.org/officeDocument/2006/relationships/hyperlink" Target="https://twitter.com/#!/btweeps_/status/1158133577718149120" TargetMode="External" /><Relationship Id="rId489" Type="http://schemas.openxmlformats.org/officeDocument/2006/relationships/hyperlink" Target="https://twitter.com/#!/btweeps_/status/1158136545536348160" TargetMode="External" /><Relationship Id="rId490" Type="http://schemas.openxmlformats.org/officeDocument/2006/relationships/hyperlink" Target="https://twitter.com/#!/btweeps_/status/1158137247276949510" TargetMode="External" /><Relationship Id="rId491" Type="http://schemas.openxmlformats.org/officeDocument/2006/relationships/hyperlink" Target="https://twitter.com/#!/btweeps_/status/1158140412206419974" TargetMode="External" /><Relationship Id="rId492" Type="http://schemas.openxmlformats.org/officeDocument/2006/relationships/hyperlink" Target="https://twitter.com/#!/btweeps_/status/1158140480179322881" TargetMode="External" /><Relationship Id="rId493" Type="http://schemas.openxmlformats.org/officeDocument/2006/relationships/hyperlink" Target="https://twitter.com/#!/btweeps_/status/1159005508570947584" TargetMode="External" /><Relationship Id="rId494" Type="http://schemas.openxmlformats.org/officeDocument/2006/relationships/hyperlink" Target="https://twitter.com/#!/btweeps_/status/1159005543689850880" TargetMode="External" /><Relationship Id="rId495" Type="http://schemas.openxmlformats.org/officeDocument/2006/relationships/hyperlink" Target="https://twitter.com/#!/btweeps_/status/1163202210601328640" TargetMode="External" /><Relationship Id="rId496" Type="http://schemas.openxmlformats.org/officeDocument/2006/relationships/hyperlink" Target="https://twitter.com/#!/btweeps_/status/1163205031430168577" TargetMode="External" /><Relationship Id="rId497" Type="http://schemas.openxmlformats.org/officeDocument/2006/relationships/hyperlink" Target="https://twitter.com/#!/btweeps_/status/1163206157680500737" TargetMode="External" /><Relationship Id="rId498" Type="http://schemas.openxmlformats.org/officeDocument/2006/relationships/hyperlink" Target="https://twitter.com/#!/btweeps_/status/1163206187841662977" TargetMode="External" /><Relationship Id="rId499" Type="http://schemas.openxmlformats.org/officeDocument/2006/relationships/hyperlink" Target="https://twitter.com/#!/thesoulfulemu/status/1156964188704477184" TargetMode="External" /><Relationship Id="rId500" Type="http://schemas.openxmlformats.org/officeDocument/2006/relationships/hyperlink" Target="https://twitter.com/#!/thesoulfulemu/status/1158133710669209603" TargetMode="External" /><Relationship Id="rId501" Type="http://schemas.openxmlformats.org/officeDocument/2006/relationships/hyperlink" Target="https://twitter.com/#!/thesoulfulemu/status/1158140703991640064" TargetMode="External" /><Relationship Id="rId502" Type="http://schemas.openxmlformats.org/officeDocument/2006/relationships/hyperlink" Target="https://twitter.com/#!/thesoulfulemu/status/1158389948208308224" TargetMode="External" /><Relationship Id="rId503" Type="http://schemas.openxmlformats.org/officeDocument/2006/relationships/hyperlink" Target="https://twitter.com/#!/thesoulfulemu/status/1159005838582931456" TargetMode="External" /><Relationship Id="rId504" Type="http://schemas.openxmlformats.org/officeDocument/2006/relationships/hyperlink" Target="https://twitter.com/#!/thesoulfulemu/status/1163206589748301824" TargetMode="External" /><Relationship Id="rId505" Type="http://schemas.openxmlformats.org/officeDocument/2006/relationships/hyperlink" Target="https://twitter.com/#!/thesoulfulemu/status/1163206622405152769" TargetMode="External" /><Relationship Id="rId506" Type="http://schemas.openxmlformats.org/officeDocument/2006/relationships/hyperlink" Target="https://twitter.com/#!/thesoulfulemu/status/1163206633415204869" TargetMode="External" /><Relationship Id="rId507" Type="http://schemas.openxmlformats.org/officeDocument/2006/relationships/hyperlink" Target="https://twitter.com/#!/thesoulfulemu/status/1158948131666583552" TargetMode="External" /><Relationship Id="rId508" Type="http://schemas.openxmlformats.org/officeDocument/2006/relationships/hyperlink" Target="https://twitter.com/#!/thesoulfulemu/status/1159342481030488065" TargetMode="External" /><Relationship Id="rId509" Type="http://schemas.openxmlformats.org/officeDocument/2006/relationships/hyperlink" Target="https://twitter.com/#!/thesoulfulemu/status/1160313879035035648" TargetMode="External" /><Relationship Id="rId510" Type="http://schemas.openxmlformats.org/officeDocument/2006/relationships/hyperlink" Target="https://twitter.com/#!/thesoulfulemu/status/1162537532900466688" TargetMode="External" /><Relationship Id="rId511" Type="http://schemas.openxmlformats.org/officeDocument/2006/relationships/hyperlink" Target="https://twitter.com/#!/thesoulfulemu/status/1165894657219465217" TargetMode="External" /><Relationship Id="rId512" Type="http://schemas.openxmlformats.org/officeDocument/2006/relationships/hyperlink" Target="https://twitter.com/#!/thesoulfulemu/status/1166020919250366464" TargetMode="External" /><Relationship Id="rId513" Type="http://schemas.openxmlformats.org/officeDocument/2006/relationships/hyperlink" Target="https://twitter.com/#!/themissnicolina/status/1166184824115212290" TargetMode="External" /><Relationship Id="rId514" Type="http://schemas.openxmlformats.org/officeDocument/2006/relationships/hyperlink" Target="https://twitter.com/#!/ifp_marketing/status/1166349822905004044" TargetMode="External" /><Relationship Id="rId515" Type="http://schemas.openxmlformats.org/officeDocument/2006/relationships/hyperlink" Target="https://twitter.com/#!/usabizparty/status/1166402189637537792" TargetMode="External" /><Relationship Id="rId516" Type="http://schemas.openxmlformats.org/officeDocument/2006/relationships/hyperlink" Target="https://twitter.com/#!/usabizparty/status/1166402189637537792" TargetMode="External" /><Relationship Id="rId517" Type="http://schemas.openxmlformats.org/officeDocument/2006/relationships/hyperlink" Target="https://twitter.com/#!/usabizparty/status/1166402189637537792" TargetMode="External" /><Relationship Id="rId518" Type="http://schemas.openxmlformats.org/officeDocument/2006/relationships/hyperlink" Target="https://twitter.com/#!/usabizparty/status/1166402189637537792" TargetMode="External" /><Relationship Id="rId519" Type="http://schemas.openxmlformats.org/officeDocument/2006/relationships/hyperlink" Target="https://twitter.com/#!/usabizparty/status/1166402189637537792" TargetMode="External" /><Relationship Id="rId520" Type="http://schemas.openxmlformats.org/officeDocument/2006/relationships/hyperlink" Target="https://twitter.com/#!/usabizparty/status/1166402189637537792" TargetMode="External" /><Relationship Id="rId521" Type="http://schemas.openxmlformats.org/officeDocument/2006/relationships/hyperlink" Target="https://twitter.com/#!/usabizparty/status/1166402189637537792" TargetMode="External" /><Relationship Id="rId522" Type="http://schemas.openxmlformats.org/officeDocument/2006/relationships/hyperlink" Target="https://twitter.com/#!/usabizparty/status/1166402189637537792" TargetMode="External" /><Relationship Id="rId523" Type="http://schemas.openxmlformats.org/officeDocument/2006/relationships/hyperlink" Target="https://twitter.com/#!/usabizparty/status/1166402189637537792" TargetMode="External" /><Relationship Id="rId524" Type="http://schemas.openxmlformats.org/officeDocument/2006/relationships/hyperlink" Target="https://twitter.com/#!/usabizparty/status/1166402189637537792" TargetMode="External" /><Relationship Id="rId525" Type="http://schemas.openxmlformats.org/officeDocument/2006/relationships/hyperlink" Target="https://twitter.com/#!/usabizparty/status/1166402189637537792" TargetMode="External" /><Relationship Id="rId526" Type="http://schemas.openxmlformats.org/officeDocument/2006/relationships/hyperlink" Target="https://twitter.com/#!/usabizparty/status/1166402189637537792" TargetMode="External" /><Relationship Id="rId527" Type="http://schemas.openxmlformats.org/officeDocument/2006/relationships/hyperlink" Target="https://twitter.com/#!/bellas_pets/status/1166430047000858624" TargetMode="External" /><Relationship Id="rId528" Type="http://schemas.openxmlformats.org/officeDocument/2006/relationships/hyperlink" Target="https://twitter.com/#!/bellas_pets/status/1166430047000858624" TargetMode="External" /><Relationship Id="rId529" Type="http://schemas.openxmlformats.org/officeDocument/2006/relationships/hyperlink" Target="https://twitter.com/#!/bellas_pets/status/1166430047000858624" TargetMode="External" /><Relationship Id="rId530" Type="http://schemas.openxmlformats.org/officeDocument/2006/relationships/hyperlink" Target="https://twitter.com/#!/bellas_pets/status/1166430047000858624" TargetMode="External" /><Relationship Id="rId531" Type="http://schemas.openxmlformats.org/officeDocument/2006/relationships/hyperlink" Target="https://twitter.com/#!/bellas_pets/status/1166430047000858624" TargetMode="External" /><Relationship Id="rId532" Type="http://schemas.openxmlformats.org/officeDocument/2006/relationships/hyperlink" Target="https://twitter.com/#!/bellas_pets/status/1166430047000858624" TargetMode="External" /><Relationship Id="rId533" Type="http://schemas.openxmlformats.org/officeDocument/2006/relationships/hyperlink" Target="https://twitter.com/#!/bellas_pets/status/1166430047000858624" TargetMode="External" /><Relationship Id="rId534" Type="http://schemas.openxmlformats.org/officeDocument/2006/relationships/hyperlink" Target="https://twitter.com/#!/bellas_pets/status/1166430047000858624" TargetMode="External" /><Relationship Id="rId535" Type="http://schemas.openxmlformats.org/officeDocument/2006/relationships/hyperlink" Target="https://twitter.com/#!/bellas_pets/status/1166430047000858624" TargetMode="External" /><Relationship Id="rId536" Type="http://schemas.openxmlformats.org/officeDocument/2006/relationships/hyperlink" Target="https://twitter.com/#!/bellas_pets/status/1166430047000858624" TargetMode="External" /><Relationship Id="rId537" Type="http://schemas.openxmlformats.org/officeDocument/2006/relationships/hyperlink" Target="https://twitter.com/#!/bellas_pets/status/1166430047000858624" TargetMode="External" /><Relationship Id="rId538" Type="http://schemas.openxmlformats.org/officeDocument/2006/relationships/hyperlink" Target="https://twitter.com/#!/bellas_pets/status/1166430047000858624" TargetMode="External" /><Relationship Id="rId539" Type="http://schemas.openxmlformats.org/officeDocument/2006/relationships/hyperlink" Target="https://twitter.com/#!/bizapalooza/status/1166762804688379904" TargetMode="External" /><Relationship Id="rId540" Type="http://schemas.openxmlformats.org/officeDocument/2006/relationships/hyperlink" Target="https://twitter.com/#!/jigneshthakkarv/status/1166401705728237568" TargetMode="External" /><Relationship Id="rId541" Type="http://schemas.openxmlformats.org/officeDocument/2006/relationships/hyperlink" Target="https://twitter.com/#!/bizapalooza/status/1166762804688379904" TargetMode="External" /><Relationship Id="rId542" Type="http://schemas.openxmlformats.org/officeDocument/2006/relationships/hyperlink" Target="https://twitter.com/#!/jigneshthakkarv/status/1166401705728237568" TargetMode="External" /><Relationship Id="rId543" Type="http://schemas.openxmlformats.org/officeDocument/2006/relationships/hyperlink" Target="https://twitter.com/#!/bizapalooza/status/1166762804688379904" TargetMode="External" /><Relationship Id="rId544" Type="http://schemas.openxmlformats.org/officeDocument/2006/relationships/hyperlink" Target="https://twitter.com/#!/jigneshthakkarv/status/1166401705728237568" TargetMode="External" /><Relationship Id="rId545" Type="http://schemas.openxmlformats.org/officeDocument/2006/relationships/hyperlink" Target="https://twitter.com/#!/bizapalooza/status/1166762804688379904" TargetMode="External" /><Relationship Id="rId546" Type="http://schemas.openxmlformats.org/officeDocument/2006/relationships/hyperlink" Target="https://twitter.com/#!/jigneshthakkarv/status/1166401705728237568" TargetMode="External" /><Relationship Id="rId547" Type="http://schemas.openxmlformats.org/officeDocument/2006/relationships/hyperlink" Target="https://twitter.com/#!/bizapalooza/status/1166762804688379904" TargetMode="External" /><Relationship Id="rId548" Type="http://schemas.openxmlformats.org/officeDocument/2006/relationships/hyperlink" Target="https://twitter.com/#!/jigneshthakkarv/status/1166401705728237568" TargetMode="External" /><Relationship Id="rId549" Type="http://schemas.openxmlformats.org/officeDocument/2006/relationships/hyperlink" Target="https://twitter.com/#!/jigneshthakkarv/status/1166401705728237568" TargetMode="External" /><Relationship Id="rId550" Type="http://schemas.openxmlformats.org/officeDocument/2006/relationships/hyperlink" Target="https://twitter.com/#!/jigneshthakkarv/status/1166401705728237568" TargetMode="External" /><Relationship Id="rId551" Type="http://schemas.openxmlformats.org/officeDocument/2006/relationships/hyperlink" Target="https://twitter.com/#!/jigneshthakkarv/status/1166401705728237568" TargetMode="External" /><Relationship Id="rId552" Type="http://schemas.openxmlformats.org/officeDocument/2006/relationships/hyperlink" Target="https://twitter.com/#!/jigneshthakkarv/status/1166401705728237568" TargetMode="External" /><Relationship Id="rId553" Type="http://schemas.openxmlformats.org/officeDocument/2006/relationships/hyperlink" Target="https://twitter.com/#!/jigneshthakkarv/status/1166401705728237568" TargetMode="External" /><Relationship Id="rId554" Type="http://schemas.openxmlformats.org/officeDocument/2006/relationships/hyperlink" Target="https://twitter.com/#!/bizapalooza/status/1166762804688379904" TargetMode="External" /><Relationship Id="rId555" Type="http://schemas.openxmlformats.org/officeDocument/2006/relationships/hyperlink" Target="https://twitter.com/#!/bizapalooza/status/1166762804688379904" TargetMode="External" /><Relationship Id="rId556" Type="http://schemas.openxmlformats.org/officeDocument/2006/relationships/hyperlink" Target="https://twitter.com/#!/bizapalooza/status/1166762804688379904" TargetMode="External" /><Relationship Id="rId557" Type="http://schemas.openxmlformats.org/officeDocument/2006/relationships/hyperlink" Target="https://twitter.com/#!/bizapalooza/status/1166762804688379904" TargetMode="External" /><Relationship Id="rId558" Type="http://schemas.openxmlformats.org/officeDocument/2006/relationships/hyperlink" Target="https://twitter.com/#!/bizapalooza/status/1166762804688379904" TargetMode="External" /><Relationship Id="rId559" Type="http://schemas.openxmlformats.org/officeDocument/2006/relationships/hyperlink" Target="https://twitter.com/#!/bizapalooza/status/1166762804688379904" TargetMode="External" /><Relationship Id="rId560" Type="http://schemas.openxmlformats.org/officeDocument/2006/relationships/hyperlink" Target="https://twitter.com/#!/socltribe/status/1166809699846631434" TargetMode="External" /><Relationship Id="rId561" Type="http://schemas.openxmlformats.org/officeDocument/2006/relationships/hyperlink" Target="https://twitter.com/#!/expressedly/status/1167503763353088001" TargetMode="External" /><Relationship Id="rId562" Type="http://schemas.openxmlformats.org/officeDocument/2006/relationships/hyperlink" Target="https://twitter.com/#!/cmssocialmedia/status/1167621109262495744" TargetMode="External" /><Relationship Id="rId563" Type="http://schemas.openxmlformats.org/officeDocument/2006/relationships/hyperlink" Target="https://twitter.com/#!/talkwalkerde/status/1169567119073337344" TargetMode="External" /><Relationship Id="rId564" Type="http://schemas.openxmlformats.org/officeDocument/2006/relationships/hyperlink" Target="https://twitter.com/#!/glenridgefleet/status/1169740054325080064" TargetMode="External" /><Relationship Id="rId565" Type="http://schemas.openxmlformats.org/officeDocument/2006/relationships/hyperlink" Target="https://twitter.com/#!/valasysb2b/status/1170047013355806721" TargetMode="External" /><Relationship Id="rId566" Type="http://schemas.openxmlformats.org/officeDocument/2006/relationships/hyperlink" Target="https://twitter.com/#!/jencoleict/status/1171045004124422146" TargetMode="External" /><Relationship Id="rId567" Type="http://schemas.openxmlformats.org/officeDocument/2006/relationships/hyperlink" Target="https://twitter.com/#!/the_enitiaters/status/1171327029888933888" TargetMode="External" /><Relationship Id="rId568" Type="http://schemas.openxmlformats.org/officeDocument/2006/relationships/hyperlink" Target="https://twitter.com/#!/dameconcepts/status/1171440564505436163" TargetMode="External" /><Relationship Id="rId569" Type="http://schemas.openxmlformats.org/officeDocument/2006/relationships/hyperlink" Target="https://twitter.com/#!/dboniche/status/1171447306907815943" TargetMode="External" /><Relationship Id="rId570" Type="http://schemas.openxmlformats.org/officeDocument/2006/relationships/hyperlink" Target="https://twitter.com/#!/khoros/status/1171449099595333635" TargetMode="External" /><Relationship Id="rId571" Type="http://schemas.openxmlformats.org/officeDocument/2006/relationships/hyperlink" Target="https://twitter.com/#!/nsccfinance/status/1171510049853718529" TargetMode="External" /><Relationship Id="rId572" Type="http://schemas.openxmlformats.org/officeDocument/2006/relationships/hyperlink" Target="https://twitter.com/#!/nsccfinance/status/1171510049853718529" TargetMode="External" /><Relationship Id="rId573" Type="http://schemas.openxmlformats.org/officeDocument/2006/relationships/hyperlink" Target="https://twitter.com/#!/digital360chat/status/1172138570477445124" TargetMode="External" /><Relationship Id="rId574" Type="http://schemas.openxmlformats.org/officeDocument/2006/relationships/hyperlink" Target="https://twitter.com/#!/urbansoftt/status/1172194660279881728" TargetMode="External" /><Relationship Id="rId575" Type="http://schemas.openxmlformats.org/officeDocument/2006/relationships/hyperlink" Target="https://twitter.com/#!/joeclark947/status/1049957792348626944" TargetMode="External" /><Relationship Id="rId576" Type="http://schemas.openxmlformats.org/officeDocument/2006/relationships/hyperlink" Target="https://twitter.com/#!/joeclark947/status/1049957792348626944" TargetMode="External" /><Relationship Id="rId577" Type="http://schemas.openxmlformats.org/officeDocument/2006/relationships/hyperlink" Target="https://twitter.com/#!/joeclark947/status/1049957792348626944" TargetMode="External" /><Relationship Id="rId578" Type="http://schemas.openxmlformats.org/officeDocument/2006/relationships/hyperlink" Target="https://twitter.com/#!/joeclark947/status/1164521127198302208" TargetMode="External" /><Relationship Id="rId579" Type="http://schemas.openxmlformats.org/officeDocument/2006/relationships/hyperlink" Target="https://twitter.com/#!/joeclark947/status/1172471946933669888" TargetMode="External" /><Relationship Id="rId580" Type="http://schemas.openxmlformats.org/officeDocument/2006/relationships/hyperlink" Target="https://twitter.com/#!/joeclark947/status/1049957792348626944" TargetMode="External" /><Relationship Id="rId581" Type="http://schemas.openxmlformats.org/officeDocument/2006/relationships/hyperlink" Target="https://twitter.com/#!/joeclark947/status/1164521127198302208" TargetMode="External" /><Relationship Id="rId582" Type="http://schemas.openxmlformats.org/officeDocument/2006/relationships/hyperlink" Target="https://twitter.com/#!/joeclark947/status/1172471946933669888" TargetMode="External" /><Relationship Id="rId583" Type="http://schemas.openxmlformats.org/officeDocument/2006/relationships/hyperlink" Target="https://twitter.com/#!/joeclark947/status/1049957792348626944" TargetMode="External" /><Relationship Id="rId584" Type="http://schemas.openxmlformats.org/officeDocument/2006/relationships/hyperlink" Target="https://twitter.com/#!/joeclark947/status/1164521127198302208" TargetMode="External" /><Relationship Id="rId585" Type="http://schemas.openxmlformats.org/officeDocument/2006/relationships/hyperlink" Target="https://twitter.com/#!/joeclark947/status/1172471946933669888" TargetMode="External" /><Relationship Id="rId586" Type="http://schemas.openxmlformats.org/officeDocument/2006/relationships/hyperlink" Target="https://twitter.com/#!/joeclark947/status/1049957792348626944" TargetMode="External" /><Relationship Id="rId587" Type="http://schemas.openxmlformats.org/officeDocument/2006/relationships/hyperlink" Target="https://twitter.com/#!/joeclark947/status/1164521127198302208" TargetMode="External" /><Relationship Id="rId588" Type="http://schemas.openxmlformats.org/officeDocument/2006/relationships/hyperlink" Target="https://twitter.com/#!/joeclark947/status/1172471946933669888" TargetMode="External" /><Relationship Id="rId589" Type="http://schemas.openxmlformats.org/officeDocument/2006/relationships/hyperlink" Target="https://twitter.com/#!/joeclark947/status/1049957792348626944" TargetMode="External" /><Relationship Id="rId590" Type="http://schemas.openxmlformats.org/officeDocument/2006/relationships/hyperlink" Target="https://twitter.com/#!/joeclark947/status/1164521127198302208" TargetMode="External" /><Relationship Id="rId591" Type="http://schemas.openxmlformats.org/officeDocument/2006/relationships/hyperlink" Target="https://twitter.com/#!/joeclark947/status/1172471946933669888" TargetMode="External" /><Relationship Id="rId592" Type="http://schemas.openxmlformats.org/officeDocument/2006/relationships/hyperlink" Target="https://twitter.com/#!/joeclark947/status/1049957792348626944" TargetMode="External" /><Relationship Id="rId593" Type="http://schemas.openxmlformats.org/officeDocument/2006/relationships/hyperlink" Target="https://twitter.com/#!/joeclark947/status/1164521127198302208" TargetMode="External" /><Relationship Id="rId594" Type="http://schemas.openxmlformats.org/officeDocument/2006/relationships/hyperlink" Target="https://twitter.com/#!/joeclark947/status/1172471946933669888" TargetMode="External" /><Relationship Id="rId595" Type="http://schemas.openxmlformats.org/officeDocument/2006/relationships/hyperlink" Target="https://twitter.com/#!/joeclark947/status/1049957792348626944" TargetMode="External" /><Relationship Id="rId596" Type="http://schemas.openxmlformats.org/officeDocument/2006/relationships/hyperlink" Target="https://twitter.com/#!/joeclark947/status/1164521127198302208" TargetMode="External" /><Relationship Id="rId597" Type="http://schemas.openxmlformats.org/officeDocument/2006/relationships/hyperlink" Target="https://twitter.com/#!/joeclark947/status/1172471946933669888" TargetMode="External" /><Relationship Id="rId598" Type="http://schemas.openxmlformats.org/officeDocument/2006/relationships/hyperlink" Target="https://twitter.com/#!/joeclark947/status/1049957792348626944" TargetMode="External" /><Relationship Id="rId599" Type="http://schemas.openxmlformats.org/officeDocument/2006/relationships/hyperlink" Target="https://twitter.com/#!/joeclark947/status/1164521127198302208" TargetMode="External" /><Relationship Id="rId600" Type="http://schemas.openxmlformats.org/officeDocument/2006/relationships/hyperlink" Target="https://twitter.com/#!/joeclark947/status/1172471946933669888" TargetMode="External" /><Relationship Id="rId601" Type="http://schemas.openxmlformats.org/officeDocument/2006/relationships/hyperlink" Target="https://twitter.com/#!/joeclark947/status/1049957792348626944" TargetMode="External" /><Relationship Id="rId602" Type="http://schemas.openxmlformats.org/officeDocument/2006/relationships/hyperlink" Target="https://twitter.com/#!/joeclark947/status/1164521127198302208" TargetMode="External" /><Relationship Id="rId603" Type="http://schemas.openxmlformats.org/officeDocument/2006/relationships/hyperlink" Target="https://twitter.com/#!/joeclark947/status/1172471946933669888" TargetMode="External" /><Relationship Id="rId604" Type="http://schemas.openxmlformats.org/officeDocument/2006/relationships/hyperlink" Target="https://twitter.com/#!/joeclark947/status/1049957792348626944" TargetMode="External" /><Relationship Id="rId605" Type="http://schemas.openxmlformats.org/officeDocument/2006/relationships/hyperlink" Target="https://twitter.com/#!/joeclark947/status/1164521127198302208" TargetMode="External" /><Relationship Id="rId606" Type="http://schemas.openxmlformats.org/officeDocument/2006/relationships/hyperlink" Target="https://twitter.com/#!/joeclark947/status/1172471946933669888" TargetMode="External" /><Relationship Id="rId607" Type="http://schemas.openxmlformats.org/officeDocument/2006/relationships/hyperlink" Target="https://twitter.com/#!/saccio/status/1173691942238076928" TargetMode="External" /><Relationship Id="rId608" Type="http://schemas.openxmlformats.org/officeDocument/2006/relationships/hyperlink" Target="https://twitter.com/#!/saccio/status/1173691942238076928" TargetMode="External" /><Relationship Id="rId609" Type="http://schemas.openxmlformats.org/officeDocument/2006/relationships/hyperlink" Target="https://twitter.com/#!/saccio/status/1173691942238076928" TargetMode="External" /><Relationship Id="rId610" Type="http://schemas.openxmlformats.org/officeDocument/2006/relationships/hyperlink" Target="https://twitter.com/#!/saccio/status/1173691942238076928" TargetMode="External" /><Relationship Id="rId611" Type="http://schemas.openxmlformats.org/officeDocument/2006/relationships/hyperlink" Target="https://twitter.com/#!/saccio/status/1173691942238076928" TargetMode="External" /><Relationship Id="rId612" Type="http://schemas.openxmlformats.org/officeDocument/2006/relationships/hyperlink" Target="https://twitter.com/#!/saccio/status/1173691942238076928" TargetMode="External" /><Relationship Id="rId613" Type="http://schemas.openxmlformats.org/officeDocument/2006/relationships/hyperlink" Target="https://twitter.com/#!/wildlysm/status/1173921006630690816" TargetMode="External" /><Relationship Id="rId614" Type="http://schemas.openxmlformats.org/officeDocument/2006/relationships/hyperlink" Target="https://twitter.com/#!/katestoodley/status/1174349728378699778" TargetMode="External" /><Relationship Id="rId615" Type="http://schemas.openxmlformats.org/officeDocument/2006/relationships/hyperlink" Target="https://twitter.com/#!/ramonanunezm/status/1175169479828889601" TargetMode="External" /><Relationship Id="rId616" Type="http://schemas.openxmlformats.org/officeDocument/2006/relationships/hyperlink" Target="https://twitter.com/#!/ramonanunezm/status/1175246134639583233" TargetMode="External" /><Relationship Id="rId617" Type="http://schemas.openxmlformats.org/officeDocument/2006/relationships/hyperlink" Target="https://twitter.com/#!/bjorgpalsdottir/status/1175502735397048324" TargetMode="External" /><Relationship Id="rId618" Type="http://schemas.openxmlformats.org/officeDocument/2006/relationships/hyperlink" Target="https://twitter.com/#!/chrissmithdigi/status/1172340864531587079" TargetMode="External" /><Relationship Id="rId619" Type="http://schemas.openxmlformats.org/officeDocument/2006/relationships/hyperlink" Target="https://twitter.com/#!/chrissmithdigi/status/1176170955409784832" TargetMode="External" /><Relationship Id="rId620" Type="http://schemas.openxmlformats.org/officeDocument/2006/relationships/hyperlink" Target="https://twitter.com/#!/tracy19671/status/1176773263520935936" TargetMode="External" /><Relationship Id="rId621" Type="http://schemas.openxmlformats.org/officeDocument/2006/relationships/hyperlink" Target="https://twitter.com/#!/tvbtweets/status/1177251124472139777" TargetMode="External" /><Relationship Id="rId622" Type="http://schemas.openxmlformats.org/officeDocument/2006/relationships/hyperlink" Target="https://twitter.com/#!/mdavecs/status/1179171489662275592" TargetMode="External" /><Relationship Id="rId623" Type="http://schemas.openxmlformats.org/officeDocument/2006/relationships/hyperlink" Target="https://twitter.com/#!/falconio/status/1179365458455285760" TargetMode="External" /><Relationship Id="rId624" Type="http://schemas.openxmlformats.org/officeDocument/2006/relationships/hyperlink" Target="https://twitter.com/#!/falconio/status/1169338091385106438" TargetMode="External" /><Relationship Id="rId625" Type="http://schemas.openxmlformats.org/officeDocument/2006/relationships/hyperlink" Target="https://twitter.com/#!/ecotone_pbc/status/1179416318627500035" TargetMode="External" /><Relationship Id="rId626" Type="http://schemas.openxmlformats.org/officeDocument/2006/relationships/hyperlink" Target="https://twitter.com/#!/dpomuk/status/1179770591441817602" TargetMode="External" /><Relationship Id="rId627" Type="http://schemas.openxmlformats.org/officeDocument/2006/relationships/hyperlink" Target="https://twitter.com/#!/sociamonials/status/1158332148752904192" TargetMode="External" /><Relationship Id="rId628" Type="http://schemas.openxmlformats.org/officeDocument/2006/relationships/hyperlink" Target="https://twitter.com/#!/sociamonials/status/1159237423575912448" TargetMode="External" /><Relationship Id="rId629" Type="http://schemas.openxmlformats.org/officeDocument/2006/relationships/hyperlink" Target="https://twitter.com/#!/sociamonials/status/1160868722220736517" TargetMode="External" /><Relationship Id="rId630" Type="http://schemas.openxmlformats.org/officeDocument/2006/relationships/hyperlink" Target="https://twitter.com/#!/sociamonials/status/1160959358986944512" TargetMode="External" /><Relationship Id="rId631" Type="http://schemas.openxmlformats.org/officeDocument/2006/relationships/hyperlink" Target="https://twitter.com/#!/sociamonials/status/1164553300462776320" TargetMode="External" /><Relationship Id="rId632" Type="http://schemas.openxmlformats.org/officeDocument/2006/relationships/hyperlink" Target="https://twitter.com/#!/sociamonials/status/1180076988473626624" TargetMode="External" /><Relationship Id="rId633" Type="http://schemas.openxmlformats.org/officeDocument/2006/relationships/hyperlink" Target="https://twitter.com/#!/rectestgirl/status/1179169178789351425" TargetMode="External" /><Relationship Id="rId634" Type="http://schemas.openxmlformats.org/officeDocument/2006/relationships/hyperlink" Target="https://twitter.com/#!/rectestgirl/status/1179441064169488384" TargetMode="External" /><Relationship Id="rId635" Type="http://schemas.openxmlformats.org/officeDocument/2006/relationships/hyperlink" Target="https://twitter.com/#!/rectestgirl/status/1180166045853605888" TargetMode="External" /><Relationship Id="rId636" Type="http://schemas.openxmlformats.org/officeDocument/2006/relationships/hyperlink" Target="https://twitter.com/#!/madalynsklar/status/1152644282530107399" TargetMode="External" /><Relationship Id="rId637" Type="http://schemas.openxmlformats.org/officeDocument/2006/relationships/hyperlink" Target="https://twitter.com/#!/2e6658f32bcf414/status/1181189556755931136" TargetMode="External" /><Relationship Id="rId638" Type="http://schemas.openxmlformats.org/officeDocument/2006/relationships/hyperlink" Target="https://twitter.com/#!/madalynsklar/status/1152644282530107399" TargetMode="External" /><Relationship Id="rId639" Type="http://schemas.openxmlformats.org/officeDocument/2006/relationships/hyperlink" Target="https://twitter.com/#!/2e6658f32bcf414/status/1181189556755931136" TargetMode="External" /><Relationship Id="rId640" Type="http://schemas.openxmlformats.org/officeDocument/2006/relationships/hyperlink" Target="https://twitter.com/#!/madalynsklar/status/1152644282530107399" TargetMode="External" /><Relationship Id="rId641" Type="http://schemas.openxmlformats.org/officeDocument/2006/relationships/hyperlink" Target="https://twitter.com/#!/2e6658f32bcf414/status/1181189556755931136" TargetMode="External" /><Relationship Id="rId642" Type="http://schemas.openxmlformats.org/officeDocument/2006/relationships/hyperlink" Target="https://twitter.com/#!/madalynsklar/status/1152644282530107399" TargetMode="External" /><Relationship Id="rId643" Type="http://schemas.openxmlformats.org/officeDocument/2006/relationships/hyperlink" Target="https://twitter.com/#!/2e6658f32bcf414/status/1181189556755931136" TargetMode="External" /><Relationship Id="rId644" Type="http://schemas.openxmlformats.org/officeDocument/2006/relationships/hyperlink" Target="https://twitter.com/#!/madalynsklar/status/1152644282530107399" TargetMode="External" /><Relationship Id="rId645" Type="http://schemas.openxmlformats.org/officeDocument/2006/relationships/hyperlink" Target="https://twitter.com/#!/2e6658f32bcf414/status/1181189556755931136" TargetMode="External" /><Relationship Id="rId646" Type="http://schemas.openxmlformats.org/officeDocument/2006/relationships/hyperlink" Target="https://twitter.com/#!/2e6658f32bcf414/status/1181189556755931136" TargetMode="External" /><Relationship Id="rId647" Type="http://schemas.openxmlformats.org/officeDocument/2006/relationships/hyperlink" Target="https://twitter.com/#!/savefglc/status/1181282683676180480" TargetMode="External" /><Relationship Id="rId648" Type="http://schemas.openxmlformats.org/officeDocument/2006/relationships/hyperlink" Target="https://twitter.com/#!/ganeshjacharya/status/1181434756795392000" TargetMode="External" /><Relationship Id="rId649" Type="http://schemas.openxmlformats.org/officeDocument/2006/relationships/hyperlink" Target="https://twitter.com/#!/ross_quintana/status/989635396366675968" TargetMode="External" /><Relationship Id="rId650" Type="http://schemas.openxmlformats.org/officeDocument/2006/relationships/hyperlink" Target="https://twitter.com/#!/ross_quintana/status/1169671697701752832" TargetMode="External" /><Relationship Id="rId651" Type="http://schemas.openxmlformats.org/officeDocument/2006/relationships/hyperlink" Target="https://twitter.com/#!/ross_quintana/status/1175938054709829633" TargetMode="External" /><Relationship Id="rId652" Type="http://schemas.openxmlformats.org/officeDocument/2006/relationships/hyperlink" Target="https://twitter.com/#!/ross_quintana/status/1181966485167788033" TargetMode="External" /><Relationship Id="rId653" Type="http://schemas.openxmlformats.org/officeDocument/2006/relationships/hyperlink" Target="https://twitter.com/#!/kickfactoryinc/status/1179505732355575813" TargetMode="External" /><Relationship Id="rId654" Type="http://schemas.openxmlformats.org/officeDocument/2006/relationships/hyperlink" Target="https://twitter.com/#!/kickfactoryinc/status/1176902589264408577" TargetMode="External" /><Relationship Id="rId655" Type="http://schemas.openxmlformats.org/officeDocument/2006/relationships/hyperlink" Target="https://twitter.com/#!/kickfactoryinc/status/1180320235213246464" TargetMode="External" /><Relationship Id="rId656" Type="http://schemas.openxmlformats.org/officeDocument/2006/relationships/hyperlink" Target="https://twitter.com/#!/kickfactoryinc/status/1182356713204277248" TargetMode="External" /><Relationship Id="rId657" Type="http://schemas.openxmlformats.org/officeDocument/2006/relationships/hyperlink" Target="https://twitter.com/#!/kickfactoryinc/status/1182776234503217152" TargetMode="External" /><Relationship Id="rId658" Type="http://schemas.openxmlformats.org/officeDocument/2006/relationships/hyperlink" Target="https://twitter.com/#!/b2the7/status/1158750937126776832" TargetMode="External" /><Relationship Id="rId659" Type="http://schemas.openxmlformats.org/officeDocument/2006/relationships/hyperlink" Target="https://twitter.com/#!/b2the7/status/1169720910577917953" TargetMode="External" /><Relationship Id="rId660" Type="http://schemas.openxmlformats.org/officeDocument/2006/relationships/hyperlink" Target="https://twitter.com/#!/b2the7/status/1183102048092512256" TargetMode="External" /><Relationship Id="rId661" Type="http://schemas.openxmlformats.org/officeDocument/2006/relationships/hyperlink" Target="https://twitter.com/#!/marynasife/status/1184428297633091584" TargetMode="External" /><Relationship Id="rId662" Type="http://schemas.openxmlformats.org/officeDocument/2006/relationships/hyperlink" Target="https://twitter.com/#!/socialmediaclub/status/1184854076506415104" TargetMode="External" /><Relationship Id="rId663" Type="http://schemas.openxmlformats.org/officeDocument/2006/relationships/hyperlink" Target="https://twitter.com/#!/manageflitter/status/1108114041065611264" TargetMode="External" /><Relationship Id="rId664" Type="http://schemas.openxmlformats.org/officeDocument/2006/relationships/hyperlink" Target="https://twitter.com/#!/myloc_tracker/status/1172949941519605760" TargetMode="External" /><Relationship Id="rId665" Type="http://schemas.openxmlformats.org/officeDocument/2006/relationships/hyperlink" Target="https://twitter.com/#!/manageflitter/status/1110663089953886211" TargetMode="External" /><Relationship Id="rId666" Type="http://schemas.openxmlformats.org/officeDocument/2006/relationships/hyperlink" Target="https://twitter.com/#!/lollipop_social/status/1110658298775330816" TargetMode="External" /><Relationship Id="rId667" Type="http://schemas.openxmlformats.org/officeDocument/2006/relationships/hyperlink" Target="https://twitter.com/#!/lollipop_social/status/1110661871659638784" TargetMode="External" /><Relationship Id="rId668" Type="http://schemas.openxmlformats.org/officeDocument/2006/relationships/hyperlink" Target="https://twitter.com/#!/lollipop_social/status/1170061265533845504" TargetMode="External" /><Relationship Id="rId669" Type="http://schemas.openxmlformats.org/officeDocument/2006/relationships/hyperlink" Target="https://twitter.com/#!/myloc_tracker/status/1170005525905518592" TargetMode="External" /><Relationship Id="rId670" Type="http://schemas.openxmlformats.org/officeDocument/2006/relationships/hyperlink" Target="https://twitter.com/#!/myloc_tracker/status/1171862773149634560" TargetMode="External" /><Relationship Id="rId671" Type="http://schemas.openxmlformats.org/officeDocument/2006/relationships/hyperlink" Target="https://twitter.com/#!/myloc_tracker/status/1173131130750545920" TargetMode="External" /><Relationship Id="rId672" Type="http://schemas.openxmlformats.org/officeDocument/2006/relationships/hyperlink" Target="https://twitter.com/#!/manageflitter/status/1108123214935453700" TargetMode="External" /><Relationship Id="rId673" Type="http://schemas.openxmlformats.org/officeDocument/2006/relationships/hyperlink" Target="https://twitter.com/#!/manageflitter/status/1113195710474801153" TargetMode="External" /><Relationship Id="rId674" Type="http://schemas.openxmlformats.org/officeDocument/2006/relationships/hyperlink" Target="https://twitter.com/#!/manageflitter/status/1108115737707798533" TargetMode="External" /><Relationship Id="rId675" Type="http://schemas.openxmlformats.org/officeDocument/2006/relationships/hyperlink" Target="https://twitter.com/#!/manageflitter/status/1110657362375921664" TargetMode="External" /><Relationship Id="rId676" Type="http://schemas.openxmlformats.org/officeDocument/2006/relationships/hyperlink" Target="https://twitter.com/#!/myloc_tracker/status/1158091969815547906" TargetMode="External" /><Relationship Id="rId677" Type="http://schemas.openxmlformats.org/officeDocument/2006/relationships/hyperlink" Target="https://twitter.com/#!/myloc_tracker/status/1170005525905518592" TargetMode="External" /><Relationship Id="rId678" Type="http://schemas.openxmlformats.org/officeDocument/2006/relationships/hyperlink" Target="https://twitter.com/#!/myloc_tracker/status/1170549123487096832" TargetMode="External" /><Relationship Id="rId679" Type="http://schemas.openxmlformats.org/officeDocument/2006/relationships/hyperlink" Target="https://twitter.com/#!/myloc_tracker/status/1171862773149634560" TargetMode="External" /><Relationship Id="rId680" Type="http://schemas.openxmlformats.org/officeDocument/2006/relationships/hyperlink" Target="https://twitter.com/#!/myloc_tracker/status/1172949941519605760" TargetMode="External" /><Relationship Id="rId681" Type="http://schemas.openxmlformats.org/officeDocument/2006/relationships/hyperlink" Target="https://twitter.com/#!/myloc_tracker/status/1173131130750545920" TargetMode="External" /><Relationship Id="rId682" Type="http://schemas.openxmlformats.org/officeDocument/2006/relationships/hyperlink" Target="https://twitter.com/#!/myloc_tracker/status/1181783194758238208" TargetMode="External" /><Relationship Id="rId683" Type="http://schemas.openxmlformats.org/officeDocument/2006/relationships/hyperlink" Target="https://twitter.com/#!/myloc_tracker/status/1181964377043427329" TargetMode="External" /><Relationship Id="rId684" Type="http://schemas.openxmlformats.org/officeDocument/2006/relationships/hyperlink" Target="https://twitter.com/#!/dede_watson/status/1108122849351557120" TargetMode="External" /><Relationship Id="rId685" Type="http://schemas.openxmlformats.org/officeDocument/2006/relationships/hyperlink" Target="https://twitter.com/#!/dede_watson/status/1108119743523971072" TargetMode="External" /><Relationship Id="rId686" Type="http://schemas.openxmlformats.org/officeDocument/2006/relationships/hyperlink" Target="https://twitter.com/#!/dede_watson/status/1108120913847947265" TargetMode="External" /><Relationship Id="rId687" Type="http://schemas.openxmlformats.org/officeDocument/2006/relationships/hyperlink" Target="https://twitter.com/#!/dede_watson/status/1108119592428335105" TargetMode="External" /><Relationship Id="rId688" Type="http://schemas.openxmlformats.org/officeDocument/2006/relationships/hyperlink" Target="https://twitter.com/#!/dede_watson/status/1108117189717098497" TargetMode="External" /><Relationship Id="rId689" Type="http://schemas.openxmlformats.org/officeDocument/2006/relationships/hyperlink" Target="https://twitter.com/#!/myloc_tracker/status/1170503822558531584" TargetMode="External" /><Relationship Id="rId690" Type="http://schemas.openxmlformats.org/officeDocument/2006/relationships/hyperlink" Target="https://twitter.com/#!/myloc_tracker/status/1171047393963454464" TargetMode="External" /><Relationship Id="rId691" Type="http://schemas.openxmlformats.org/officeDocument/2006/relationships/hyperlink" Target="https://twitter.com/#!/myloc_tracker/status/1178249883704287237" TargetMode="External" /><Relationship Id="rId692" Type="http://schemas.openxmlformats.org/officeDocument/2006/relationships/hyperlink" Target="https://twitter.com/#!/myloc_tracker/status/1183731024775254023" TargetMode="External" /><Relationship Id="rId693" Type="http://schemas.openxmlformats.org/officeDocument/2006/relationships/hyperlink" Target="https://twitter.com/#!/myloc_tracker/status/1185180581669359620" TargetMode="External" /><Relationship Id="rId694" Type="http://schemas.openxmlformats.org/officeDocument/2006/relationships/hyperlink" Target="https://twitter.com/#!/tinacpowell/status/1113196306787438593" TargetMode="External" /><Relationship Id="rId695" Type="http://schemas.openxmlformats.org/officeDocument/2006/relationships/hyperlink" Target="https://twitter.com/#!/tinacpowell/status/1113196653891194881" TargetMode="External" /><Relationship Id="rId696" Type="http://schemas.openxmlformats.org/officeDocument/2006/relationships/hyperlink" Target="https://twitter.com/#!/tinacpowell/status/1113199123161915392" TargetMode="External" /><Relationship Id="rId697" Type="http://schemas.openxmlformats.org/officeDocument/2006/relationships/hyperlink" Target="https://twitter.com/#!/myloc_tracker/status/1158046681285500928" TargetMode="External" /><Relationship Id="rId698" Type="http://schemas.openxmlformats.org/officeDocument/2006/relationships/hyperlink" Target="https://twitter.com/#!/myloc_tracker/status/1183368636519665664" TargetMode="External" /><Relationship Id="rId699" Type="http://schemas.openxmlformats.org/officeDocument/2006/relationships/hyperlink" Target="https://twitter.com/#!/myloc_tracker/status/1184818192432193537" TargetMode="External" /><Relationship Id="rId700" Type="http://schemas.openxmlformats.org/officeDocument/2006/relationships/hyperlink" Target="https://twitter.com/#!/myloc_tracker/status/1185542973334999040" TargetMode="External" /><Relationship Id="rId701" Type="http://schemas.openxmlformats.org/officeDocument/2006/relationships/hyperlink" Target="https://twitter.com/#!/inboundevol/status/1171146868610490369" TargetMode="External" /><Relationship Id="rId702" Type="http://schemas.openxmlformats.org/officeDocument/2006/relationships/hyperlink" Target="https://twitter.com/#!/inboundevol/status/1171157465662205952" TargetMode="External" /><Relationship Id="rId703" Type="http://schemas.openxmlformats.org/officeDocument/2006/relationships/hyperlink" Target="https://twitter.com/#!/inboundevol/status/1172335197762646017" TargetMode="External" /><Relationship Id="rId704" Type="http://schemas.openxmlformats.org/officeDocument/2006/relationships/hyperlink" Target="https://twitter.com/#!/inboundevol/status/1174665840303706112" TargetMode="External" /><Relationship Id="rId705" Type="http://schemas.openxmlformats.org/officeDocument/2006/relationships/hyperlink" Target="https://twitter.com/#!/inboundevol/status/1176164540314259456" TargetMode="External" /><Relationship Id="rId706" Type="http://schemas.openxmlformats.org/officeDocument/2006/relationships/hyperlink" Target="https://twitter.com/#!/inboundevol/status/1176457364247064576" TargetMode="External" /><Relationship Id="rId707" Type="http://schemas.openxmlformats.org/officeDocument/2006/relationships/hyperlink" Target="https://twitter.com/#!/inboundevol/status/1176819753463308290" TargetMode="External" /><Relationship Id="rId708" Type="http://schemas.openxmlformats.org/officeDocument/2006/relationships/hyperlink" Target="https://twitter.com/#!/inboundevol/status/1180081289954762753" TargetMode="External" /><Relationship Id="rId709" Type="http://schemas.openxmlformats.org/officeDocument/2006/relationships/hyperlink" Target="https://twitter.com/#!/inboundevol/status/1181117799030280192" TargetMode="External" /><Relationship Id="rId710" Type="http://schemas.openxmlformats.org/officeDocument/2006/relationships/hyperlink" Target="https://twitter.com/#!/inboundevol/status/1181530807137112065" TargetMode="External" /><Relationship Id="rId711" Type="http://schemas.openxmlformats.org/officeDocument/2006/relationships/hyperlink" Target="https://twitter.com/#!/inboundevol/status/1182044154211262464" TargetMode="External" /><Relationship Id="rId712" Type="http://schemas.openxmlformats.org/officeDocument/2006/relationships/hyperlink" Target="https://twitter.com/#!/inboundevol/status/1183594133090385925" TargetMode="External" /><Relationship Id="rId713" Type="http://schemas.openxmlformats.org/officeDocument/2006/relationships/hyperlink" Target="https://twitter.com/#!/inboundevol/status/1186553616527712257" TargetMode="External" /><Relationship Id="rId714" Type="http://schemas.openxmlformats.org/officeDocument/2006/relationships/hyperlink" Target="https://api.twitter.com/1.1/geo/id/1661ada9b2b18024.json" TargetMode="External" /><Relationship Id="rId715" Type="http://schemas.openxmlformats.org/officeDocument/2006/relationships/comments" Target="../comments1.xml" /><Relationship Id="rId716" Type="http://schemas.openxmlformats.org/officeDocument/2006/relationships/vmlDrawing" Target="../drawings/vmlDrawing1.vml" /><Relationship Id="rId717" Type="http://schemas.openxmlformats.org/officeDocument/2006/relationships/table" Target="../tables/table1.xml" /><Relationship Id="rId7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s://www.widefoc.us/?utm_source=WF&amp;utm_medium=Paidsocial_0810&amp;utm_campaign=WFSocial" TargetMode="External" /><Relationship Id="rId3" Type="http://schemas.openxmlformats.org/officeDocument/2006/relationships/hyperlink" Target="https://bookme.name/MohdImran" TargetMode="External" /><Relationship Id="rId4" Type="http://schemas.openxmlformats.org/officeDocument/2006/relationships/hyperlink" Target="https://twitter.com/btweeps_/status/1159867749260283904?s=21" TargetMode="External" /><Relationship Id="rId5" Type="http://schemas.openxmlformats.org/officeDocument/2006/relationships/hyperlink" Target="https://app.btweeps.com/" TargetMode="External" /><Relationship Id="rId6" Type="http://schemas.openxmlformats.org/officeDocument/2006/relationships/hyperlink" Target="https://twitter.com/btweeps_/status/1159867749260283904?s=21" TargetMode="External" /><Relationship Id="rId7" Type="http://schemas.openxmlformats.org/officeDocument/2006/relationships/hyperlink" Target="https://app.btweeps.com/" TargetMode="External" /><Relationship Id="rId8" Type="http://schemas.openxmlformats.org/officeDocument/2006/relationships/hyperlink" Target="https://twitter.com/btweeps_/status/1159867749260283904?s=21" TargetMode="External" /><Relationship Id="rId9" Type="http://schemas.openxmlformats.org/officeDocument/2006/relationships/hyperlink" Target="https://app.btweeps.com/" TargetMode="External" /><Relationship Id="rId10" Type="http://schemas.openxmlformats.org/officeDocument/2006/relationships/hyperlink" Target="http://www.managementguru.net/how-to-measure-instagram-marketing-roi/" TargetMode="External" /><Relationship Id="rId11" Type="http://schemas.openxmlformats.org/officeDocument/2006/relationships/hyperlink" Target="https://twitter.com/marklives/status/1163716352529641473" TargetMode="External" /><Relationship Id="rId12" Type="http://schemas.openxmlformats.org/officeDocument/2006/relationships/hyperlink" Target="https://twitter.com/InfovisionSocio/status/1164586396155183104" TargetMode="External" /><Relationship Id="rId13" Type="http://schemas.openxmlformats.org/officeDocument/2006/relationships/hyperlink" Target="https://twitter.com/btweeps_/status/1159867749260283904?s=21"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app.btweeps.com/" TargetMode="External" /><Relationship Id="rId16" Type="http://schemas.openxmlformats.org/officeDocument/2006/relationships/hyperlink" Target="https://app.btweeps.com/" TargetMode="External" /><Relationship Id="rId17" Type="http://schemas.openxmlformats.org/officeDocument/2006/relationships/hyperlink" Target="https://twitter.com/johnhall/status/1157818467489320960" TargetMode="External" /><Relationship Id="rId18" Type="http://schemas.openxmlformats.org/officeDocument/2006/relationships/hyperlink" Target="https://twitter.com/ruhlin/status/1156277073817800704" TargetMode="External" /><Relationship Id="rId19" Type="http://schemas.openxmlformats.org/officeDocument/2006/relationships/hyperlink" Target="https://fdier.co/ovoUPN" TargetMode="External" /><Relationship Id="rId20" Type="http://schemas.openxmlformats.org/officeDocument/2006/relationships/hyperlink" Target="https://app.btweeps.com/" TargetMode="External" /><Relationship Id="rId21" Type="http://schemas.openxmlformats.org/officeDocument/2006/relationships/hyperlink" Target="https://twitter.com/btweeps_/status/1159867749260283904?s=21" TargetMode="External" /><Relationship Id="rId22" Type="http://schemas.openxmlformats.org/officeDocument/2006/relationships/hyperlink" Target="https://app.btweeps.com/" TargetMode="External" /><Relationship Id="rId23" Type="http://schemas.openxmlformats.org/officeDocument/2006/relationships/hyperlink" Target="https://app.btweeps.com/" TargetMode="External" /><Relationship Id="rId24" Type="http://schemas.openxmlformats.org/officeDocument/2006/relationships/hyperlink" Target="https://twitter.com/btweeps_/status/1159867749260283904?s=21" TargetMode="External" /><Relationship Id="rId25" Type="http://schemas.openxmlformats.org/officeDocument/2006/relationships/hyperlink" Target="https://app.btweeps.com/"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bookme.name/MohdImran" TargetMode="External" /><Relationship Id="rId29" Type="http://schemas.openxmlformats.org/officeDocument/2006/relationships/hyperlink" Target="https://twitter.com/i/web/status/1165894657219465217" TargetMode="External" /><Relationship Id="rId30" Type="http://schemas.openxmlformats.org/officeDocument/2006/relationships/hyperlink" Target="https://twitter.com/i/web/status/1166349822905004044"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www.social-tribe.com/2018/07/20/translate-social-data-business-insights/?utm_source=blog-post&amp;utm_medium=st-website&amp;utm_campaign=measuring-success" TargetMode="External" /><Relationship Id="rId33" Type="http://schemas.openxmlformats.org/officeDocument/2006/relationships/hyperlink" Target="https://twitter.com/i/web/status/1167503763353088001" TargetMode="External" /><Relationship Id="rId34" Type="http://schemas.openxmlformats.org/officeDocument/2006/relationships/hyperlink" Target="http://bit.ly/2qBZlpZ" TargetMode="External" /><Relationship Id="rId35" Type="http://schemas.openxmlformats.org/officeDocument/2006/relationships/hyperlink" Target="https://twitter.com/i/web/status/1170047013355806721" TargetMode="External" /><Relationship Id="rId36" Type="http://schemas.openxmlformats.org/officeDocument/2006/relationships/hyperlink" Target="https://twitter.com/i/web/status/1171327029888933888" TargetMode="External" /><Relationship Id="rId37" Type="http://schemas.openxmlformats.org/officeDocument/2006/relationships/hyperlink" Target="https://twitter.com/BarbStegemann/status/1171411201437380609" TargetMode="External" /><Relationship Id="rId38" Type="http://schemas.openxmlformats.org/officeDocument/2006/relationships/hyperlink" Target="https://b2the7.com/learning-from-others-and-what-social-tools-they-are-using/" TargetMode="External" /><Relationship Id="rId39" Type="http://schemas.openxmlformats.org/officeDocument/2006/relationships/hyperlink" Target="http://urbansoft.co/" TargetMode="External" /><Relationship Id="rId40" Type="http://schemas.openxmlformats.org/officeDocument/2006/relationships/hyperlink" Target="https://www.branex.com/blog/infographics-social-media-tips-to-get-the-best-results/" TargetMode="External" /><Relationship Id="rId41" Type="http://schemas.openxmlformats.org/officeDocument/2006/relationships/hyperlink" Target="https://twitter.com/i/web/status/1173691942238076928" TargetMode="External" /><Relationship Id="rId42" Type="http://schemas.openxmlformats.org/officeDocument/2006/relationships/hyperlink" Target="https://twitter.com/i/web/status/1173921006630690816" TargetMode="External" /><Relationship Id="rId43" Type="http://schemas.openxmlformats.org/officeDocument/2006/relationships/hyperlink" Target="https://twitter.com/i/web/status/1175169479828889601" TargetMode="External" /><Relationship Id="rId44" Type="http://schemas.openxmlformats.org/officeDocument/2006/relationships/hyperlink" Target="https://twitter.com/i/web/status/1176773263520935936" TargetMode="External" /><Relationship Id="rId45"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46"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47" Type="http://schemas.openxmlformats.org/officeDocument/2006/relationships/hyperlink" Target="https://www.dpom.co.uk/truth-social-roi/" TargetMode="External" /><Relationship Id="rId48" Type="http://schemas.openxmlformats.org/officeDocument/2006/relationships/hyperlink" Target="http://www.sociamonials.com/redirect.php?url_id=377868&amp;s_id=2747926" TargetMode="External" /><Relationship Id="rId49" Type="http://schemas.openxmlformats.org/officeDocument/2006/relationships/hyperlink" Target="https://twitter.com/i/web/status/1160959358986944512" TargetMode="External" /><Relationship Id="rId50" Type="http://schemas.openxmlformats.org/officeDocument/2006/relationships/hyperlink" Target="http://www.sociamonials.com/redirect.php?url_id=392778&amp;s_id=2889846" TargetMode="External" /><Relationship Id="rId51" Type="http://schemas.openxmlformats.org/officeDocument/2006/relationships/hyperlink" Target="http://www.sociamonials.com/redirect.php?url_id=432809&amp;s_id=3173515" TargetMode="External" /><Relationship Id="rId52" Type="http://schemas.openxmlformats.org/officeDocument/2006/relationships/hyperlink" Target="http://www.sociamonials.com/redirect.php?url_id=429943&amp;s_id=3173561" TargetMode="External" /><Relationship Id="rId53" Type="http://schemas.openxmlformats.org/officeDocument/2006/relationships/hyperlink" Target="http://www.sociamonials.com/redirect.php?url_id=430824&amp;s_id=3173560" TargetMode="External" /><Relationship Id="rId54" Type="http://schemas.openxmlformats.org/officeDocument/2006/relationships/hyperlink" Target="http://www.sociamonials.com/redirect.php?url_id=434528&amp;s_id=3173512" TargetMode="External" /><Relationship Id="rId55" Type="http://schemas.openxmlformats.org/officeDocument/2006/relationships/hyperlink" Target="https://twitter.com/i/web/status/1152644282530107399" TargetMode="External" /><Relationship Id="rId56" Type="http://schemas.openxmlformats.org/officeDocument/2006/relationships/hyperlink" Target="http://seashell.co.in/blog/list-of-twitter-chats-related-to-digital-marketing/" TargetMode="External" /><Relationship Id="rId57" Type="http://schemas.openxmlformats.org/officeDocument/2006/relationships/hyperlink" Target="http://blog.manageflitter.com/socialroi-book-part-i?utm_sq=fqqto4j70u&amp;utm_source=twitter&amp;utm_medium=social&amp;utm_campaign=ross_quintana&amp;utm_content=ross+self+promotion" TargetMode="External" /><Relationship Id="rId58" Type="http://schemas.openxmlformats.org/officeDocument/2006/relationships/hyperlink" Target="https://kickfactory.com/blog/the-case-for-human-assisted-ai/" TargetMode="External" /><Relationship Id="rId59" Type="http://schemas.openxmlformats.org/officeDocument/2006/relationships/hyperlink" Target="https://kickfactory.com/blog/how-to-increase-social-media-engagement/" TargetMode="External" /><Relationship Id="rId60" Type="http://schemas.openxmlformats.org/officeDocument/2006/relationships/hyperlink" Target="https://kickfactory.com/blog/2-ways-to-give-your-audience-what-it-wants/" TargetMode="External" /><Relationship Id="rId61" Type="http://schemas.openxmlformats.org/officeDocument/2006/relationships/hyperlink" Target="https://kickfactory.com/blog/the-case-for-human-assisted-ai/" TargetMode="External" /><Relationship Id="rId62" Type="http://schemas.openxmlformats.org/officeDocument/2006/relationships/hyperlink" Target="https://kickfactory.com/blog/how-to-increase-social-media-engagement/" TargetMode="External" /><Relationship Id="rId63" Type="http://schemas.openxmlformats.org/officeDocument/2006/relationships/hyperlink" Target="https://b2the7.com/learning-from-others-and-what-social-tools-they-are-using/" TargetMode="External" /><Relationship Id="rId64" Type="http://schemas.openxmlformats.org/officeDocument/2006/relationships/hyperlink" Target="https://twitter.com/i/web/status/1169720910577917953" TargetMode="External" /><Relationship Id="rId65" Type="http://schemas.openxmlformats.org/officeDocument/2006/relationships/hyperlink" Target="https://b2the7.com/learning-from-others-and-what-social-tools-they-are-using/" TargetMode="External" /><Relationship Id="rId66" Type="http://schemas.openxmlformats.org/officeDocument/2006/relationships/hyperlink" Target="https://www.smartinsights.com/social-media-marketing/social-media-strategy/social-media-marketing-trends-2020/?utm_source=enews&amp;utm_medium=email&amp;utm_content=copy" TargetMode="External" /><Relationship Id="rId67" Type="http://schemas.openxmlformats.org/officeDocument/2006/relationships/hyperlink" Target="https://twitter.com/ManageFlitter/status/1113195710474801153" TargetMode="External" /><Relationship Id="rId68" Type="http://schemas.openxmlformats.org/officeDocument/2006/relationships/hyperlink" Target="https://twitter.com/ManageFlitter/status/1113195710474801153" TargetMode="External" /><Relationship Id="rId69" Type="http://schemas.openxmlformats.org/officeDocument/2006/relationships/hyperlink" Target="https://twitter.com/ManageFlitter/status/1113198490925117442" TargetMode="External" /><Relationship Id="rId70" Type="http://schemas.openxmlformats.org/officeDocument/2006/relationships/hyperlink" Target="https://twitter.com/ManageFlitter/status/1113195710474801153" TargetMode="External" /><Relationship Id="rId71" Type="http://schemas.openxmlformats.org/officeDocument/2006/relationships/hyperlink" Target="https://twitter.com/i/web/status/1171146868610490369" TargetMode="External" /><Relationship Id="rId72" Type="http://schemas.openxmlformats.org/officeDocument/2006/relationships/hyperlink" Target="https://twitter.com/i/web/status/1171157465662205952" TargetMode="External" /><Relationship Id="rId73" Type="http://schemas.openxmlformats.org/officeDocument/2006/relationships/hyperlink" Target="https://blog.hubspot.com/marketing/what-is-digital-marketing" TargetMode="External" /><Relationship Id="rId74" Type="http://schemas.openxmlformats.org/officeDocument/2006/relationships/hyperlink" Target="https://twitter.com/i/web/status/1174665840303706112" TargetMode="External" /><Relationship Id="rId75" Type="http://schemas.openxmlformats.org/officeDocument/2006/relationships/hyperlink" Target="https://blog.hubspot.com/marketing/how-to-syndicate-content" TargetMode="External" /><Relationship Id="rId76" Type="http://schemas.openxmlformats.org/officeDocument/2006/relationships/hyperlink" Target="https://blog.hubspot.com/marketing/instagram-explore-page" TargetMode="External" /><Relationship Id="rId77" Type="http://schemas.openxmlformats.org/officeDocument/2006/relationships/hyperlink" Target="https://twitter.com/i/web/status/1176819753463308290" TargetMode="External" /><Relationship Id="rId78" Type="http://schemas.openxmlformats.org/officeDocument/2006/relationships/hyperlink" Target="https://blog.hubspot.com/marketing/kpi-dashboard" TargetMode="External" /><Relationship Id="rId79" Type="http://schemas.openxmlformats.org/officeDocument/2006/relationships/hyperlink" Target="https://twitter.com/i/web/status/1181117799030280192" TargetMode="External" /><Relationship Id="rId80" Type="http://schemas.openxmlformats.org/officeDocument/2006/relationships/hyperlink" Target="https://twitter.com/i/web/status/1181530807137112065" TargetMode="External" /><Relationship Id="rId81" Type="http://schemas.openxmlformats.org/officeDocument/2006/relationships/hyperlink" Target="https://twitter.com/i/web/status/1182044154211262464" TargetMode="External" /><Relationship Id="rId82" Type="http://schemas.openxmlformats.org/officeDocument/2006/relationships/hyperlink" Target="https://twitter.com/i/web/status/1183594133090385925" TargetMode="External" /><Relationship Id="rId83" Type="http://schemas.openxmlformats.org/officeDocument/2006/relationships/hyperlink" Target="https://blog.hubspot.com/marketing/social-bookmarking" TargetMode="External" /><Relationship Id="rId84" Type="http://schemas.openxmlformats.org/officeDocument/2006/relationships/hyperlink" Target="https://pbs.twimg.com/media/D8pR62FX4AEMbWt.jpg" TargetMode="External" /><Relationship Id="rId85" Type="http://schemas.openxmlformats.org/officeDocument/2006/relationships/hyperlink" Target="https://pbs.twimg.com/media/ECUtaozU0AAxMsV.png" TargetMode="External" /><Relationship Id="rId86" Type="http://schemas.openxmlformats.org/officeDocument/2006/relationships/hyperlink" Target="https://pbs.twimg.com/tweet_video_thumb/EBKGyaJX4AMc5RT.jpg" TargetMode="External" /><Relationship Id="rId87" Type="http://schemas.openxmlformats.org/officeDocument/2006/relationships/hyperlink" Target="https://pbs.twimg.com/media/EA5YCZaXUAIeZkK.png" TargetMode="External" /><Relationship Id="rId88" Type="http://schemas.openxmlformats.org/officeDocument/2006/relationships/hyperlink" Target="https://pbs.twimg.com/tweet_video_thumb/EBKERMyXUAU3VaR.jpg" TargetMode="External" /><Relationship Id="rId89" Type="http://schemas.openxmlformats.org/officeDocument/2006/relationships/hyperlink" Target="https://pbs.twimg.com/tweet_video_thumb/EBWdXOYXUAEXLq3.jpg" TargetMode="External" /><Relationship Id="rId90" Type="http://schemas.openxmlformats.org/officeDocument/2006/relationships/hyperlink" Target="https://pbs.twimg.com/tweet_video_thumb/ECSJ04VXkAE0bgj.jpg" TargetMode="External" /><Relationship Id="rId91" Type="http://schemas.openxmlformats.org/officeDocument/2006/relationships/hyperlink" Target="https://pbs.twimg.com/media/EBVpLyEXUAExdR-.png" TargetMode="External" /><Relationship Id="rId92" Type="http://schemas.openxmlformats.org/officeDocument/2006/relationships/hyperlink" Target="https://pbs.twimg.com/media/EBbP17aX4AAcgCo.png" TargetMode="External" /><Relationship Id="rId93" Type="http://schemas.openxmlformats.org/officeDocument/2006/relationships/hyperlink" Target="https://pbs.twimg.com/media/ECIpubVW4AEdrN7.jpg" TargetMode="External" /><Relationship Id="rId94" Type="http://schemas.openxmlformats.org/officeDocument/2006/relationships/hyperlink" Target="https://pbs.twimg.com/media/EDsjGMPW4AAl70d.png" TargetMode="External" /><Relationship Id="rId95" Type="http://schemas.openxmlformats.org/officeDocument/2006/relationships/hyperlink" Target="https://pbs.twimg.com/media/EEHRHCfVUAAP5BN.jpg" TargetMode="External" /><Relationship Id="rId96" Type="http://schemas.openxmlformats.org/officeDocument/2006/relationships/hyperlink" Target="https://pbs.twimg.com/media/EEHRHCfVUAAP5BN.jpg" TargetMode="External" /><Relationship Id="rId97" Type="http://schemas.openxmlformats.org/officeDocument/2006/relationships/hyperlink" Target="https://pbs.twimg.com/media/EER40PjWwAAb0jY.jpg" TargetMode="External" /><Relationship Id="rId98" Type="http://schemas.openxmlformats.org/officeDocument/2006/relationships/hyperlink" Target="https://pbs.twimg.com/media/DpIvgfeU0AAnSyE.jpg" TargetMode="External" /><Relationship Id="rId99" Type="http://schemas.openxmlformats.org/officeDocument/2006/relationships/hyperlink" Target="https://pbs.twimg.com/media/EEwgza2X4AE03or.jpg" TargetMode="External" /><Relationship Id="rId100" Type="http://schemas.openxmlformats.org/officeDocument/2006/relationships/hyperlink" Target="https://pbs.twimg.com/media/EFA5gW2XYAQGpAW.jpg" TargetMode="External" /><Relationship Id="rId101" Type="http://schemas.openxmlformats.org/officeDocument/2006/relationships/hyperlink" Target="https://pbs.twimg.com/media/EF4g4ySXYAI5X8g.png" TargetMode="External" /><Relationship Id="rId102" Type="http://schemas.openxmlformats.org/officeDocument/2006/relationships/hyperlink" Target="https://pbs.twimg.com/media/EF9jGM9WkAING0O.png" TargetMode="External" /><Relationship Id="rId103" Type="http://schemas.openxmlformats.org/officeDocument/2006/relationships/hyperlink" Target="https://pbs.twimg.com/media/EBM481xVAAAvUqu.png" TargetMode="External" /><Relationship Id="rId104" Type="http://schemas.openxmlformats.org/officeDocument/2006/relationships/hyperlink" Target="https://pbs.twimg.com/amplify_video_thumb/1159237230826668032/img/3I2QiOzC6FFR0QWi.jpg" TargetMode="External" /><Relationship Id="rId105" Type="http://schemas.openxmlformats.org/officeDocument/2006/relationships/hyperlink" Target="https://pbs.twimg.com/media/EBw78wCUIAYKu-J.jpg" TargetMode="External" /><Relationship Id="rId106" Type="http://schemas.openxmlformats.org/officeDocument/2006/relationships/hyperlink" Target="https://pbs.twimg.com/media/EClTDhrUEAAOvuR.png" TargetMode="External" /><Relationship Id="rId107" Type="http://schemas.openxmlformats.org/officeDocument/2006/relationships/hyperlink" Target="https://pbs.twimg.com/amplify_video_thumb/1180076774085939200/img/4vjQ2uYBzRgUGAuv.jpg" TargetMode="External" /><Relationship Id="rId108" Type="http://schemas.openxmlformats.org/officeDocument/2006/relationships/hyperlink" Target="https://pbs.twimg.com/media/EF1AHppU4AAMlJY.jpg" TargetMode="External" /><Relationship Id="rId109" Type="http://schemas.openxmlformats.org/officeDocument/2006/relationships/hyperlink" Target="https://pbs.twimg.com/media/EF43ZcyU8AIs3Zx.jpg" TargetMode="External" /><Relationship Id="rId110" Type="http://schemas.openxmlformats.org/officeDocument/2006/relationships/hyperlink" Target="https://pbs.twimg.com/media/EGDKw75U4AEOQAv.jpg" TargetMode="External" /><Relationship Id="rId111" Type="http://schemas.openxmlformats.org/officeDocument/2006/relationships/hyperlink" Target="https://pbs.twimg.com/media/DbvkJaZXcAAWEaw.jpg" TargetMode="External" /><Relationship Id="rId112" Type="http://schemas.openxmlformats.org/officeDocument/2006/relationships/hyperlink" Target="https://pbs.twimg.com/media/D2ndo_ZX4AIcg-B.jpg" TargetMode="External" /><Relationship Id="rId113" Type="http://schemas.openxmlformats.org/officeDocument/2006/relationships/hyperlink" Target="https://pbs.twimg.com/tweet_video_thumb/D2nZ1M_WkAAKmYK.jpg" TargetMode="External" /><Relationship Id="rId114" Type="http://schemas.openxmlformats.org/officeDocument/2006/relationships/hyperlink" Target="https://pbs.twimg.com/media/D2DVzi1X0AE1_kl.jpg" TargetMode="External" /><Relationship Id="rId115" Type="http://schemas.openxmlformats.org/officeDocument/2006/relationships/hyperlink" Target="https://pbs.twimg.com/media/D3LbIuPWsAA08PA.jpg" TargetMode="External" /><Relationship Id="rId116" Type="http://schemas.openxmlformats.org/officeDocument/2006/relationships/hyperlink" Target="https://pbs.twimg.com/media/D2DRTxmXcAgTy59.jpg" TargetMode="External" /><Relationship Id="rId117" Type="http://schemas.openxmlformats.org/officeDocument/2006/relationships/hyperlink" Target="https://pbs.twimg.com/media/D2nY7vHW0AEXg6X.jpg" TargetMode="External" /><Relationship Id="rId118" Type="http://schemas.openxmlformats.org/officeDocument/2006/relationships/hyperlink" Target="https://pbs.twimg.com/media/D2DRTxmXcAgTy59.jpg" TargetMode="External" /><Relationship Id="rId119" Type="http://schemas.openxmlformats.org/officeDocument/2006/relationships/hyperlink" Target="http://pbs.twimg.com/profile_images/1148730627409272832/IJJ-wLYJ_normal.jpg" TargetMode="External" /><Relationship Id="rId120" Type="http://schemas.openxmlformats.org/officeDocument/2006/relationships/hyperlink" Target="http://pbs.twimg.com/profile_images/976878554666471425/BJHFc8tF_normal.jpg" TargetMode="External" /><Relationship Id="rId121" Type="http://schemas.openxmlformats.org/officeDocument/2006/relationships/hyperlink" Target="http://pbs.twimg.com/profile_images/1157926311144198145/WSZMy5_0_normal.jpg" TargetMode="External" /><Relationship Id="rId122" Type="http://schemas.openxmlformats.org/officeDocument/2006/relationships/hyperlink" Target="http://pbs.twimg.com/profile_images/1082912723984400385/u7dwKtsv_normal.jpg" TargetMode="External" /><Relationship Id="rId123" Type="http://schemas.openxmlformats.org/officeDocument/2006/relationships/hyperlink" Target="http://pbs.twimg.com/profile_images/1130957462813728773/-j_lcLKQ_normal.jpg" TargetMode="External" /><Relationship Id="rId124" Type="http://schemas.openxmlformats.org/officeDocument/2006/relationships/hyperlink" Target="https://pbs.twimg.com/media/D8pR62FX4AEMbWt.jpg" TargetMode="External" /><Relationship Id="rId125" Type="http://schemas.openxmlformats.org/officeDocument/2006/relationships/hyperlink" Target="http://pbs.twimg.com/profile_images/728285749255258114/yplJkHwK_normal.jpg" TargetMode="External" /><Relationship Id="rId126" Type="http://schemas.openxmlformats.org/officeDocument/2006/relationships/hyperlink" Target="http://pbs.twimg.com/profile_images/415179987583389696/1bLpxI_X_normal.jpeg" TargetMode="External" /><Relationship Id="rId127" Type="http://schemas.openxmlformats.org/officeDocument/2006/relationships/hyperlink" Target="http://pbs.twimg.com/profile_images/948308626535567365/yJhL4heN_normal.jpg" TargetMode="External" /><Relationship Id="rId128" Type="http://schemas.openxmlformats.org/officeDocument/2006/relationships/hyperlink" Target="http://pbs.twimg.com/profile_images/1158750641931599872/HXMclRFU_normal.jpg" TargetMode="External" /><Relationship Id="rId129" Type="http://schemas.openxmlformats.org/officeDocument/2006/relationships/hyperlink" Target="http://pbs.twimg.com/profile_images/1138886860447649792/cwUSCwuR_normal.png" TargetMode="External" /><Relationship Id="rId130" Type="http://schemas.openxmlformats.org/officeDocument/2006/relationships/hyperlink" Target="http://pbs.twimg.com/profile_images/946573961697120257/58G9jaJ1_normal.jpg" TargetMode="External" /><Relationship Id="rId131" Type="http://schemas.openxmlformats.org/officeDocument/2006/relationships/hyperlink" Target="http://pbs.twimg.com/profile_images/378800000062852494/78a40561bb2e2b2a217b9997259776bc_normal.png" TargetMode="External" /><Relationship Id="rId132" Type="http://schemas.openxmlformats.org/officeDocument/2006/relationships/hyperlink" Target="http://pbs.twimg.com/profile_images/378800000062852494/78a40561bb2e2b2a217b9997259776bc_normal.png" TargetMode="External" /><Relationship Id="rId133" Type="http://schemas.openxmlformats.org/officeDocument/2006/relationships/hyperlink" Target="http://pbs.twimg.com/profile_images/378800000062852494/78a40561bb2e2b2a217b9997259776bc_normal.png" TargetMode="External" /><Relationship Id="rId134" Type="http://schemas.openxmlformats.org/officeDocument/2006/relationships/hyperlink" Target="http://pbs.twimg.com/profile_images/378800000062852494/78a40561bb2e2b2a217b9997259776bc_normal.png" TargetMode="External" /><Relationship Id="rId135" Type="http://schemas.openxmlformats.org/officeDocument/2006/relationships/hyperlink" Target="http://pbs.twimg.com/profile_images/378800000062852494/78a40561bb2e2b2a217b9997259776bc_normal.png" TargetMode="External" /><Relationship Id="rId136" Type="http://schemas.openxmlformats.org/officeDocument/2006/relationships/hyperlink" Target="http://pbs.twimg.com/profile_images/378800000062852494/78a40561bb2e2b2a217b9997259776bc_normal.png" TargetMode="External" /><Relationship Id="rId137" Type="http://schemas.openxmlformats.org/officeDocument/2006/relationships/hyperlink" Target="http://pbs.twimg.com/profile_images/378800000062852494/78a40561bb2e2b2a217b9997259776bc_normal.png" TargetMode="External" /><Relationship Id="rId138" Type="http://schemas.openxmlformats.org/officeDocument/2006/relationships/hyperlink" Target="http://pbs.twimg.com/profile_images/901771831044079616/ppPDpT5t_normal.jpg" TargetMode="External" /><Relationship Id="rId139" Type="http://schemas.openxmlformats.org/officeDocument/2006/relationships/hyperlink" Target="http://pbs.twimg.com/profile_images/901771831044079616/ppPDpT5t_normal.jpg" TargetMode="External" /><Relationship Id="rId140" Type="http://schemas.openxmlformats.org/officeDocument/2006/relationships/hyperlink" Target="http://pbs.twimg.com/profile_images/901771831044079616/ppPDpT5t_normal.jpg" TargetMode="External" /><Relationship Id="rId141" Type="http://schemas.openxmlformats.org/officeDocument/2006/relationships/hyperlink" Target="http://pbs.twimg.com/profile_images/901771831044079616/ppPDpT5t_normal.jpg" TargetMode="External" /><Relationship Id="rId142" Type="http://schemas.openxmlformats.org/officeDocument/2006/relationships/hyperlink" Target="http://pbs.twimg.com/profile_images/901771831044079616/ppPDpT5t_normal.jpg" TargetMode="External" /><Relationship Id="rId143" Type="http://schemas.openxmlformats.org/officeDocument/2006/relationships/hyperlink" Target="http://pbs.twimg.com/profile_images/901771831044079616/ppPDpT5t_normal.jpg" TargetMode="External" /><Relationship Id="rId144" Type="http://schemas.openxmlformats.org/officeDocument/2006/relationships/hyperlink" Target="http://pbs.twimg.com/profile_images/901771831044079616/ppPDpT5t_normal.jpg" TargetMode="External" /><Relationship Id="rId145" Type="http://schemas.openxmlformats.org/officeDocument/2006/relationships/hyperlink" Target="http://pbs.twimg.com/profile_images/901771831044079616/ppPDpT5t_normal.jpg" TargetMode="External" /><Relationship Id="rId146" Type="http://schemas.openxmlformats.org/officeDocument/2006/relationships/hyperlink" Target="http://pbs.twimg.com/profile_images/901770569988935680/J4r8YjWo_normal.jpg" TargetMode="External" /><Relationship Id="rId147" Type="http://schemas.openxmlformats.org/officeDocument/2006/relationships/hyperlink" Target="http://pbs.twimg.com/profile_images/901770569988935680/J4r8YjWo_normal.jpg" TargetMode="External" /><Relationship Id="rId148" Type="http://schemas.openxmlformats.org/officeDocument/2006/relationships/hyperlink" Target="http://pbs.twimg.com/profile_images/901770569988935680/J4r8YjWo_normal.jpg" TargetMode="External" /><Relationship Id="rId149" Type="http://schemas.openxmlformats.org/officeDocument/2006/relationships/hyperlink" Target="http://pbs.twimg.com/profile_images/901770569988935680/J4r8YjWo_normal.jpg" TargetMode="External" /><Relationship Id="rId150" Type="http://schemas.openxmlformats.org/officeDocument/2006/relationships/hyperlink" Target="http://pbs.twimg.com/profile_images/901770569988935680/J4r8YjWo_normal.jpg" TargetMode="External" /><Relationship Id="rId151" Type="http://schemas.openxmlformats.org/officeDocument/2006/relationships/hyperlink" Target="http://pbs.twimg.com/profile_images/901770569988935680/J4r8YjWo_normal.jpg" TargetMode="External" /><Relationship Id="rId152" Type="http://schemas.openxmlformats.org/officeDocument/2006/relationships/hyperlink" Target="http://pbs.twimg.com/profile_images/901770569988935680/J4r8YjWo_normal.jpg" TargetMode="External" /><Relationship Id="rId153" Type="http://schemas.openxmlformats.org/officeDocument/2006/relationships/hyperlink" Target="http://pbs.twimg.com/profile_images/901770569988935680/J4r8YjWo_normal.jpg" TargetMode="External" /><Relationship Id="rId154" Type="http://schemas.openxmlformats.org/officeDocument/2006/relationships/hyperlink" Target="https://pbs.twimg.com/media/ECUtaozU0AAxMsV.png" TargetMode="External" /><Relationship Id="rId155" Type="http://schemas.openxmlformats.org/officeDocument/2006/relationships/hyperlink" Target="http://pbs.twimg.com/profile_images/453794403719471104/LGNY2d3x_normal.png" TargetMode="External" /><Relationship Id="rId156" Type="http://schemas.openxmlformats.org/officeDocument/2006/relationships/hyperlink" Target="http://pbs.twimg.com/profile_images/819627484769558528/Wmhow4LR_normal.jpg" TargetMode="External" /><Relationship Id="rId157" Type="http://schemas.openxmlformats.org/officeDocument/2006/relationships/hyperlink" Target="http://pbs.twimg.com/profile_images/1134455575994130433/1WDanPgB_normal.jpg" TargetMode="External" /><Relationship Id="rId158" Type="http://schemas.openxmlformats.org/officeDocument/2006/relationships/hyperlink" Target="http://pbs.twimg.com/profile_images/1125797048509272064/EswVZWDa_normal.png" TargetMode="External" /><Relationship Id="rId159" Type="http://schemas.openxmlformats.org/officeDocument/2006/relationships/hyperlink" Target="http://pbs.twimg.com/profile_images/1165174213130575873/0vajbNZe_normal.jpg" TargetMode="External" /><Relationship Id="rId160" Type="http://schemas.openxmlformats.org/officeDocument/2006/relationships/hyperlink" Target="http://pbs.twimg.com/profile_images/1137372418190716928/uPvs8tye_normal.png" TargetMode="External" /><Relationship Id="rId161" Type="http://schemas.openxmlformats.org/officeDocument/2006/relationships/hyperlink" Target="https://pbs.twimg.com/tweet_video_thumb/EBKGyaJX4AMc5RT.jpg" TargetMode="External" /><Relationship Id="rId162" Type="http://schemas.openxmlformats.org/officeDocument/2006/relationships/hyperlink" Target="http://pbs.twimg.com/profile_images/922070063972257793/-6Om13Ii_normal.jpg" TargetMode="External" /><Relationship Id="rId163" Type="http://schemas.openxmlformats.org/officeDocument/2006/relationships/hyperlink" Target="http://pbs.twimg.com/profile_images/1178953437691596800/nSRgzoEw_normal.jpg" TargetMode="External" /><Relationship Id="rId164" Type="http://schemas.openxmlformats.org/officeDocument/2006/relationships/hyperlink" Target="https://pbs.twimg.com/media/EA5YCZaXUAIeZkK.png" TargetMode="External" /><Relationship Id="rId165" Type="http://schemas.openxmlformats.org/officeDocument/2006/relationships/hyperlink" Target="https://pbs.twimg.com/tweet_video_thumb/EBKERMyXUAU3VaR.jpg" TargetMode="External" /><Relationship Id="rId166" Type="http://schemas.openxmlformats.org/officeDocument/2006/relationships/hyperlink" Target="http://pbs.twimg.com/profile_images/922070063972257793/-6Om13Ii_normal.jpg" TargetMode="External" /><Relationship Id="rId167" Type="http://schemas.openxmlformats.org/officeDocument/2006/relationships/hyperlink" Target="http://pbs.twimg.com/profile_images/922070063972257793/-6Om13Ii_normal.jpg" TargetMode="External" /><Relationship Id="rId168" Type="http://schemas.openxmlformats.org/officeDocument/2006/relationships/hyperlink" Target="http://pbs.twimg.com/profile_images/922070063972257793/-6Om13Ii_normal.jpg" TargetMode="External" /><Relationship Id="rId169" Type="http://schemas.openxmlformats.org/officeDocument/2006/relationships/hyperlink" Target="http://pbs.twimg.com/profile_images/922070063972257793/-6Om13Ii_normal.jpg" TargetMode="External" /><Relationship Id="rId170" Type="http://schemas.openxmlformats.org/officeDocument/2006/relationships/hyperlink" Target="http://pbs.twimg.com/profile_images/922070063972257793/-6Om13Ii_normal.jpg" TargetMode="External" /><Relationship Id="rId171" Type="http://schemas.openxmlformats.org/officeDocument/2006/relationships/hyperlink" Target="https://pbs.twimg.com/tweet_video_thumb/EBWdXOYXUAEXLq3.jpg" TargetMode="External" /><Relationship Id="rId172" Type="http://schemas.openxmlformats.org/officeDocument/2006/relationships/hyperlink" Target="http://pbs.twimg.com/profile_images/922070063972257793/-6Om13Ii_normal.jpg" TargetMode="External" /><Relationship Id="rId173" Type="http://schemas.openxmlformats.org/officeDocument/2006/relationships/hyperlink" Target="http://pbs.twimg.com/profile_images/922070063972257793/-6Om13Ii_normal.jpg" TargetMode="External" /><Relationship Id="rId174" Type="http://schemas.openxmlformats.org/officeDocument/2006/relationships/hyperlink" Target="http://pbs.twimg.com/profile_images/922070063972257793/-6Om13Ii_normal.jpg" TargetMode="External" /><Relationship Id="rId175" Type="http://schemas.openxmlformats.org/officeDocument/2006/relationships/hyperlink" Target="https://pbs.twimg.com/tweet_video_thumb/ECSJ04VXkAE0bgj.jpg" TargetMode="External" /><Relationship Id="rId176" Type="http://schemas.openxmlformats.org/officeDocument/2006/relationships/hyperlink" Target="http://pbs.twimg.com/profile_images/922070063972257793/-6Om13Ii_normal.jpg" TargetMode="External" /><Relationship Id="rId177" Type="http://schemas.openxmlformats.org/officeDocument/2006/relationships/hyperlink" Target="http://pbs.twimg.com/profile_images/1178953437691596800/nSRgzoEw_normal.jpg" TargetMode="External" /><Relationship Id="rId178" Type="http://schemas.openxmlformats.org/officeDocument/2006/relationships/hyperlink" Target="http://pbs.twimg.com/profile_images/1178953437691596800/nSRgzoEw_normal.jpg" TargetMode="External" /><Relationship Id="rId179" Type="http://schemas.openxmlformats.org/officeDocument/2006/relationships/hyperlink" Target="http://pbs.twimg.com/profile_images/1178953437691596800/nSRgzoEw_normal.jpg" TargetMode="External" /><Relationship Id="rId180" Type="http://schemas.openxmlformats.org/officeDocument/2006/relationships/hyperlink" Target="http://pbs.twimg.com/profile_images/1178953437691596800/nSRgzoEw_normal.jpg" TargetMode="External" /><Relationship Id="rId181" Type="http://schemas.openxmlformats.org/officeDocument/2006/relationships/hyperlink" Target="http://pbs.twimg.com/profile_images/1178953437691596800/nSRgzoEw_normal.jpg" TargetMode="External" /><Relationship Id="rId182" Type="http://schemas.openxmlformats.org/officeDocument/2006/relationships/hyperlink" Target="http://pbs.twimg.com/profile_images/1178953437691596800/nSRgzoEw_normal.jpg" TargetMode="External" /><Relationship Id="rId183" Type="http://schemas.openxmlformats.org/officeDocument/2006/relationships/hyperlink" Target="http://pbs.twimg.com/profile_images/1178953437691596800/nSRgzoEw_normal.jpg" TargetMode="External" /><Relationship Id="rId184" Type="http://schemas.openxmlformats.org/officeDocument/2006/relationships/hyperlink" Target="https://pbs.twimg.com/media/EBVpLyEXUAExdR-.png" TargetMode="External" /><Relationship Id="rId185" Type="http://schemas.openxmlformats.org/officeDocument/2006/relationships/hyperlink" Target="https://pbs.twimg.com/media/EBbP17aX4AAcgCo.png" TargetMode="External" /><Relationship Id="rId186" Type="http://schemas.openxmlformats.org/officeDocument/2006/relationships/hyperlink" Target="http://pbs.twimg.com/profile_images/1178953437691596800/nSRgzoEw_normal.jpg" TargetMode="External" /><Relationship Id="rId187" Type="http://schemas.openxmlformats.org/officeDocument/2006/relationships/hyperlink" Target="https://pbs.twimg.com/media/ECIpubVW4AEdrN7.jpg" TargetMode="External" /><Relationship Id="rId188" Type="http://schemas.openxmlformats.org/officeDocument/2006/relationships/hyperlink" Target="http://pbs.twimg.com/profile_images/1178953437691596800/nSRgzoEw_normal.jpg" TargetMode="External" /><Relationship Id="rId189" Type="http://schemas.openxmlformats.org/officeDocument/2006/relationships/hyperlink" Target="http://pbs.twimg.com/profile_images/1178953437691596800/nSRgzoEw_normal.jpg" TargetMode="External" /><Relationship Id="rId190" Type="http://schemas.openxmlformats.org/officeDocument/2006/relationships/hyperlink" Target="http://pbs.twimg.com/profile_images/1084841361008775168/a1YG6Nd9_normal.jpg" TargetMode="External" /><Relationship Id="rId191" Type="http://schemas.openxmlformats.org/officeDocument/2006/relationships/hyperlink" Target="http://pbs.twimg.com/profile_images/1145970061930373120/Q17AlGLl_normal.png" TargetMode="External" /><Relationship Id="rId192" Type="http://schemas.openxmlformats.org/officeDocument/2006/relationships/hyperlink" Target="http://pbs.twimg.com/profile_images/932777462693552128/VoMAeyZp_normal.jpg" TargetMode="External" /><Relationship Id="rId193" Type="http://schemas.openxmlformats.org/officeDocument/2006/relationships/hyperlink" Target="http://pbs.twimg.com/profile_images/1025221438767226880/D8WjKFCn_normal.jpg" TargetMode="External" /><Relationship Id="rId194" Type="http://schemas.openxmlformats.org/officeDocument/2006/relationships/hyperlink" Target="http://pbs.twimg.com/profile_images/959484409224290304/JZVWqhhq_normal.jpg" TargetMode="External" /><Relationship Id="rId195" Type="http://schemas.openxmlformats.org/officeDocument/2006/relationships/hyperlink" Target="http://pbs.twimg.com/profile_images/1145225307630297088/el40diRc_normal.jpg" TargetMode="External" /><Relationship Id="rId196" Type="http://schemas.openxmlformats.org/officeDocument/2006/relationships/hyperlink" Target="http://pbs.twimg.com/profile_images/459785080768962560/-rnL5Zbs_normal.png" TargetMode="External" /><Relationship Id="rId197" Type="http://schemas.openxmlformats.org/officeDocument/2006/relationships/hyperlink" Target="http://pbs.twimg.com/profile_images/1019327552530370560/AXjkBOxK_normal.jpg" TargetMode="External" /><Relationship Id="rId198" Type="http://schemas.openxmlformats.org/officeDocument/2006/relationships/hyperlink" Target="http://pbs.twimg.com/profile_images/580995236060471298/3_Fv6Mo5_normal.jpg" TargetMode="External" /><Relationship Id="rId199" Type="http://schemas.openxmlformats.org/officeDocument/2006/relationships/hyperlink" Target="https://pbs.twimg.com/media/EDsjGMPW4AAl70d.png" TargetMode="External" /><Relationship Id="rId200" Type="http://schemas.openxmlformats.org/officeDocument/2006/relationships/hyperlink" Target="http://pbs.twimg.com/profile_images/1140075822621085696/nli41QRy_normal.jpg" TargetMode="External" /><Relationship Id="rId201" Type="http://schemas.openxmlformats.org/officeDocument/2006/relationships/hyperlink" Target="http://pbs.twimg.com/profile_images/1042826108138209280/XW3psZc6_normal.jpg" TargetMode="External" /><Relationship Id="rId202" Type="http://schemas.openxmlformats.org/officeDocument/2006/relationships/hyperlink" Target="http://pbs.twimg.com/profile_images/1173011194237599744/EKRaEbvF_normal.jpg" TargetMode="External" /><Relationship Id="rId203" Type="http://schemas.openxmlformats.org/officeDocument/2006/relationships/hyperlink" Target="http://pbs.twimg.com/profile_images/1064531486731317250/DFdwr8fr_normal.jpg" TargetMode="External" /><Relationship Id="rId204" Type="http://schemas.openxmlformats.org/officeDocument/2006/relationships/hyperlink" Target="http://pbs.twimg.com/profile_images/907882593739309058/AEh8q5k5_normal.jpg" TargetMode="External" /><Relationship Id="rId205" Type="http://schemas.openxmlformats.org/officeDocument/2006/relationships/hyperlink" Target="https://pbs.twimg.com/media/EEHRHCfVUAAP5BN.jpg" TargetMode="External" /><Relationship Id="rId206" Type="http://schemas.openxmlformats.org/officeDocument/2006/relationships/hyperlink" Target="https://pbs.twimg.com/media/EEHRHCfVUAAP5BN.jpg" TargetMode="External" /><Relationship Id="rId207" Type="http://schemas.openxmlformats.org/officeDocument/2006/relationships/hyperlink" Target="http://pbs.twimg.com/profile_images/2231522922/nscc_logo_normal.jpg" TargetMode="External" /><Relationship Id="rId208" Type="http://schemas.openxmlformats.org/officeDocument/2006/relationships/hyperlink" Target="http://pbs.twimg.com/profile_images/1131661736166219776/bMYJkiWZ_normal.jpg" TargetMode="External" /><Relationship Id="rId209" Type="http://schemas.openxmlformats.org/officeDocument/2006/relationships/hyperlink" Target="https://pbs.twimg.com/media/EER40PjWwAAb0jY.jpg" TargetMode="External" /><Relationship Id="rId210" Type="http://schemas.openxmlformats.org/officeDocument/2006/relationships/hyperlink" Target="https://pbs.twimg.com/media/DpIvgfeU0AAnSyE.jpg" TargetMode="External" /><Relationship Id="rId211" Type="http://schemas.openxmlformats.org/officeDocument/2006/relationships/hyperlink" Target="http://pbs.twimg.com/profile_images/1004243547472556032/yayWifmC_normal.jpg" TargetMode="External" /><Relationship Id="rId212" Type="http://schemas.openxmlformats.org/officeDocument/2006/relationships/hyperlink" Target="http://pbs.twimg.com/profile_images/1004243547472556032/yayWifmC_normal.jpg" TargetMode="External" /><Relationship Id="rId213" Type="http://schemas.openxmlformats.org/officeDocument/2006/relationships/hyperlink" Target="http://pbs.twimg.com/profile_images/378800000598941987/f854c23f8cf6b0bc94b7d38d38861c9e_normal.jpeg" TargetMode="External" /><Relationship Id="rId214" Type="http://schemas.openxmlformats.org/officeDocument/2006/relationships/hyperlink" Target="http://pbs.twimg.com/profile_images/1136195360769159170/aOVvNdmU_normal.jpg" TargetMode="External" /><Relationship Id="rId215" Type="http://schemas.openxmlformats.org/officeDocument/2006/relationships/hyperlink" Target="https://pbs.twimg.com/media/EEwgza2X4AE03or.jpg" TargetMode="External" /><Relationship Id="rId216" Type="http://schemas.openxmlformats.org/officeDocument/2006/relationships/hyperlink" Target="http://pbs.twimg.com/profile_images/866136939300257793/apNayx1S_normal.jpg" TargetMode="External" /><Relationship Id="rId217" Type="http://schemas.openxmlformats.org/officeDocument/2006/relationships/hyperlink" Target="http://pbs.twimg.com/profile_images/866136939300257793/apNayx1S_normal.jpg" TargetMode="External" /><Relationship Id="rId218" Type="http://schemas.openxmlformats.org/officeDocument/2006/relationships/hyperlink" Target="https://pbs.twimg.com/media/EFA5gW2XYAQGpAW.jpg" TargetMode="External" /><Relationship Id="rId219" Type="http://schemas.openxmlformats.org/officeDocument/2006/relationships/hyperlink" Target="http://pbs.twimg.com/profile_images/961316646915686400/_pqOMryF_normal.jpg" TargetMode="External" /><Relationship Id="rId220" Type="http://schemas.openxmlformats.org/officeDocument/2006/relationships/hyperlink" Target="http://pbs.twimg.com/profile_images/961316646915686400/_pqOMryF_normal.jpg" TargetMode="External" /><Relationship Id="rId221" Type="http://schemas.openxmlformats.org/officeDocument/2006/relationships/hyperlink" Target="http://pbs.twimg.com/profile_images/842957932463620096/VMYTGfjD_normal.jpg" TargetMode="External" /><Relationship Id="rId222" Type="http://schemas.openxmlformats.org/officeDocument/2006/relationships/hyperlink" Target="http://pbs.twimg.com/profile_images/887399321628364800/1pgS_LTs_normal.jpg" TargetMode="External" /><Relationship Id="rId223" Type="http://schemas.openxmlformats.org/officeDocument/2006/relationships/hyperlink" Target="http://pbs.twimg.com/profile_images/913862772185853955/x3Q0IYXO_normal.jpg" TargetMode="External" /><Relationship Id="rId224" Type="http://schemas.openxmlformats.org/officeDocument/2006/relationships/hyperlink" Target="http://pbs.twimg.com/profile_images/1145628466936778752/qb_xAM7n_normal.png" TargetMode="External" /><Relationship Id="rId225" Type="http://schemas.openxmlformats.org/officeDocument/2006/relationships/hyperlink" Target="http://pbs.twimg.com/profile_images/1145628466936778752/qb_xAM7n_normal.png" TargetMode="External" /><Relationship Id="rId226" Type="http://schemas.openxmlformats.org/officeDocument/2006/relationships/hyperlink" Target="https://pbs.twimg.com/media/EF4g4ySXYAI5X8g.png" TargetMode="External" /><Relationship Id="rId227" Type="http://schemas.openxmlformats.org/officeDocument/2006/relationships/hyperlink" Target="https://pbs.twimg.com/media/EF9jGM9WkAING0O.png" TargetMode="External" /><Relationship Id="rId228" Type="http://schemas.openxmlformats.org/officeDocument/2006/relationships/hyperlink" Target="https://pbs.twimg.com/media/EBM481xVAAAvUqu.png" TargetMode="External" /><Relationship Id="rId229" Type="http://schemas.openxmlformats.org/officeDocument/2006/relationships/hyperlink" Target="https://pbs.twimg.com/amplify_video_thumb/1159237230826668032/img/3I2QiOzC6FFR0QWi.jpg" TargetMode="External" /><Relationship Id="rId230" Type="http://schemas.openxmlformats.org/officeDocument/2006/relationships/hyperlink" Target="https://pbs.twimg.com/media/EBw78wCUIAYKu-J.jpg" TargetMode="External" /><Relationship Id="rId231" Type="http://schemas.openxmlformats.org/officeDocument/2006/relationships/hyperlink" Target="http://pbs.twimg.com/profile_images/976644015415111680/FhOAHue4_normal.jpg" TargetMode="External" /><Relationship Id="rId232" Type="http://schemas.openxmlformats.org/officeDocument/2006/relationships/hyperlink" Target="https://pbs.twimg.com/media/EClTDhrUEAAOvuR.png" TargetMode="External" /><Relationship Id="rId233" Type="http://schemas.openxmlformats.org/officeDocument/2006/relationships/hyperlink" Target="https://pbs.twimg.com/amplify_video_thumb/1180076774085939200/img/4vjQ2uYBzRgUGAuv.jpg" TargetMode="External" /><Relationship Id="rId234" Type="http://schemas.openxmlformats.org/officeDocument/2006/relationships/hyperlink" Target="https://pbs.twimg.com/media/EF1AHppU4AAMlJY.jpg" TargetMode="External" /><Relationship Id="rId235" Type="http://schemas.openxmlformats.org/officeDocument/2006/relationships/hyperlink" Target="https://pbs.twimg.com/media/EF43ZcyU8AIs3Zx.jpg" TargetMode="External" /><Relationship Id="rId236" Type="http://schemas.openxmlformats.org/officeDocument/2006/relationships/hyperlink" Target="https://pbs.twimg.com/media/EGDKw75U4AEOQAv.jpg" TargetMode="External" /><Relationship Id="rId237" Type="http://schemas.openxmlformats.org/officeDocument/2006/relationships/hyperlink" Target="http://pbs.twimg.com/profile_images/971518376076984320/eQdX_nIQ_normal.jpg" TargetMode="External" /><Relationship Id="rId238" Type="http://schemas.openxmlformats.org/officeDocument/2006/relationships/hyperlink" Target="http://pbs.twimg.com/profile_images/1129126370670448640/fg_C6LqD_normal.jpg" TargetMode="External" /><Relationship Id="rId239" Type="http://schemas.openxmlformats.org/officeDocument/2006/relationships/hyperlink" Target="http://pbs.twimg.com/profile_images/1151073085908496384/RGz_RmWb_normal.jpg" TargetMode="External" /><Relationship Id="rId240" Type="http://schemas.openxmlformats.org/officeDocument/2006/relationships/hyperlink" Target="http://pbs.twimg.com/profile_images/1151935741867352064/IYmEKYDq_normal.png" TargetMode="External" /><Relationship Id="rId241" Type="http://schemas.openxmlformats.org/officeDocument/2006/relationships/hyperlink" Target="https://pbs.twimg.com/media/DbvkJaZXcAAWEaw.jpg" TargetMode="External" /><Relationship Id="rId242" Type="http://schemas.openxmlformats.org/officeDocument/2006/relationships/hyperlink" Target="http://pbs.twimg.com/profile_images/1143197167596605441/a2G3meha_normal.png" TargetMode="External" /><Relationship Id="rId243" Type="http://schemas.openxmlformats.org/officeDocument/2006/relationships/hyperlink" Target="http://pbs.twimg.com/profile_images/1143197167596605441/a2G3meha_normal.png" TargetMode="External" /><Relationship Id="rId244" Type="http://schemas.openxmlformats.org/officeDocument/2006/relationships/hyperlink" Target="http://pbs.twimg.com/profile_images/1143197167596605441/a2G3meha_normal.png" TargetMode="External" /><Relationship Id="rId245" Type="http://schemas.openxmlformats.org/officeDocument/2006/relationships/hyperlink" Target="http://pbs.twimg.com/profile_images/532393744109027328/BH67lzWE_normal.png" TargetMode="External" /><Relationship Id="rId246" Type="http://schemas.openxmlformats.org/officeDocument/2006/relationships/hyperlink" Target="http://pbs.twimg.com/profile_images/532393744109027328/BH67lzWE_normal.png" TargetMode="External" /><Relationship Id="rId247" Type="http://schemas.openxmlformats.org/officeDocument/2006/relationships/hyperlink" Target="http://pbs.twimg.com/profile_images/532393744109027328/BH67lzWE_normal.png" TargetMode="External" /><Relationship Id="rId248" Type="http://schemas.openxmlformats.org/officeDocument/2006/relationships/hyperlink" Target="http://pbs.twimg.com/profile_images/532393744109027328/BH67lzWE_normal.png" TargetMode="External" /><Relationship Id="rId249" Type="http://schemas.openxmlformats.org/officeDocument/2006/relationships/hyperlink" Target="http://pbs.twimg.com/profile_images/532393744109027328/BH67lzWE_normal.png" TargetMode="External" /><Relationship Id="rId250" Type="http://schemas.openxmlformats.org/officeDocument/2006/relationships/hyperlink" Target="http://pbs.twimg.com/profile_images/994319408947449856/ScQPPPOP_normal.jpg" TargetMode="External" /><Relationship Id="rId251" Type="http://schemas.openxmlformats.org/officeDocument/2006/relationships/hyperlink" Target="http://pbs.twimg.com/profile_images/994319408947449856/ScQPPPOP_normal.jpg" TargetMode="External" /><Relationship Id="rId252" Type="http://schemas.openxmlformats.org/officeDocument/2006/relationships/hyperlink" Target="http://pbs.twimg.com/profile_images/994319408947449856/ScQPPPOP_normal.jpg" TargetMode="External" /><Relationship Id="rId253" Type="http://schemas.openxmlformats.org/officeDocument/2006/relationships/hyperlink" Target="http://pbs.twimg.com/profile_images/758275124596539392/CZO_cEfn_normal.jpg" TargetMode="External" /><Relationship Id="rId254" Type="http://schemas.openxmlformats.org/officeDocument/2006/relationships/hyperlink" Target="http://pbs.twimg.com/profile_images/476619454801920000/xKyptrrd_normal.png" TargetMode="External" /><Relationship Id="rId255" Type="http://schemas.openxmlformats.org/officeDocument/2006/relationships/hyperlink" Target="http://pbs.twimg.com/profile_images/881961773468860416/RqhSr1zg_normal.jpg" TargetMode="External" /><Relationship Id="rId256" Type="http://schemas.openxmlformats.org/officeDocument/2006/relationships/hyperlink" Target="http://pbs.twimg.com/profile_images/378800000426106818/d0315fedddaae1c03bcf63059754ef59_normal.jpeg" TargetMode="External" /><Relationship Id="rId257" Type="http://schemas.openxmlformats.org/officeDocument/2006/relationships/hyperlink" Target="https://pbs.twimg.com/media/D2ndo_ZX4AIcg-B.jpg" TargetMode="External" /><Relationship Id="rId258" Type="http://schemas.openxmlformats.org/officeDocument/2006/relationships/hyperlink" Target="https://pbs.twimg.com/tweet_video_thumb/D2nZ1M_WkAAKmYK.jpg" TargetMode="External" /><Relationship Id="rId259" Type="http://schemas.openxmlformats.org/officeDocument/2006/relationships/hyperlink" Target="http://pbs.twimg.com/profile_images/910627764813877248/M3TEzsr-_normal.jpg" TargetMode="External" /><Relationship Id="rId260" Type="http://schemas.openxmlformats.org/officeDocument/2006/relationships/hyperlink" Target="http://pbs.twimg.com/profile_images/910627764813877248/M3TEzsr-_normal.jpg" TargetMode="External" /><Relationship Id="rId261" Type="http://schemas.openxmlformats.org/officeDocument/2006/relationships/hyperlink" Target="http://pbs.twimg.com/profile_images/378800000426106818/d0315fedddaae1c03bcf63059754ef59_normal.jpeg" TargetMode="External" /><Relationship Id="rId262" Type="http://schemas.openxmlformats.org/officeDocument/2006/relationships/hyperlink" Target="http://pbs.twimg.com/profile_images/378800000426106818/d0315fedddaae1c03bcf63059754ef59_normal.jpeg" TargetMode="External" /><Relationship Id="rId263" Type="http://schemas.openxmlformats.org/officeDocument/2006/relationships/hyperlink" Target="http://pbs.twimg.com/profile_images/378800000426106818/d0315fedddaae1c03bcf63059754ef59_normal.jpeg" TargetMode="External" /><Relationship Id="rId264" Type="http://schemas.openxmlformats.org/officeDocument/2006/relationships/hyperlink" Target="https://pbs.twimg.com/media/D2DVzi1X0AE1_kl.jpg" TargetMode="External" /><Relationship Id="rId265" Type="http://schemas.openxmlformats.org/officeDocument/2006/relationships/hyperlink" Target="https://pbs.twimg.com/media/D3LbIuPWsAA08PA.jpg" TargetMode="External" /><Relationship Id="rId266" Type="http://schemas.openxmlformats.org/officeDocument/2006/relationships/hyperlink" Target="https://pbs.twimg.com/media/D2DRTxmXcAgTy59.jpg" TargetMode="External" /><Relationship Id="rId267" Type="http://schemas.openxmlformats.org/officeDocument/2006/relationships/hyperlink" Target="https://pbs.twimg.com/media/D2nY7vHW0AEXg6X.jpg" TargetMode="External" /><Relationship Id="rId268" Type="http://schemas.openxmlformats.org/officeDocument/2006/relationships/hyperlink" Target="http://pbs.twimg.com/profile_images/378800000426106818/d0315fedddaae1c03bcf63059754ef59_normal.jpeg" TargetMode="External" /><Relationship Id="rId269" Type="http://schemas.openxmlformats.org/officeDocument/2006/relationships/hyperlink" Target="http://pbs.twimg.com/profile_images/378800000426106818/d0315fedddaae1c03bcf63059754ef59_normal.jpeg" TargetMode="External" /><Relationship Id="rId270" Type="http://schemas.openxmlformats.org/officeDocument/2006/relationships/hyperlink" Target="https://pbs.twimg.com/media/D2DRTxmXcAgTy59.jpg" TargetMode="External" /><Relationship Id="rId271" Type="http://schemas.openxmlformats.org/officeDocument/2006/relationships/hyperlink" Target="http://pbs.twimg.com/profile_images/378800000426106818/d0315fedddaae1c03bcf63059754ef59_normal.jpeg" TargetMode="External" /><Relationship Id="rId272" Type="http://schemas.openxmlformats.org/officeDocument/2006/relationships/hyperlink" Target="http://pbs.twimg.com/profile_images/885981808323579904/jZWDeo8n_normal.jpg" TargetMode="External" /><Relationship Id="rId273" Type="http://schemas.openxmlformats.org/officeDocument/2006/relationships/hyperlink" Target="http://pbs.twimg.com/profile_images/885981808323579904/jZWDeo8n_normal.jpg" TargetMode="External" /><Relationship Id="rId274" Type="http://schemas.openxmlformats.org/officeDocument/2006/relationships/hyperlink" Target="http://pbs.twimg.com/profile_images/885981808323579904/jZWDeo8n_normal.jpg" TargetMode="External" /><Relationship Id="rId275" Type="http://schemas.openxmlformats.org/officeDocument/2006/relationships/hyperlink" Target="http://pbs.twimg.com/profile_images/885981808323579904/jZWDeo8n_normal.jpg" TargetMode="External" /><Relationship Id="rId276" Type="http://schemas.openxmlformats.org/officeDocument/2006/relationships/hyperlink" Target="http://pbs.twimg.com/profile_images/885981808323579904/jZWDeo8n_normal.jpg" TargetMode="External" /><Relationship Id="rId277" Type="http://schemas.openxmlformats.org/officeDocument/2006/relationships/hyperlink" Target="http://pbs.twimg.com/profile_images/378800000426106818/d0315fedddaae1c03bcf63059754ef59_normal.jpeg" TargetMode="External" /><Relationship Id="rId278" Type="http://schemas.openxmlformats.org/officeDocument/2006/relationships/hyperlink" Target="http://pbs.twimg.com/profile_images/378800000426106818/d0315fedddaae1c03bcf63059754ef59_normal.jpeg" TargetMode="External" /><Relationship Id="rId279" Type="http://schemas.openxmlformats.org/officeDocument/2006/relationships/hyperlink" Target="http://pbs.twimg.com/profile_images/378800000426106818/d0315fedddaae1c03bcf63059754ef59_normal.jpeg" TargetMode="External" /><Relationship Id="rId280" Type="http://schemas.openxmlformats.org/officeDocument/2006/relationships/hyperlink" Target="http://pbs.twimg.com/profile_images/378800000426106818/d0315fedddaae1c03bcf63059754ef59_normal.jpeg" TargetMode="External" /><Relationship Id="rId281" Type="http://schemas.openxmlformats.org/officeDocument/2006/relationships/hyperlink" Target="http://pbs.twimg.com/profile_images/378800000426106818/d0315fedddaae1c03bcf63059754ef59_normal.jpeg" TargetMode="External" /><Relationship Id="rId282" Type="http://schemas.openxmlformats.org/officeDocument/2006/relationships/hyperlink" Target="http://pbs.twimg.com/profile_images/1148730627409272832/IJJ-wLYJ_normal.jpg" TargetMode="External" /><Relationship Id="rId283" Type="http://schemas.openxmlformats.org/officeDocument/2006/relationships/hyperlink" Target="http://pbs.twimg.com/profile_images/1148730627409272832/IJJ-wLYJ_normal.jpg" TargetMode="External" /><Relationship Id="rId284" Type="http://schemas.openxmlformats.org/officeDocument/2006/relationships/hyperlink" Target="http://pbs.twimg.com/profile_images/1148730627409272832/IJJ-wLYJ_normal.jpg" TargetMode="External" /><Relationship Id="rId285" Type="http://schemas.openxmlformats.org/officeDocument/2006/relationships/hyperlink" Target="http://pbs.twimg.com/profile_images/378800000426106818/d0315fedddaae1c03bcf63059754ef59_normal.jpeg" TargetMode="External" /><Relationship Id="rId286" Type="http://schemas.openxmlformats.org/officeDocument/2006/relationships/hyperlink" Target="http://pbs.twimg.com/profile_images/378800000426106818/d0315fedddaae1c03bcf63059754ef59_normal.jpeg" TargetMode="External" /><Relationship Id="rId287" Type="http://schemas.openxmlformats.org/officeDocument/2006/relationships/hyperlink" Target="http://pbs.twimg.com/profile_images/378800000426106818/d0315fedddaae1c03bcf63059754ef59_normal.jpeg" TargetMode="External" /><Relationship Id="rId288" Type="http://schemas.openxmlformats.org/officeDocument/2006/relationships/hyperlink" Target="http://pbs.twimg.com/profile_images/378800000426106818/d0315fedddaae1c03bcf63059754ef59_normal.jpeg" TargetMode="External" /><Relationship Id="rId289" Type="http://schemas.openxmlformats.org/officeDocument/2006/relationships/hyperlink" Target="http://pbs.twimg.com/profile_images/984393821336125441/gThFsDsb_normal.jpg" TargetMode="External" /><Relationship Id="rId290" Type="http://schemas.openxmlformats.org/officeDocument/2006/relationships/hyperlink" Target="http://pbs.twimg.com/profile_images/984393821336125441/gThFsDsb_normal.jpg" TargetMode="External" /><Relationship Id="rId291" Type="http://schemas.openxmlformats.org/officeDocument/2006/relationships/hyperlink" Target="http://pbs.twimg.com/profile_images/984393821336125441/gThFsDsb_normal.jpg" TargetMode="External" /><Relationship Id="rId292" Type="http://schemas.openxmlformats.org/officeDocument/2006/relationships/hyperlink" Target="http://pbs.twimg.com/profile_images/984393821336125441/gThFsDsb_normal.jpg" TargetMode="External" /><Relationship Id="rId293" Type="http://schemas.openxmlformats.org/officeDocument/2006/relationships/hyperlink" Target="http://pbs.twimg.com/profile_images/984393821336125441/gThFsDsb_normal.jpg" TargetMode="External" /><Relationship Id="rId294" Type="http://schemas.openxmlformats.org/officeDocument/2006/relationships/hyperlink" Target="http://pbs.twimg.com/profile_images/984393821336125441/gThFsDsb_normal.jpg" TargetMode="External" /><Relationship Id="rId295" Type="http://schemas.openxmlformats.org/officeDocument/2006/relationships/hyperlink" Target="http://pbs.twimg.com/profile_images/984393821336125441/gThFsDsb_normal.jpg" TargetMode="External" /><Relationship Id="rId296" Type="http://schemas.openxmlformats.org/officeDocument/2006/relationships/hyperlink" Target="http://pbs.twimg.com/profile_images/984393821336125441/gThFsDsb_normal.jpg" TargetMode="External" /><Relationship Id="rId297" Type="http://schemas.openxmlformats.org/officeDocument/2006/relationships/hyperlink" Target="http://pbs.twimg.com/profile_images/984393821336125441/gThFsDsb_normal.jpg" TargetMode="External" /><Relationship Id="rId298" Type="http://schemas.openxmlformats.org/officeDocument/2006/relationships/hyperlink" Target="http://pbs.twimg.com/profile_images/984393821336125441/gThFsDsb_normal.jpg" TargetMode="External" /><Relationship Id="rId299" Type="http://schemas.openxmlformats.org/officeDocument/2006/relationships/hyperlink" Target="http://pbs.twimg.com/profile_images/984393821336125441/gThFsDsb_normal.jpg" TargetMode="External" /><Relationship Id="rId300" Type="http://schemas.openxmlformats.org/officeDocument/2006/relationships/hyperlink" Target="http://pbs.twimg.com/profile_images/984393821336125441/gThFsDsb_normal.jpg" TargetMode="External" /><Relationship Id="rId301" Type="http://schemas.openxmlformats.org/officeDocument/2006/relationships/hyperlink" Target="http://pbs.twimg.com/profile_images/984393821336125441/gThFsDsb_normal.jpg" TargetMode="External" /><Relationship Id="rId302" Type="http://schemas.openxmlformats.org/officeDocument/2006/relationships/hyperlink" Target="https://twitter.com/#!/tinacpowell/status/1113193557723164678" TargetMode="External" /><Relationship Id="rId303" Type="http://schemas.openxmlformats.org/officeDocument/2006/relationships/hyperlink" Target="https://twitter.com/#!/entwistletx/status/1158136926190354434" TargetMode="External" /><Relationship Id="rId304" Type="http://schemas.openxmlformats.org/officeDocument/2006/relationships/hyperlink" Target="https://twitter.com/#!/alisonneedshelp/status/1159006867730755585" TargetMode="External" /><Relationship Id="rId305" Type="http://schemas.openxmlformats.org/officeDocument/2006/relationships/hyperlink" Target="https://twitter.com/#!/digi__marketin/status/1159007156739420160" TargetMode="External" /><Relationship Id="rId306" Type="http://schemas.openxmlformats.org/officeDocument/2006/relationships/hyperlink" Target="https://twitter.com/#!/colbyd_morton/status/1159536081630650369" TargetMode="External" /><Relationship Id="rId307" Type="http://schemas.openxmlformats.org/officeDocument/2006/relationships/hyperlink" Target="https://twitter.com/#!/christhames35/status/1137811931174232065" TargetMode="External" /><Relationship Id="rId308" Type="http://schemas.openxmlformats.org/officeDocument/2006/relationships/hyperlink" Target="https://twitter.com/#!/leolibrarian/status/1159542966786113537" TargetMode="External" /><Relationship Id="rId309" Type="http://schemas.openxmlformats.org/officeDocument/2006/relationships/hyperlink" Target="https://twitter.com/#!/widefocusco/status/1160206169383821312" TargetMode="External" /><Relationship Id="rId310" Type="http://schemas.openxmlformats.org/officeDocument/2006/relationships/hyperlink" Target="https://twitter.com/#!/kyle2usuccess/status/1160314402266071045" TargetMode="External" /><Relationship Id="rId311" Type="http://schemas.openxmlformats.org/officeDocument/2006/relationships/hyperlink" Target="https://twitter.com/#!/reachhitters/status/1160869476855947264" TargetMode="External" /><Relationship Id="rId312" Type="http://schemas.openxmlformats.org/officeDocument/2006/relationships/hyperlink" Target="https://twitter.com/#!/genepetrovlmc/status/1161350659993690112" TargetMode="External" /><Relationship Id="rId313" Type="http://schemas.openxmlformats.org/officeDocument/2006/relationships/hyperlink" Target="https://twitter.com/#!/dearmishudad/status/1161385053886324746" TargetMode="External" /><Relationship Id="rId314" Type="http://schemas.openxmlformats.org/officeDocument/2006/relationships/hyperlink" Target="https://twitter.com/#!/audiograbber/status/1156964248594968576" TargetMode="External" /><Relationship Id="rId315" Type="http://schemas.openxmlformats.org/officeDocument/2006/relationships/hyperlink" Target="https://twitter.com/#!/audiograbber/status/1158133730231410691" TargetMode="External" /><Relationship Id="rId316" Type="http://schemas.openxmlformats.org/officeDocument/2006/relationships/hyperlink" Target="https://twitter.com/#!/audiograbber/status/1158140722559819777" TargetMode="External" /><Relationship Id="rId317" Type="http://schemas.openxmlformats.org/officeDocument/2006/relationships/hyperlink" Target="https://twitter.com/#!/audiograbber/status/1159006323989766144" TargetMode="External" /><Relationship Id="rId318" Type="http://schemas.openxmlformats.org/officeDocument/2006/relationships/hyperlink" Target="https://twitter.com/#!/audiograbber/status/1163206272491184128" TargetMode="External" /><Relationship Id="rId319" Type="http://schemas.openxmlformats.org/officeDocument/2006/relationships/hyperlink" Target="https://twitter.com/#!/audiograbber/status/1163206310541893634" TargetMode="External" /><Relationship Id="rId320" Type="http://schemas.openxmlformats.org/officeDocument/2006/relationships/hyperlink" Target="https://twitter.com/#!/audiograbber/status/1163206322126499848" TargetMode="External" /><Relationship Id="rId321" Type="http://schemas.openxmlformats.org/officeDocument/2006/relationships/hyperlink" Target="https://twitter.com/#!/bizboost/status/1156964329385652226" TargetMode="External" /><Relationship Id="rId322" Type="http://schemas.openxmlformats.org/officeDocument/2006/relationships/hyperlink" Target="https://twitter.com/#!/bizboost/status/1158133720559345666" TargetMode="External" /><Relationship Id="rId323" Type="http://schemas.openxmlformats.org/officeDocument/2006/relationships/hyperlink" Target="https://twitter.com/#!/bizboost/status/1158140714020200448" TargetMode="External" /><Relationship Id="rId324" Type="http://schemas.openxmlformats.org/officeDocument/2006/relationships/hyperlink" Target="https://twitter.com/#!/bizboost/status/1159006169362554880" TargetMode="External" /><Relationship Id="rId325" Type="http://schemas.openxmlformats.org/officeDocument/2006/relationships/hyperlink" Target="https://twitter.com/#!/bizboost/status/1163206704022065159" TargetMode="External" /><Relationship Id="rId326" Type="http://schemas.openxmlformats.org/officeDocument/2006/relationships/hyperlink" Target="https://twitter.com/#!/bizboost/status/1163206717213224961" TargetMode="External" /><Relationship Id="rId327" Type="http://schemas.openxmlformats.org/officeDocument/2006/relationships/hyperlink" Target="https://twitter.com/#!/bizboost/status/1163206750079787009" TargetMode="External" /><Relationship Id="rId328" Type="http://schemas.openxmlformats.org/officeDocument/2006/relationships/hyperlink" Target="https://twitter.com/#!/bizboost/status/1163206761920258048" TargetMode="External" /><Relationship Id="rId329" Type="http://schemas.openxmlformats.org/officeDocument/2006/relationships/hyperlink" Target="https://twitter.com/#!/bizboostfeature/status/1156964422075572225" TargetMode="External" /><Relationship Id="rId330" Type="http://schemas.openxmlformats.org/officeDocument/2006/relationships/hyperlink" Target="https://twitter.com/#!/bizboostfeature/status/1158133739752501250" TargetMode="External" /><Relationship Id="rId331" Type="http://schemas.openxmlformats.org/officeDocument/2006/relationships/hyperlink" Target="https://twitter.com/#!/bizboostfeature/status/1158140730306678785" TargetMode="External" /><Relationship Id="rId332" Type="http://schemas.openxmlformats.org/officeDocument/2006/relationships/hyperlink" Target="https://twitter.com/#!/bizboostfeature/status/1159006014353694720" TargetMode="External" /><Relationship Id="rId333" Type="http://schemas.openxmlformats.org/officeDocument/2006/relationships/hyperlink" Target="https://twitter.com/#!/bizboostfeature/status/1163206865716686848" TargetMode="External" /><Relationship Id="rId334" Type="http://schemas.openxmlformats.org/officeDocument/2006/relationships/hyperlink" Target="https://twitter.com/#!/bizboostfeature/status/1163206875204194307" TargetMode="External" /><Relationship Id="rId335" Type="http://schemas.openxmlformats.org/officeDocument/2006/relationships/hyperlink" Target="https://twitter.com/#!/bizboostfeature/status/1163206912881696771" TargetMode="External" /><Relationship Id="rId336" Type="http://schemas.openxmlformats.org/officeDocument/2006/relationships/hyperlink" Target="https://twitter.com/#!/bizboostfeature/status/1163206926261465088" TargetMode="External" /><Relationship Id="rId337" Type="http://schemas.openxmlformats.org/officeDocument/2006/relationships/hyperlink" Target="https://twitter.com/#!/managementguru1/status/1163386015442034688" TargetMode="External" /><Relationship Id="rId338" Type="http://schemas.openxmlformats.org/officeDocument/2006/relationships/hyperlink" Target="https://twitter.com/#!/marklives/status/1163833560941420544" TargetMode="External" /><Relationship Id="rId339" Type="http://schemas.openxmlformats.org/officeDocument/2006/relationships/hyperlink" Target="https://twitter.com/#!/kathmcconnachie/status/1163783547439788032" TargetMode="External" /><Relationship Id="rId340" Type="http://schemas.openxmlformats.org/officeDocument/2006/relationships/hyperlink" Target="https://twitter.com/#!/gfunkdafied/status/1163854246669967361" TargetMode="External" /><Relationship Id="rId341" Type="http://schemas.openxmlformats.org/officeDocument/2006/relationships/hyperlink" Target="https://twitter.com/#!/xsentriq/status/1164586551734493185" TargetMode="External" /><Relationship Id="rId342" Type="http://schemas.openxmlformats.org/officeDocument/2006/relationships/hyperlink" Target="https://twitter.com/#!/schedulingtweet/status/1164719414341775360" TargetMode="External" /><Relationship Id="rId343" Type="http://schemas.openxmlformats.org/officeDocument/2006/relationships/hyperlink" Target="https://twitter.com/#!/clicktugdeals/status/1165526725377351681" TargetMode="External" /><Relationship Id="rId344" Type="http://schemas.openxmlformats.org/officeDocument/2006/relationships/hyperlink" Target="https://twitter.com/#!/btweeps_/status/1158136288589037568" TargetMode="External" /><Relationship Id="rId345" Type="http://schemas.openxmlformats.org/officeDocument/2006/relationships/hyperlink" Target="https://twitter.com/#!/btweeps_/status/1163202284047818752" TargetMode="External" /><Relationship Id="rId346" Type="http://schemas.openxmlformats.org/officeDocument/2006/relationships/hyperlink" Target="https://twitter.com/#!/thesoulfulemu/status/1163206589748301824" TargetMode="External" /><Relationship Id="rId347" Type="http://schemas.openxmlformats.org/officeDocument/2006/relationships/hyperlink" Target="https://twitter.com/#!/btweeps_/status/1156958954142015488" TargetMode="External" /><Relationship Id="rId348" Type="http://schemas.openxmlformats.org/officeDocument/2006/relationships/hyperlink" Target="https://twitter.com/#!/btweeps_/status/1158133506788208642" TargetMode="External" /><Relationship Id="rId349" Type="http://schemas.openxmlformats.org/officeDocument/2006/relationships/hyperlink" Target="https://twitter.com/#!/btweeps_/status/1158133577718149120" TargetMode="External" /><Relationship Id="rId350" Type="http://schemas.openxmlformats.org/officeDocument/2006/relationships/hyperlink" Target="https://twitter.com/#!/btweeps_/status/1158136545536348160" TargetMode="External" /><Relationship Id="rId351" Type="http://schemas.openxmlformats.org/officeDocument/2006/relationships/hyperlink" Target="https://twitter.com/#!/btweeps_/status/1158137247276949510" TargetMode="External" /><Relationship Id="rId352" Type="http://schemas.openxmlformats.org/officeDocument/2006/relationships/hyperlink" Target="https://twitter.com/#!/btweeps_/status/1158140412206419974" TargetMode="External" /><Relationship Id="rId353" Type="http://schemas.openxmlformats.org/officeDocument/2006/relationships/hyperlink" Target="https://twitter.com/#!/btweeps_/status/1158140480179322881" TargetMode="External" /><Relationship Id="rId354" Type="http://schemas.openxmlformats.org/officeDocument/2006/relationships/hyperlink" Target="https://twitter.com/#!/btweeps_/status/1159005508570947584" TargetMode="External" /><Relationship Id="rId355" Type="http://schemas.openxmlformats.org/officeDocument/2006/relationships/hyperlink" Target="https://twitter.com/#!/btweeps_/status/1159005543689850880" TargetMode="External" /><Relationship Id="rId356" Type="http://schemas.openxmlformats.org/officeDocument/2006/relationships/hyperlink" Target="https://twitter.com/#!/btweeps_/status/1163202210601328640" TargetMode="External" /><Relationship Id="rId357" Type="http://schemas.openxmlformats.org/officeDocument/2006/relationships/hyperlink" Target="https://twitter.com/#!/btweeps_/status/1163205031430168577" TargetMode="External" /><Relationship Id="rId358" Type="http://schemas.openxmlformats.org/officeDocument/2006/relationships/hyperlink" Target="https://twitter.com/#!/btweeps_/status/1163206157680500737" TargetMode="External" /><Relationship Id="rId359" Type="http://schemas.openxmlformats.org/officeDocument/2006/relationships/hyperlink" Target="https://twitter.com/#!/btweeps_/status/1163206187841662977" TargetMode="External" /><Relationship Id="rId360" Type="http://schemas.openxmlformats.org/officeDocument/2006/relationships/hyperlink" Target="https://twitter.com/#!/thesoulfulemu/status/1156964188704477184" TargetMode="External" /><Relationship Id="rId361" Type="http://schemas.openxmlformats.org/officeDocument/2006/relationships/hyperlink" Target="https://twitter.com/#!/thesoulfulemu/status/1158133710669209603" TargetMode="External" /><Relationship Id="rId362" Type="http://schemas.openxmlformats.org/officeDocument/2006/relationships/hyperlink" Target="https://twitter.com/#!/thesoulfulemu/status/1158140703991640064" TargetMode="External" /><Relationship Id="rId363" Type="http://schemas.openxmlformats.org/officeDocument/2006/relationships/hyperlink" Target="https://twitter.com/#!/thesoulfulemu/status/1158389948208308224" TargetMode="External" /><Relationship Id="rId364" Type="http://schemas.openxmlformats.org/officeDocument/2006/relationships/hyperlink" Target="https://twitter.com/#!/thesoulfulemu/status/1159005838582931456" TargetMode="External" /><Relationship Id="rId365" Type="http://schemas.openxmlformats.org/officeDocument/2006/relationships/hyperlink" Target="https://twitter.com/#!/thesoulfulemu/status/1163206622405152769" TargetMode="External" /><Relationship Id="rId366" Type="http://schemas.openxmlformats.org/officeDocument/2006/relationships/hyperlink" Target="https://twitter.com/#!/thesoulfulemu/status/1163206633415204869" TargetMode="External" /><Relationship Id="rId367" Type="http://schemas.openxmlformats.org/officeDocument/2006/relationships/hyperlink" Target="https://twitter.com/#!/thesoulfulemu/status/1158948131666583552" TargetMode="External" /><Relationship Id="rId368" Type="http://schemas.openxmlformats.org/officeDocument/2006/relationships/hyperlink" Target="https://twitter.com/#!/thesoulfulemu/status/1159342481030488065" TargetMode="External" /><Relationship Id="rId369" Type="http://schemas.openxmlformats.org/officeDocument/2006/relationships/hyperlink" Target="https://twitter.com/#!/thesoulfulemu/status/1160313879035035648" TargetMode="External" /><Relationship Id="rId370" Type="http://schemas.openxmlformats.org/officeDocument/2006/relationships/hyperlink" Target="https://twitter.com/#!/thesoulfulemu/status/1162537532900466688" TargetMode="External" /><Relationship Id="rId371" Type="http://schemas.openxmlformats.org/officeDocument/2006/relationships/hyperlink" Target="https://twitter.com/#!/thesoulfulemu/status/1165894657219465217" TargetMode="External" /><Relationship Id="rId372" Type="http://schemas.openxmlformats.org/officeDocument/2006/relationships/hyperlink" Target="https://twitter.com/#!/thesoulfulemu/status/1166020919250366464" TargetMode="External" /><Relationship Id="rId373" Type="http://schemas.openxmlformats.org/officeDocument/2006/relationships/hyperlink" Target="https://twitter.com/#!/themissnicolina/status/1166184824115212290" TargetMode="External" /><Relationship Id="rId374" Type="http://schemas.openxmlformats.org/officeDocument/2006/relationships/hyperlink" Target="https://twitter.com/#!/ifp_marketing/status/1166349822905004044" TargetMode="External" /><Relationship Id="rId375" Type="http://schemas.openxmlformats.org/officeDocument/2006/relationships/hyperlink" Target="https://twitter.com/#!/usabizparty/status/1166402189637537792" TargetMode="External" /><Relationship Id="rId376" Type="http://schemas.openxmlformats.org/officeDocument/2006/relationships/hyperlink" Target="https://twitter.com/#!/bellas_pets/status/1166430047000858624" TargetMode="External" /><Relationship Id="rId377" Type="http://schemas.openxmlformats.org/officeDocument/2006/relationships/hyperlink" Target="https://twitter.com/#!/bizapalooza/status/1166762804688379904" TargetMode="External" /><Relationship Id="rId378" Type="http://schemas.openxmlformats.org/officeDocument/2006/relationships/hyperlink" Target="https://twitter.com/#!/jigneshthakkarv/status/1166401705728237568" TargetMode="External" /><Relationship Id="rId379" Type="http://schemas.openxmlformats.org/officeDocument/2006/relationships/hyperlink" Target="https://twitter.com/#!/socltribe/status/1166809699846631434" TargetMode="External" /><Relationship Id="rId380" Type="http://schemas.openxmlformats.org/officeDocument/2006/relationships/hyperlink" Target="https://twitter.com/#!/expressedly/status/1167503763353088001" TargetMode="External" /><Relationship Id="rId381" Type="http://schemas.openxmlformats.org/officeDocument/2006/relationships/hyperlink" Target="https://twitter.com/#!/cmssocialmedia/status/1167621109262495744" TargetMode="External" /><Relationship Id="rId382" Type="http://schemas.openxmlformats.org/officeDocument/2006/relationships/hyperlink" Target="https://twitter.com/#!/talkwalkerde/status/1169567119073337344" TargetMode="External" /><Relationship Id="rId383" Type="http://schemas.openxmlformats.org/officeDocument/2006/relationships/hyperlink" Target="https://twitter.com/#!/glenridgefleet/status/1169740054325080064" TargetMode="External" /><Relationship Id="rId384" Type="http://schemas.openxmlformats.org/officeDocument/2006/relationships/hyperlink" Target="https://twitter.com/#!/valasysb2b/status/1170047013355806721" TargetMode="External" /><Relationship Id="rId385" Type="http://schemas.openxmlformats.org/officeDocument/2006/relationships/hyperlink" Target="https://twitter.com/#!/jencoleict/status/1171045004124422146" TargetMode="External" /><Relationship Id="rId386" Type="http://schemas.openxmlformats.org/officeDocument/2006/relationships/hyperlink" Target="https://twitter.com/#!/the_enitiaters/status/1171327029888933888" TargetMode="External" /><Relationship Id="rId387" Type="http://schemas.openxmlformats.org/officeDocument/2006/relationships/hyperlink" Target="https://twitter.com/#!/dameconcepts/status/1171440564505436163" TargetMode="External" /><Relationship Id="rId388" Type="http://schemas.openxmlformats.org/officeDocument/2006/relationships/hyperlink" Target="https://twitter.com/#!/dboniche/status/1171447306907815943" TargetMode="External" /><Relationship Id="rId389" Type="http://schemas.openxmlformats.org/officeDocument/2006/relationships/hyperlink" Target="https://twitter.com/#!/khoros/status/1171449099595333635" TargetMode="External" /><Relationship Id="rId390" Type="http://schemas.openxmlformats.org/officeDocument/2006/relationships/hyperlink" Target="https://twitter.com/#!/nsccfinance/status/1171510049853718529" TargetMode="External" /><Relationship Id="rId391" Type="http://schemas.openxmlformats.org/officeDocument/2006/relationships/hyperlink" Target="https://twitter.com/#!/digital360chat/status/1172138570477445124" TargetMode="External" /><Relationship Id="rId392" Type="http://schemas.openxmlformats.org/officeDocument/2006/relationships/hyperlink" Target="https://twitter.com/#!/urbansoftt/status/1172194660279881728" TargetMode="External" /><Relationship Id="rId393" Type="http://schemas.openxmlformats.org/officeDocument/2006/relationships/hyperlink" Target="https://twitter.com/#!/joeclark947/status/1049957792348626944" TargetMode="External" /><Relationship Id="rId394" Type="http://schemas.openxmlformats.org/officeDocument/2006/relationships/hyperlink" Target="https://twitter.com/#!/joeclark947/status/1164521127198302208" TargetMode="External" /><Relationship Id="rId395" Type="http://schemas.openxmlformats.org/officeDocument/2006/relationships/hyperlink" Target="https://twitter.com/#!/joeclark947/status/1172471946933669888" TargetMode="External" /><Relationship Id="rId396" Type="http://schemas.openxmlformats.org/officeDocument/2006/relationships/hyperlink" Target="https://twitter.com/#!/saccio/status/1173691942238076928" TargetMode="External" /><Relationship Id="rId397" Type="http://schemas.openxmlformats.org/officeDocument/2006/relationships/hyperlink" Target="https://twitter.com/#!/wildlysm/status/1173921006630690816" TargetMode="External" /><Relationship Id="rId398" Type="http://schemas.openxmlformats.org/officeDocument/2006/relationships/hyperlink" Target="https://twitter.com/#!/katestoodley/status/1174349728378699778" TargetMode="External" /><Relationship Id="rId399" Type="http://schemas.openxmlformats.org/officeDocument/2006/relationships/hyperlink" Target="https://twitter.com/#!/ramonanunezm/status/1175169479828889601" TargetMode="External" /><Relationship Id="rId400" Type="http://schemas.openxmlformats.org/officeDocument/2006/relationships/hyperlink" Target="https://twitter.com/#!/ramonanunezm/status/1175246134639583233" TargetMode="External" /><Relationship Id="rId401" Type="http://schemas.openxmlformats.org/officeDocument/2006/relationships/hyperlink" Target="https://twitter.com/#!/bjorgpalsdottir/status/1175502735397048324" TargetMode="External" /><Relationship Id="rId402" Type="http://schemas.openxmlformats.org/officeDocument/2006/relationships/hyperlink" Target="https://twitter.com/#!/chrissmithdigi/status/1172340864531587079" TargetMode="External" /><Relationship Id="rId403" Type="http://schemas.openxmlformats.org/officeDocument/2006/relationships/hyperlink" Target="https://twitter.com/#!/chrissmithdigi/status/1176170955409784832" TargetMode="External" /><Relationship Id="rId404" Type="http://schemas.openxmlformats.org/officeDocument/2006/relationships/hyperlink" Target="https://twitter.com/#!/tracy19671/status/1176773263520935936" TargetMode="External" /><Relationship Id="rId405" Type="http://schemas.openxmlformats.org/officeDocument/2006/relationships/hyperlink" Target="https://twitter.com/#!/tvbtweets/status/1177251124472139777" TargetMode="External" /><Relationship Id="rId406" Type="http://schemas.openxmlformats.org/officeDocument/2006/relationships/hyperlink" Target="https://twitter.com/#!/mdavecs/status/1179171489662275592" TargetMode="External" /><Relationship Id="rId407" Type="http://schemas.openxmlformats.org/officeDocument/2006/relationships/hyperlink" Target="https://twitter.com/#!/falconio/status/1179365458455285760" TargetMode="External" /><Relationship Id="rId408" Type="http://schemas.openxmlformats.org/officeDocument/2006/relationships/hyperlink" Target="https://twitter.com/#!/falconio/status/1169338091385106438" TargetMode="External" /><Relationship Id="rId409" Type="http://schemas.openxmlformats.org/officeDocument/2006/relationships/hyperlink" Target="https://twitter.com/#!/ecotone_pbc/status/1179416318627500035" TargetMode="External" /><Relationship Id="rId410" Type="http://schemas.openxmlformats.org/officeDocument/2006/relationships/hyperlink" Target="https://twitter.com/#!/dpomuk/status/1179770591441817602" TargetMode="External" /><Relationship Id="rId411" Type="http://schemas.openxmlformats.org/officeDocument/2006/relationships/hyperlink" Target="https://twitter.com/#!/sociamonials/status/1158332148752904192" TargetMode="External" /><Relationship Id="rId412" Type="http://schemas.openxmlformats.org/officeDocument/2006/relationships/hyperlink" Target="https://twitter.com/#!/sociamonials/status/1159237423575912448" TargetMode="External" /><Relationship Id="rId413" Type="http://schemas.openxmlformats.org/officeDocument/2006/relationships/hyperlink" Target="https://twitter.com/#!/sociamonials/status/1160868722220736517" TargetMode="External" /><Relationship Id="rId414" Type="http://schemas.openxmlformats.org/officeDocument/2006/relationships/hyperlink" Target="https://twitter.com/#!/sociamonials/status/1160959358986944512" TargetMode="External" /><Relationship Id="rId415" Type="http://schemas.openxmlformats.org/officeDocument/2006/relationships/hyperlink" Target="https://twitter.com/#!/sociamonials/status/1164553300462776320" TargetMode="External" /><Relationship Id="rId416" Type="http://schemas.openxmlformats.org/officeDocument/2006/relationships/hyperlink" Target="https://twitter.com/#!/sociamonials/status/1180076988473626624" TargetMode="External" /><Relationship Id="rId417" Type="http://schemas.openxmlformats.org/officeDocument/2006/relationships/hyperlink" Target="https://twitter.com/#!/rectestgirl/status/1179169178789351425" TargetMode="External" /><Relationship Id="rId418" Type="http://schemas.openxmlformats.org/officeDocument/2006/relationships/hyperlink" Target="https://twitter.com/#!/rectestgirl/status/1179441064169488384" TargetMode="External" /><Relationship Id="rId419" Type="http://schemas.openxmlformats.org/officeDocument/2006/relationships/hyperlink" Target="https://twitter.com/#!/rectestgirl/status/1180166045853605888" TargetMode="External" /><Relationship Id="rId420" Type="http://schemas.openxmlformats.org/officeDocument/2006/relationships/hyperlink" Target="https://twitter.com/#!/madalynsklar/status/1152644282530107399" TargetMode="External" /><Relationship Id="rId421" Type="http://schemas.openxmlformats.org/officeDocument/2006/relationships/hyperlink" Target="https://twitter.com/#!/2e6658f32bcf414/status/1181189556755931136" TargetMode="External" /><Relationship Id="rId422" Type="http://schemas.openxmlformats.org/officeDocument/2006/relationships/hyperlink" Target="https://twitter.com/#!/savefglc/status/1181282683676180480" TargetMode="External" /><Relationship Id="rId423" Type="http://schemas.openxmlformats.org/officeDocument/2006/relationships/hyperlink" Target="https://twitter.com/#!/ganeshjacharya/status/1181434756795392000" TargetMode="External" /><Relationship Id="rId424" Type="http://schemas.openxmlformats.org/officeDocument/2006/relationships/hyperlink" Target="https://twitter.com/#!/ross_quintana/status/989635396366675968" TargetMode="External" /><Relationship Id="rId425" Type="http://schemas.openxmlformats.org/officeDocument/2006/relationships/hyperlink" Target="https://twitter.com/#!/ross_quintana/status/1169671697701752832" TargetMode="External" /><Relationship Id="rId426" Type="http://schemas.openxmlformats.org/officeDocument/2006/relationships/hyperlink" Target="https://twitter.com/#!/ross_quintana/status/1175938054709829633" TargetMode="External" /><Relationship Id="rId427" Type="http://schemas.openxmlformats.org/officeDocument/2006/relationships/hyperlink" Target="https://twitter.com/#!/ross_quintana/status/1181966485167788033" TargetMode="External" /><Relationship Id="rId428" Type="http://schemas.openxmlformats.org/officeDocument/2006/relationships/hyperlink" Target="https://twitter.com/#!/kickfactoryinc/status/1179505732355575813" TargetMode="External" /><Relationship Id="rId429" Type="http://schemas.openxmlformats.org/officeDocument/2006/relationships/hyperlink" Target="https://twitter.com/#!/kickfactoryinc/status/1176902589264408577" TargetMode="External" /><Relationship Id="rId430" Type="http://schemas.openxmlformats.org/officeDocument/2006/relationships/hyperlink" Target="https://twitter.com/#!/kickfactoryinc/status/1180320235213246464" TargetMode="External" /><Relationship Id="rId431" Type="http://schemas.openxmlformats.org/officeDocument/2006/relationships/hyperlink" Target="https://twitter.com/#!/kickfactoryinc/status/1182356713204277248" TargetMode="External" /><Relationship Id="rId432" Type="http://schemas.openxmlformats.org/officeDocument/2006/relationships/hyperlink" Target="https://twitter.com/#!/kickfactoryinc/status/1182776234503217152" TargetMode="External" /><Relationship Id="rId433" Type="http://schemas.openxmlformats.org/officeDocument/2006/relationships/hyperlink" Target="https://twitter.com/#!/b2the7/status/1158750937126776832" TargetMode="External" /><Relationship Id="rId434" Type="http://schemas.openxmlformats.org/officeDocument/2006/relationships/hyperlink" Target="https://twitter.com/#!/b2the7/status/1169720910577917953" TargetMode="External" /><Relationship Id="rId435" Type="http://schemas.openxmlformats.org/officeDocument/2006/relationships/hyperlink" Target="https://twitter.com/#!/b2the7/status/1183102048092512256" TargetMode="External" /><Relationship Id="rId436" Type="http://schemas.openxmlformats.org/officeDocument/2006/relationships/hyperlink" Target="https://twitter.com/#!/marynasife/status/1184428297633091584" TargetMode="External" /><Relationship Id="rId437" Type="http://schemas.openxmlformats.org/officeDocument/2006/relationships/hyperlink" Target="https://twitter.com/#!/socialmediaclub/status/1184854076506415104" TargetMode="External" /><Relationship Id="rId438" Type="http://schemas.openxmlformats.org/officeDocument/2006/relationships/hyperlink" Target="https://twitter.com/#!/manageflitter/status/1108114041065611264" TargetMode="External" /><Relationship Id="rId439" Type="http://schemas.openxmlformats.org/officeDocument/2006/relationships/hyperlink" Target="https://twitter.com/#!/myloc_tracker/status/1172949941519605760" TargetMode="External" /><Relationship Id="rId440" Type="http://schemas.openxmlformats.org/officeDocument/2006/relationships/hyperlink" Target="https://twitter.com/#!/manageflitter/status/1110663089953886211" TargetMode="External" /><Relationship Id="rId441" Type="http://schemas.openxmlformats.org/officeDocument/2006/relationships/hyperlink" Target="https://twitter.com/#!/lollipop_social/status/1110658298775330816" TargetMode="External" /><Relationship Id="rId442" Type="http://schemas.openxmlformats.org/officeDocument/2006/relationships/hyperlink" Target="https://twitter.com/#!/lollipop_social/status/1110661871659638784" TargetMode="External" /><Relationship Id="rId443" Type="http://schemas.openxmlformats.org/officeDocument/2006/relationships/hyperlink" Target="https://twitter.com/#!/lollipop_social/status/1170061265533845504" TargetMode="External" /><Relationship Id="rId444" Type="http://schemas.openxmlformats.org/officeDocument/2006/relationships/hyperlink" Target="https://twitter.com/#!/myloc_tracker/status/1170005525905518592" TargetMode="External" /><Relationship Id="rId445" Type="http://schemas.openxmlformats.org/officeDocument/2006/relationships/hyperlink" Target="https://twitter.com/#!/myloc_tracker/status/1171862773149634560" TargetMode="External" /><Relationship Id="rId446" Type="http://schemas.openxmlformats.org/officeDocument/2006/relationships/hyperlink" Target="https://twitter.com/#!/myloc_tracker/status/1173131130750545920" TargetMode="External" /><Relationship Id="rId447" Type="http://schemas.openxmlformats.org/officeDocument/2006/relationships/hyperlink" Target="https://twitter.com/#!/manageflitter/status/1108123214935453700" TargetMode="External" /><Relationship Id="rId448" Type="http://schemas.openxmlformats.org/officeDocument/2006/relationships/hyperlink" Target="https://twitter.com/#!/manageflitter/status/1113195710474801153" TargetMode="External" /><Relationship Id="rId449" Type="http://schemas.openxmlformats.org/officeDocument/2006/relationships/hyperlink" Target="https://twitter.com/#!/manageflitter/status/1108115737707798533" TargetMode="External" /><Relationship Id="rId450" Type="http://schemas.openxmlformats.org/officeDocument/2006/relationships/hyperlink" Target="https://twitter.com/#!/manageflitter/status/1110657362375921664" TargetMode="External" /><Relationship Id="rId451" Type="http://schemas.openxmlformats.org/officeDocument/2006/relationships/hyperlink" Target="https://twitter.com/#!/myloc_tracker/status/1158091969815547906" TargetMode="External" /><Relationship Id="rId452" Type="http://schemas.openxmlformats.org/officeDocument/2006/relationships/hyperlink" Target="https://twitter.com/#!/myloc_tracker/status/1170549123487096832" TargetMode="External" /><Relationship Id="rId453" Type="http://schemas.openxmlformats.org/officeDocument/2006/relationships/hyperlink" Target="https://twitter.com/#!/myloc_tracker/status/1181783194758238208" TargetMode="External" /><Relationship Id="rId454" Type="http://schemas.openxmlformats.org/officeDocument/2006/relationships/hyperlink" Target="https://twitter.com/#!/myloc_tracker/status/1181964377043427329" TargetMode="External" /><Relationship Id="rId455" Type="http://schemas.openxmlformats.org/officeDocument/2006/relationships/hyperlink" Target="https://twitter.com/#!/dede_watson/status/1108122849351557120" TargetMode="External" /><Relationship Id="rId456" Type="http://schemas.openxmlformats.org/officeDocument/2006/relationships/hyperlink" Target="https://twitter.com/#!/dede_watson/status/1108119743523971072" TargetMode="External" /><Relationship Id="rId457" Type="http://schemas.openxmlformats.org/officeDocument/2006/relationships/hyperlink" Target="https://twitter.com/#!/dede_watson/status/1108120913847947265" TargetMode="External" /><Relationship Id="rId458" Type="http://schemas.openxmlformats.org/officeDocument/2006/relationships/hyperlink" Target="https://twitter.com/#!/dede_watson/status/1108119592428335105" TargetMode="External" /><Relationship Id="rId459" Type="http://schemas.openxmlformats.org/officeDocument/2006/relationships/hyperlink" Target="https://twitter.com/#!/dede_watson/status/1108117189717098497" TargetMode="External" /><Relationship Id="rId460" Type="http://schemas.openxmlformats.org/officeDocument/2006/relationships/hyperlink" Target="https://twitter.com/#!/myloc_tracker/status/1170503822558531584" TargetMode="External" /><Relationship Id="rId461" Type="http://schemas.openxmlformats.org/officeDocument/2006/relationships/hyperlink" Target="https://twitter.com/#!/myloc_tracker/status/1171047393963454464" TargetMode="External" /><Relationship Id="rId462" Type="http://schemas.openxmlformats.org/officeDocument/2006/relationships/hyperlink" Target="https://twitter.com/#!/myloc_tracker/status/1178249883704287237" TargetMode="External" /><Relationship Id="rId463" Type="http://schemas.openxmlformats.org/officeDocument/2006/relationships/hyperlink" Target="https://twitter.com/#!/myloc_tracker/status/1183731024775254023" TargetMode="External" /><Relationship Id="rId464" Type="http://schemas.openxmlformats.org/officeDocument/2006/relationships/hyperlink" Target="https://twitter.com/#!/myloc_tracker/status/1185180581669359620" TargetMode="External" /><Relationship Id="rId465" Type="http://schemas.openxmlformats.org/officeDocument/2006/relationships/hyperlink" Target="https://twitter.com/#!/tinacpowell/status/1113196306787438593" TargetMode="External" /><Relationship Id="rId466" Type="http://schemas.openxmlformats.org/officeDocument/2006/relationships/hyperlink" Target="https://twitter.com/#!/tinacpowell/status/1113196653891194881" TargetMode="External" /><Relationship Id="rId467" Type="http://schemas.openxmlformats.org/officeDocument/2006/relationships/hyperlink" Target="https://twitter.com/#!/tinacpowell/status/1113199123161915392" TargetMode="External" /><Relationship Id="rId468" Type="http://schemas.openxmlformats.org/officeDocument/2006/relationships/hyperlink" Target="https://twitter.com/#!/myloc_tracker/status/1158046681285500928" TargetMode="External" /><Relationship Id="rId469" Type="http://schemas.openxmlformats.org/officeDocument/2006/relationships/hyperlink" Target="https://twitter.com/#!/myloc_tracker/status/1183368636519665664" TargetMode="External" /><Relationship Id="rId470" Type="http://schemas.openxmlformats.org/officeDocument/2006/relationships/hyperlink" Target="https://twitter.com/#!/myloc_tracker/status/1184818192432193537" TargetMode="External" /><Relationship Id="rId471" Type="http://schemas.openxmlformats.org/officeDocument/2006/relationships/hyperlink" Target="https://twitter.com/#!/myloc_tracker/status/1185542973334999040" TargetMode="External" /><Relationship Id="rId472" Type="http://schemas.openxmlformats.org/officeDocument/2006/relationships/hyperlink" Target="https://twitter.com/#!/inboundevol/status/1171146868610490369" TargetMode="External" /><Relationship Id="rId473" Type="http://schemas.openxmlformats.org/officeDocument/2006/relationships/hyperlink" Target="https://twitter.com/#!/inboundevol/status/1171157465662205952" TargetMode="External" /><Relationship Id="rId474" Type="http://schemas.openxmlformats.org/officeDocument/2006/relationships/hyperlink" Target="https://twitter.com/#!/inboundevol/status/1172335197762646017" TargetMode="External" /><Relationship Id="rId475" Type="http://schemas.openxmlformats.org/officeDocument/2006/relationships/hyperlink" Target="https://twitter.com/#!/inboundevol/status/1174665840303706112" TargetMode="External" /><Relationship Id="rId476" Type="http://schemas.openxmlformats.org/officeDocument/2006/relationships/hyperlink" Target="https://twitter.com/#!/inboundevol/status/1176164540314259456" TargetMode="External" /><Relationship Id="rId477" Type="http://schemas.openxmlformats.org/officeDocument/2006/relationships/hyperlink" Target="https://twitter.com/#!/inboundevol/status/1176457364247064576" TargetMode="External" /><Relationship Id="rId478" Type="http://schemas.openxmlformats.org/officeDocument/2006/relationships/hyperlink" Target="https://twitter.com/#!/inboundevol/status/1176819753463308290" TargetMode="External" /><Relationship Id="rId479" Type="http://schemas.openxmlformats.org/officeDocument/2006/relationships/hyperlink" Target="https://twitter.com/#!/inboundevol/status/1180081289954762753" TargetMode="External" /><Relationship Id="rId480" Type="http://schemas.openxmlformats.org/officeDocument/2006/relationships/hyperlink" Target="https://twitter.com/#!/inboundevol/status/1181117799030280192" TargetMode="External" /><Relationship Id="rId481" Type="http://schemas.openxmlformats.org/officeDocument/2006/relationships/hyperlink" Target="https://twitter.com/#!/inboundevol/status/1181530807137112065" TargetMode="External" /><Relationship Id="rId482" Type="http://schemas.openxmlformats.org/officeDocument/2006/relationships/hyperlink" Target="https://twitter.com/#!/inboundevol/status/1182044154211262464" TargetMode="External" /><Relationship Id="rId483" Type="http://schemas.openxmlformats.org/officeDocument/2006/relationships/hyperlink" Target="https://twitter.com/#!/inboundevol/status/1183594133090385925" TargetMode="External" /><Relationship Id="rId484" Type="http://schemas.openxmlformats.org/officeDocument/2006/relationships/hyperlink" Target="https://twitter.com/#!/inboundevol/status/1186553616527712257" TargetMode="External" /><Relationship Id="rId485" Type="http://schemas.openxmlformats.org/officeDocument/2006/relationships/hyperlink" Target="https://api.twitter.com/1.1/geo/id/1661ada9b2b18024.json" TargetMode="External" /><Relationship Id="rId486" Type="http://schemas.openxmlformats.org/officeDocument/2006/relationships/comments" Target="../comments13.xml" /><Relationship Id="rId487" Type="http://schemas.openxmlformats.org/officeDocument/2006/relationships/vmlDrawing" Target="../drawings/vmlDrawing6.vml" /><Relationship Id="rId488" Type="http://schemas.openxmlformats.org/officeDocument/2006/relationships/table" Target="../tables/table23.xml" /><Relationship Id="rId48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suitesocialmedia.com/" TargetMode="External" /><Relationship Id="rId2" Type="http://schemas.openxmlformats.org/officeDocument/2006/relationships/hyperlink" Target="https://about.twitter.com/" TargetMode="External" /><Relationship Id="rId3" Type="http://schemas.openxmlformats.org/officeDocument/2006/relationships/hyperlink" Target="https://t.co/CNpgH6LFQp" TargetMode="External" /><Relationship Id="rId4" Type="http://schemas.openxmlformats.org/officeDocument/2006/relationships/hyperlink" Target="https://t.co/MSFtPP5NFs" TargetMode="External" /><Relationship Id="rId5" Type="http://schemas.openxmlformats.org/officeDocument/2006/relationships/hyperlink" Target="https://t.co/oEiAuqaLCI" TargetMode="External" /><Relationship Id="rId6" Type="http://schemas.openxmlformats.org/officeDocument/2006/relationships/hyperlink" Target="http://bit.ly/2J9zfXk" TargetMode="External" /><Relationship Id="rId7" Type="http://schemas.openxmlformats.org/officeDocument/2006/relationships/hyperlink" Target="http://www.kylemcmahon.me/category/success/" TargetMode="External" /><Relationship Id="rId8" Type="http://schemas.openxmlformats.org/officeDocument/2006/relationships/hyperlink" Target="http://emu.one/" TargetMode="External" /><Relationship Id="rId9" Type="http://schemas.openxmlformats.org/officeDocument/2006/relationships/hyperlink" Target="https://t.co/7eaVn0rbQH" TargetMode="External" /><Relationship Id="rId10" Type="http://schemas.openxmlformats.org/officeDocument/2006/relationships/hyperlink" Target="http://sociamonials.com/" TargetMode="External" /><Relationship Id="rId11" Type="http://schemas.openxmlformats.org/officeDocument/2006/relationships/hyperlink" Target="https://genepetrov.substack.com/" TargetMode="External" /><Relationship Id="rId12" Type="http://schemas.openxmlformats.org/officeDocument/2006/relationships/hyperlink" Target="https://authory.com/LaurenPope" TargetMode="External" /><Relationship Id="rId13" Type="http://schemas.openxmlformats.org/officeDocument/2006/relationships/hyperlink" Target="https://t.co/bC2jePSjjx" TargetMode="External" /><Relationship Id="rId14" Type="http://schemas.openxmlformats.org/officeDocument/2006/relationships/hyperlink" Target="https://t.co/kbux65ChLe" TargetMode="External" /><Relationship Id="rId15" Type="http://schemas.openxmlformats.org/officeDocument/2006/relationships/hyperlink" Target="http://how2get.me/breach" TargetMode="External" /><Relationship Id="rId16" Type="http://schemas.openxmlformats.org/officeDocument/2006/relationships/hyperlink" Target="https://t.co/SeDNQd1n0x" TargetMode="External" /><Relationship Id="rId17" Type="http://schemas.openxmlformats.org/officeDocument/2006/relationships/hyperlink" Target="https://t.co/UN55ixSoDl" TargetMode="External" /><Relationship Id="rId18" Type="http://schemas.openxmlformats.org/officeDocument/2006/relationships/hyperlink" Target="http://managementguru.net/" TargetMode="External" /><Relationship Id="rId19" Type="http://schemas.openxmlformats.org/officeDocument/2006/relationships/hyperlink" Target="http://www.marklives.com/" TargetMode="External" /><Relationship Id="rId20" Type="http://schemas.openxmlformats.org/officeDocument/2006/relationships/hyperlink" Target="https://www.dijostudios.com/" TargetMode="External" /><Relationship Id="rId21" Type="http://schemas.openxmlformats.org/officeDocument/2006/relationships/hyperlink" Target="https://clicktugdeals.com/" TargetMode="External" /><Relationship Id="rId22" Type="http://schemas.openxmlformats.org/officeDocument/2006/relationships/hyperlink" Target="https://t.co/k6graYQPBm" TargetMode="External" /><Relationship Id="rId23" Type="http://schemas.openxmlformats.org/officeDocument/2006/relationships/hyperlink" Target="http://t.co/ei9ii8DwcW" TargetMode="External" /><Relationship Id="rId24" Type="http://schemas.openxmlformats.org/officeDocument/2006/relationships/hyperlink" Target="https://t.co/FigXjwekVR" TargetMode="External" /><Relationship Id="rId25" Type="http://schemas.openxmlformats.org/officeDocument/2006/relationships/hyperlink" Target="http://www.usabiz.party/" TargetMode="External" /><Relationship Id="rId26" Type="http://schemas.openxmlformats.org/officeDocument/2006/relationships/hyperlink" Target="https://t.co/WNLZZUJTm0" TargetMode="External" /><Relationship Id="rId27" Type="http://schemas.openxmlformats.org/officeDocument/2006/relationships/hyperlink" Target="http://t.co/CFvkOAGa4B" TargetMode="External" /><Relationship Id="rId28" Type="http://schemas.openxmlformats.org/officeDocument/2006/relationships/hyperlink" Target="http://www.madalynsklar.com/" TargetMode="External" /><Relationship Id="rId29" Type="http://schemas.openxmlformats.org/officeDocument/2006/relationships/hyperlink" Target="https://diymarketers.com/category/bizapaloozachat/" TargetMode="External" /><Relationship Id="rId30" Type="http://schemas.openxmlformats.org/officeDocument/2006/relationships/hyperlink" Target="http://t.co/3Xvuxw2JEG" TargetMode="External" /><Relationship Id="rId31" Type="http://schemas.openxmlformats.org/officeDocument/2006/relationships/hyperlink" Target="https://t.co/3QXie6BiVO" TargetMode="External" /><Relationship Id="rId32" Type="http://schemas.openxmlformats.org/officeDocument/2006/relationships/hyperlink" Target="https://t.co/NzUgKTIxRL" TargetMode="External" /><Relationship Id="rId33" Type="http://schemas.openxmlformats.org/officeDocument/2006/relationships/hyperlink" Target="https://t.co/QJThZPgFc1" TargetMode="External" /><Relationship Id="rId34" Type="http://schemas.openxmlformats.org/officeDocument/2006/relationships/hyperlink" Target="https://t.co/zObPSRjcKN" TargetMode="External" /><Relationship Id="rId35" Type="http://schemas.openxmlformats.org/officeDocument/2006/relationships/hyperlink" Target="https://www.linkedin.com/in/jignesh-thakkar-" TargetMode="External" /><Relationship Id="rId36" Type="http://schemas.openxmlformats.org/officeDocument/2006/relationships/hyperlink" Target="https://t.co/ngYczUitvG" TargetMode="External" /><Relationship Id="rId37" Type="http://schemas.openxmlformats.org/officeDocument/2006/relationships/hyperlink" Target="http://www.social-tribe.com/" TargetMode="External" /><Relationship Id="rId38" Type="http://schemas.openxmlformats.org/officeDocument/2006/relationships/hyperlink" Target="http://t.co/rapt2jvezy" TargetMode="External" /><Relationship Id="rId39" Type="http://schemas.openxmlformats.org/officeDocument/2006/relationships/hyperlink" Target="http://www.cmssocial.com/" TargetMode="External" /><Relationship Id="rId40" Type="http://schemas.openxmlformats.org/officeDocument/2006/relationships/hyperlink" Target="http://www.talkwalker.com/de" TargetMode="External" /><Relationship Id="rId41" Type="http://schemas.openxmlformats.org/officeDocument/2006/relationships/hyperlink" Target="http://www.glenridgefleet.com/" TargetMode="External" /><Relationship Id="rId42" Type="http://schemas.openxmlformats.org/officeDocument/2006/relationships/hyperlink" Target="https://linktr.ee/b2the7" TargetMode="External" /><Relationship Id="rId43" Type="http://schemas.openxmlformats.org/officeDocument/2006/relationships/hyperlink" Target="https://t.co/PNjdKb7f3K" TargetMode="External" /><Relationship Id="rId44" Type="http://schemas.openxmlformats.org/officeDocument/2006/relationships/hyperlink" Target="https://t.co/WcmJmztnTl" TargetMode="External" /><Relationship Id="rId45" Type="http://schemas.openxmlformats.org/officeDocument/2006/relationships/hyperlink" Target="https://t.co/qTCGSBi1Fc" TargetMode="External" /><Relationship Id="rId46" Type="http://schemas.openxmlformats.org/officeDocument/2006/relationships/hyperlink" Target="https://t.co/ghOHhUJa7d" TargetMode="External" /><Relationship Id="rId47" Type="http://schemas.openxmlformats.org/officeDocument/2006/relationships/hyperlink" Target="https://t.co/cJcvTdTkKL" TargetMode="External" /><Relationship Id="rId48" Type="http://schemas.openxmlformats.org/officeDocument/2006/relationships/hyperlink" Target="http://t.co/Odm9bWUmUi" TargetMode="External" /><Relationship Id="rId49" Type="http://schemas.openxmlformats.org/officeDocument/2006/relationships/hyperlink" Target="https://t.co/7BficwxJdQ" TargetMode="External" /><Relationship Id="rId50" Type="http://schemas.openxmlformats.org/officeDocument/2006/relationships/hyperlink" Target="https://t.co/YwLFL72AGK" TargetMode="External" /><Relationship Id="rId51" Type="http://schemas.openxmlformats.org/officeDocument/2006/relationships/hyperlink" Target="https://linktr.ee/b2the7" TargetMode="External" /><Relationship Id="rId52" Type="http://schemas.openxmlformats.org/officeDocument/2006/relationships/hyperlink" Target="http://www.urbansoft.co/" TargetMode="External" /><Relationship Id="rId53" Type="http://schemas.openxmlformats.org/officeDocument/2006/relationships/hyperlink" Target="https://t.co/zVQ86j7oYL" TargetMode="External" /><Relationship Id="rId54" Type="http://schemas.openxmlformats.org/officeDocument/2006/relationships/hyperlink" Target="https://t.co/ftYJ3kAoX8" TargetMode="External" /><Relationship Id="rId55" Type="http://schemas.openxmlformats.org/officeDocument/2006/relationships/hyperlink" Target="http://jeff.online/" TargetMode="External" /><Relationship Id="rId56" Type="http://schemas.openxmlformats.org/officeDocument/2006/relationships/hyperlink" Target="https://t.co/qiStueZarB" TargetMode="External" /><Relationship Id="rId57" Type="http://schemas.openxmlformats.org/officeDocument/2006/relationships/hyperlink" Target="https://t.co/DsvFuuSiyF" TargetMode="External" /><Relationship Id="rId58" Type="http://schemas.openxmlformats.org/officeDocument/2006/relationships/hyperlink" Target="https://t.co/EV3CgVoh0g" TargetMode="External" /><Relationship Id="rId59" Type="http://schemas.openxmlformats.org/officeDocument/2006/relationships/hyperlink" Target="http://bit.ly/LarryKim-LinkedIn" TargetMode="External" /><Relationship Id="rId60" Type="http://schemas.openxmlformats.org/officeDocument/2006/relationships/hyperlink" Target="http://www.socialmediatoday.com/" TargetMode="External" /><Relationship Id="rId61" Type="http://schemas.openxmlformats.org/officeDocument/2006/relationships/hyperlink" Target="https://t.co/96xlVBgIIs" TargetMode="External" /><Relationship Id="rId62" Type="http://schemas.openxmlformats.org/officeDocument/2006/relationships/hyperlink" Target="http://t.co/G2lJMs7Gkj" TargetMode="External" /><Relationship Id="rId63" Type="http://schemas.openxmlformats.org/officeDocument/2006/relationships/hyperlink" Target="https://t.co/dTMvOknRep" TargetMode="External" /><Relationship Id="rId64" Type="http://schemas.openxmlformats.org/officeDocument/2006/relationships/hyperlink" Target="https://t.co/cVBTRcJjEU" TargetMode="External" /><Relationship Id="rId65" Type="http://schemas.openxmlformats.org/officeDocument/2006/relationships/hyperlink" Target="https://t.co/KFdvZUVA3U" TargetMode="External" /><Relationship Id="rId66" Type="http://schemas.openxmlformats.org/officeDocument/2006/relationships/hyperlink" Target="https://t.co/fAQmw07IZT" TargetMode="External" /><Relationship Id="rId67" Type="http://schemas.openxmlformats.org/officeDocument/2006/relationships/hyperlink" Target="http://www.softbank.jp/" TargetMode="External" /><Relationship Id="rId68" Type="http://schemas.openxmlformats.org/officeDocument/2006/relationships/hyperlink" Target="https://t.co/kNM9M01S9E" TargetMode="External" /><Relationship Id="rId69" Type="http://schemas.openxmlformats.org/officeDocument/2006/relationships/hyperlink" Target="https://t.co/H1KRHHuMCR" TargetMode="External" /><Relationship Id="rId70" Type="http://schemas.openxmlformats.org/officeDocument/2006/relationships/hyperlink" Target="http://t.co/wGJeWndzVx" TargetMode="External" /><Relationship Id="rId71" Type="http://schemas.openxmlformats.org/officeDocument/2006/relationships/hyperlink" Target="http://t.co/SQpLjPAwgz" TargetMode="External" /><Relationship Id="rId72" Type="http://schemas.openxmlformats.org/officeDocument/2006/relationships/hyperlink" Target="http://t.co/rGaYtRFeiV" TargetMode="External" /><Relationship Id="rId73" Type="http://schemas.openxmlformats.org/officeDocument/2006/relationships/hyperlink" Target="https://t.co/HqFpkKmIkL" TargetMode="External" /><Relationship Id="rId74" Type="http://schemas.openxmlformats.org/officeDocument/2006/relationships/hyperlink" Target="http://www.inboundevolution.com/" TargetMode="External" /><Relationship Id="rId75" Type="http://schemas.openxmlformats.org/officeDocument/2006/relationships/hyperlink" Target="http://www.tvb.org/" TargetMode="External" /><Relationship Id="rId76" Type="http://schemas.openxmlformats.org/officeDocument/2006/relationships/hyperlink" Target="https://t.co/Wv4mmT3Dia" TargetMode="External" /><Relationship Id="rId77" Type="http://schemas.openxmlformats.org/officeDocument/2006/relationships/hyperlink" Target="http://www.falcon.io/" TargetMode="External" /><Relationship Id="rId78" Type="http://schemas.openxmlformats.org/officeDocument/2006/relationships/hyperlink" Target="http://www.nordicchoicehotels.com/" TargetMode="External" /><Relationship Id="rId79" Type="http://schemas.openxmlformats.org/officeDocument/2006/relationships/hyperlink" Target="https://t.co/pM13V6jZBW" TargetMode="External" /><Relationship Id="rId80" Type="http://schemas.openxmlformats.org/officeDocument/2006/relationships/hyperlink" Target="http://t.co/mV4UCGmrQs" TargetMode="External" /><Relationship Id="rId81" Type="http://schemas.openxmlformats.org/officeDocument/2006/relationships/hyperlink" Target="http://www.dpom.co.uk/" TargetMode="External" /><Relationship Id="rId82" Type="http://schemas.openxmlformats.org/officeDocument/2006/relationships/hyperlink" Target="https://t.co/ikK6Czf2SC" TargetMode="External" /><Relationship Id="rId83" Type="http://schemas.openxmlformats.org/officeDocument/2006/relationships/hyperlink" Target="http://fbook.com/clewisanderson" TargetMode="External" /><Relationship Id="rId84" Type="http://schemas.openxmlformats.org/officeDocument/2006/relationships/hyperlink" Target="https://t.co/HCNcFhxu9C" TargetMode="External" /><Relationship Id="rId85" Type="http://schemas.openxmlformats.org/officeDocument/2006/relationships/hyperlink" Target="http://www.teamstrub.com/" TargetMode="External" /><Relationship Id="rId86" Type="http://schemas.openxmlformats.org/officeDocument/2006/relationships/hyperlink" Target="https://t.co/PPCXiclfoR" TargetMode="External" /><Relationship Id="rId87" Type="http://schemas.openxmlformats.org/officeDocument/2006/relationships/hyperlink" Target="http://www.manageflitter.com/" TargetMode="External" /><Relationship Id="rId88" Type="http://schemas.openxmlformats.org/officeDocument/2006/relationships/hyperlink" Target="http://savefriarygrange.com/" TargetMode="External" /><Relationship Id="rId89" Type="http://schemas.openxmlformats.org/officeDocument/2006/relationships/hyperlink" Target="http://seashell.co.in/" TargetMode="External" /><Relationship Id="rId90" Type="http://schemas.openxmlformats.org/officeDocument/2006/relationships/hyperlink" Target="http://socialmagnets.net/" TargetMode="External" /><Relationship Id="rId91" Type="http://schemas.openxmlformats.org/officeDocument/2006/relationships/hyperlink" Target="http://t.co/gNtwk0Q6uf" TargetMode="External" /><Relationship Id="rId92" Type="http://schemas.openxmlformats.org/officeDocument/2006/relationships/hyperlink" Target="http://t.co/5cxYUexdea" TargetMode="External" /><Relationship Id="rId93" Type="http://schemas.openxmlformats.org/officeDocument/2006/relationships/hyperlink" Target="https://t.co/R0m2AM865i" TargetMode="External" /><Relationship Id="rId94" Type="http://schemas.openxmlformats.org/officeDocument/2006/relationships/hyperlink" Target="https://t.co/0vWwlYdYMN" TargetMode="External" /><Relationship Id="rId95" Type="http://schemas.openxmlformats.org/officeDocument/2006/relationships/hyperlink" Target="https://t.co/OetfsOJy2p" TargetMode="External" /><Relationship Id="rId96" Type="http://schemas.openxmlformats.org/officeDocument/2006/relationships/hyperlink" Target="http://www.myloc-ar.com.ar/" TargetMode="External" /><Relationship Id="rId97" Type="http://schemas.openxmlformats.org/officeDocument/2006/relationships/hyperlink" Target="https://t.co/KNIOKgxoMU" TargetMode="External" /><Relationship Id="rId98" Type="http://schemas.openxmlformats.org/officeDocument/2006/relationships/hyperlink" Target="https://t.co/BTsHIFhv5l" TargetMode="External" /><Relationship Id="rId99" Type="http://schemas.openxmlformats.org/officeDocument/2006/relationships/hyperlink" Target="https://pbs.twimg.com/profile_banners/17543352/1568407814" TargetMode="External" /><Relationship Id="rId100" Type="http://schemas.openxmlformats.org/officeDocument/2006/relationships/hyperlink" Target="https://pbs.twimg.com/profile_banners/783214/1556918042" TargetMode="External" /><Relationship Id="rId101" Type="http://schemas.openxmlformats.org/officeDocument/2006/relationships/hyperlink" Target="https://pbs.twimg.com/profile_banners/15588825/1521740600" TargetMode="External" /><Relationship Id="rId102" Type="http://schemas.openxmlformats.org/officeDocument/2006/relationships/hyperlink" Target="https://pbs.twimg.com/profile_banners/907626683271802881/1559995892" TargetMode="External" /><Relationship Id="rId103" Type="http://schemas.openxmlformats.org/officeDocument/2006/relationships/hyperlink" Target="https://pbs.twimg.com/profile_banners/908613331207909376/1564906119" TargetMode="External" /><Relationship Id="rId104" Type="http://schemas.openxmlformats.org/officeDocument/2006/relationships/hyperlink" Target="https://pbs.twimg.com/profile_banners/1082909219047833601/1547021060" TargetMode="External" /><Relationship Id="rId105" Type="http://schemas.openxmlformats.org/officeDocument/2006/relationships/hyperlink" Target="https://pbs.twimg.com/profile_banners/1130920851682091008/1558474964" TargetMode="External" /><Relationship Id="rId106" Type="http://schemas.openxmlformats.org/officeDocument/2006/relationships/hyperlink" Target="https://pbs.twimg.com/profile_banners/919655180118917121/1567698268" TargetMode="External" /><Relationship Id="rId107" Type="http://schemas.openxmlformats.org/officeDocument/2006/relationships/hyperlink" Target="https://pbs.twimg.com/profile_banners/2848824153/1462471828" TargetMode="External" /><Relationship Id="rId108" Type="http://schemas.openxmlformats.org/officeDocument/2006/relationships/hyperlink" Target="https://pbs.twimg.com/profile_banners/241280374/1531793714" TargetMode="External" /><Relationship Id="rId109" Type="http://schemas.openxmlformats.org/officeDocument/2006/relationships/hyperlink" Target="https://pbs.twimg.com/profile_banners/948068359698108416/1514929382" TargetMode="External" /><Relationship Id="rId110" Type="http://schemas.openxmlformats.org/officeDocument/2006/relationships/hyperlink" Target="https://pbs.twimg.com/profile_banners/190804002/1569649092" TargetMode="External" /><Relationship Id="rId111" Type="http://schemas.openxmlformats.org/officeDocument/2006/relationships/hyperlink" Target="https://pbs.twimg.com/profile_banners/1151453523122499584/1571823019" TargetMode="External" /><Relationship Id="rId112" Type="http://schemas.openxmlformats.org/officeDocument/2006/relationships/hyperlink" Target="https://pbs.twimg.com/profile_banners/417205377/1382237135" TargetMode="External" /><Relationship Id="rId113" Type="http://schemas.openxmlformats.org/officeDocument/2006/relationships/hyperlink" Target="https://pbs.twimg.com/profile_banners/771007619360231424/1560366730" TargetMode="External" /><Relationship Id="rId114" Type="http://schemas.openxmlformats.org/officeDocument/2006/relationships/hyperlink" Target="https://pbs.twimg.com/profile_banners/725060682698395649/1568426017" TargetMode="External" /><Relationship Id="rId115" Type="http://schemas.openxmlformats.org/officeDocument/2006/relationships/hyperlink" Target="https://pbs.twimg.com/profile_banners/943228821804933121/1572017473" TargetMode="External" /><Relationship Id="rId116" Type="http://schemas.openxmlformats.org/officeDocument/2006/relationships/hyperlink" Target="https://pbs.twimg.com/profile_banners/1551494299/1439909705" TargetMode="External" /><Relationship Id="rId117" Type="http://schemas.openxmlformats.org/officeDocument/2006/relationships/hyperlink" Target="https://pbs.twimg.com/profile_banners/2162697578/1564825889" TargetMode="External" /><Relationship Id="rId118" Type="http://schemas.openxmlformats.org/officeDocument/2006/relationships/hyperlink" Target="https://pbs.twimg.com/profile_banners/2367331278/1503773366" TargetMode="External" /><Relationship Id="rId119" Type="http://schemas.openxmlformats.org/officeDocument/2006/relationships/hyperlink" Target="https://pbs.twimg.com/profile_banners/895189456877223936/1503833870" TargetMode="External" /><Relationship Id="rId120" Type="http://schemas.openxmlformats.org/officeDocument/2006/relationships/hyperlink" Target="https://pbs.twimg.com/profile_banners/441637158/1534050131" TargetMode="External" /><Relationship Id="rId121" Type="http://schemas.openxmlformats.org/officeDocument/2006/relationships/hyperlink" Target="https://pbs.twimg.com/profile_banners/16042045/1557137687" TargetMode="External" /><Relationship Id="rId122" Type="http://schemas.openxmlformats.org/officeDocument/2006/relationships/hyperlink" Target="https://pbs.twimg.com/profile_banners/62224439/1484249581" TargetMode="External" /><Relationship Id="rId123" Type="http://schemas.openxmlformats.org/officeDocument/2006/relationships/hyperlink" Target="https://pbs.twimg.com/profile_banners/45397024/1566822582" TargetMode="External" /><Relationship Id="rId124" Type="http://schemas.openxmlformats.org/officeDocument/2006/relationships/hyperlink" Target="https://pbs.twimg.com/profile_banners/58485102/1557246441" TargetMode="External" /><Relationship Id="rId125" Type="http://schemas.openxmlformats.org/officeDocument/2006/relationships/hyperlink" Target="https://pbs.twimg.com/profile_banners/1155207268968861710/1566633865" TargetMode="External" /><Relationship Id="rId126" Type="http://schemas.openxmlformats.org/officeDocument/2006/relationships/hyperlink" Target="https://pbs.twimg.com/profile_banners/1137372237894377472/1560006080" TargetMode="External" /><Relationship Id="rId127" Type="http://schemas.openxmlformats.org/officeDocument/2006/relationships/hyperlink" Target="https://pbs.twimg.com/profile_banners/23600276/1495295005" TargetMode="External" /><Relationship Id="rId128" Type="http://schemas.openxmlformats.org/officeDocument/2006/relationships/hyperlink" Target="https://pbs.twimg.com/profile_banners/42793960/1548692340" TargetMode="External" /><Relationship Id="rId129" Type="http://schemas.openxmlformats.org/officeDocument/2006/relationships/hyperlink" Target="https://pbs.twimg.com/profile_banners/745250209085689856/1562055519" TargetMode="External" /><Relationship Id="rId130" Type="http://schemas.openxmlformats.org/officeDocument/2006/relationships/hyperlink" Target="https://pbs.twimg.com/profile_banners/3706636217/1570564495" TargetMode="External" /><Relationship Id="rId131" Type="http://schemas.openxmlformats.org/officeDocument/2006/relationships/hyperlink" Target="https://pbs.twimg.com/profile_banners/284241195/1554832703" TargetMode="External" /><Relationship Id="rId132" Type="http://schemas.openxmlformats.org/officeDocument/2006/relationships/hyperlink" Target="https://pbs.twimg.com/profile_banners/2469354751/1522242745" TargetMode="External" /><Relationship Id="rId133" Type="http://schemas.openxmlformats.org/officeDocument/2006/relationships/hyperlink" Target="https://pbs.twimg.com/profile_banners/14164297/1485550174" TargetMode="External" /><Relationship Id="rId134" Type="http://schemas.openxmlformats.org/officeDocument/2006/relationships/hyperlink" Target="https://pbs.twimg.com/profile_banners/1411105530/1517593694" TargetMode="External" /><Relationship Id="rId135" Type="http://schemas.openxmlformats.org/officeDocument/2006/relationships/hyperlink" Target="https://pbs.twimg.com/profile_banners/17093617/1565206316" TargetMode="External" /><Relationship Id="rId136" Type="http://schemas.openxmlformats.org/officeDocument/2006/relationships/hyperlink" Target="https://pbs.twimg.com/profile_banners/551208828/1569963744" TargetMode="External" /><Relationship Id="rId137" Type="http://schemas.openxmlformats.org/officeDocument/2006/relationships/hyperlink" Target="https://pbs.twimg.com/profile_banners/53925101/1399383763" TargetMode="External" /><Relationship Id="rId138" Type="http://schemas.openxmlformats.org/officeDocument/2006/relationships/hyperlink" Target="https://pbs.twimg.com/profile_banners/5768872/1547175646" TargetMode="External" /><Relationship Id="rId139" Type="http://schemas.openxmlformats.org/officeDocument/2006/relationships/hyperlink" Target="https://pbs.twimg.com/profile_banners/18240655/1546873538" TargetMode="External" /><Relationship Id="rId140" Type="http://schemas.openxmlformats.org/officeDocument/2006/relationships/hyperlink" Target="https://pbs.twimg.com/profile_banners/1647428730/1568745533" TargetMode="External" /><Relationship Id="rId141" Type="http://schemas.openxmlformats.org/officeDocument/2006/relationships/hyperlink" Target="https://pbs.twimg.com/profile_banners/20721950/1491794795" TargetMode="External" /><Relationship Id="rId142" Type="http://schemas.openxmlformats.org/officeDocument/2006/relationships/hyperlink" Target="https://pbs.twimg.com/profile_banners/250411920/1534899980" TargetMode="External" /><Relationship Id="rId143" Type="http://schemas.openxmlformats.org/officeDocument/2006/relationships/hyperlink" Target="https://pbs.twimg.com/profile_banners/3349565146/1517255236" TargetMode="External" /><Relationship Id="rId144" Type="http://schemas.openxmlformats.org/officeDocument/2006/relationships/hyperlink" Target="https://pbs.twimg.com/profile_banners/3112612527/1431473672" TargetMode="External" /><Relationship Id="rId145" Type="http://schemas.openxmlformats.org/officeDocument/2006/relationships/hyperlink" Target="https://pbs.twimg.com/profile_banners/50644248/1553512730" TargetMode="External" /><Relationship Id="rId146" Type="http://schemas.openxmlformats.org/officeDocument/2006/relationships/hyperlink" Target="https://pbs.twimg.com/profile_banners/921035934442905600/1560645120" TargetMode="External" /><Relationship Id="rId147" Type="http://schemas.openxmlformats.org/officeDocument/2006/relationships/hyperlink" Target="https://pbs.twimg.com/profile_banners/3988196303/1560777442" TargetMode="External" /><Relationship Id="rId148" Type="http://schemas.openxmlformats.org/officeDocument/2006/relationships/hyperlink" Target="https://pbs.twimg.com/profile_banners/786258367496855552/1547828712" TargetMode="External" /><Relationship Id="rId149" Type="http://schemas.openxmlformats.org/officeDocument/2006/relationships/hyperlink" Target="https://pbs.twimg.com/profile_banners/353439433/1568655850" TargetMode="External" /><Relationship Id="rId150" Type="http://schemas.openxmlformats.org/officeDocument/2006/relationships/hyperlink" Target="https://pbs.twimg.com/profile_banners/810172601209393152/1532532360" TargetMode="External" /><Relationship Id="rId151" Type="http://schemas.openxmlformats.org/officeDocument/2006/relationships/hyperlink" Target="https://pbs.twimg.com/profile_banners/604234751/1554312310" TargetMode="External" /><Relationship Id="rId152" Type="http://schemas.openxmlformats.org/officeDocument/2006/relationships/hyperlink" Target="https://pbs.twimg.com/profile_banners/1309965852/1507755523" TargetMode="External" /><Relationship Id="rId153" Type="http://schemas.openxmlformats.org/officeDocument/2006/relationships/hyperlink" Target="https://pbs.twimg.com/profile_banners/186937893/1544029932" TargetMode="External" /><Relationship Id="rId154" Type="http://schemas.openxmlformats.org/officeDocument/2006/relationships/hyperlink" Target="https://pbs.twimg.com/profile_banners/15823875/1568922213" TargetMode="External" /><Relationship Id="rId155" Type="http://schemas.openxmlformats.org/officeDocument/2006/relationships/hyperlink" Target="https://pbs.twimg.com/profile_banners/382685028/1478014600" TargetMode="External" /><Relationship Id="rId156" Type="http://schemas.openxmlformats.org/officeDocument/2006/relationships/hyperlink" Target="https://pbs.twimg.com/profile_banners/25581439/1555426183" TargetMode="External" /><Relationship Id="rId157" Type="http://schemas.openxmlformats.org/officeDocument/2006/relationships/hyperlink" Target="https://pbs.twimg.com/profile_banners/1075905362258247680/1568417190" TargetMode="External" /><Relationship Id="rId158" Type="http://schemas.openxmlformats.org/officeDocument/2006/relationships/hyperlink" Target="https://pbs.twimg.com/profile_banners/1287940818/1570867551" TargetMode="External" /><Relationship Id="rId159" Type="http://schemas.openxmlformats.org/officeDocument/2006/relationships/hyperlink" Target="https://pbs.twimg.com/profile_banners/6527972/1398234270" TargetMode="External" /><Relationship Id="rId160" Type="http://schemas.openxmlformats.org/officeDocument/2006/relationships/hyperlink" Target="https://pbs.twimg.com/profile_banners/18185124/1568848333" TargetMode="External" /><Relationship Id="rId161" Type="http://schemas.openxmlformats.org/officeDocument/2006/relationships/hyperlink" Target="https://pbs.twimg.com/profile_banners/8820652/1563892066" TargetMode="External" /><Relationship Id="rId162" Type="http://schemas.openxmlformats.org/officeDocument/2006/relationships/hyperlink" Target="https://pbs.twimg.com/profile_banners/8596022/1538499434" TargetMode="External" /><Relationship Id="rId163" Type="http://schemas.openxmlformats.org/officeDocument/2006/relationships/hyperlink" Target="https://pbs.twimg.com/profile_banners/1322691/1539047274" TargetMode="External" /><Relationship Id="rId164" Type="http://schemas.openxmlformats.org/officeDocument/2006/relationships/hyperlink" Target="https://pbs.twimg.com/profile_banners/17850785/1554428313" TargetMode="External" /><Relationship Id="rId165" Type="http://schemas.openxmlformats.org/officeDocument/2006/relationships/hyperlink" Target="https://pbs.twimg.com/profile_banners/15441074/1507233102" TargetMode="External" /><Relationship Id="rId166" Type="http://schemas.openxmlformats.org/officeDocument/2006/relationships/hyperlink" Target="https://pbs.twimg.com/profile_banners/14458280/1567512110" TargetMode="External" /><Relationship Id="rId167" Type="http://schemas.openxmlformats.org/officeDocument/2006/relationships/hyperlink" Target="https://pbs.twimg.com/profile_banners/19672966/1399321384" TargetMode="External" /><Relationship Id="rId168" Type="http://schemas.openxmlformats.org/officeDocument/2006/relationships/hyperlink" Target="https://pbs.twimg.com/profile_banners/21883851/1470781110" TargetMode="External" /><Relationship Id="rId169" Type="http://schemas.openxmlformats.org/officeDocument/2006/relationships/hyperlink" Target="https://pbs.twimg.com/profile_banners/58824241/1564599906" TargetMode="External" /><Relationship Id="rId170" Type="http://schemas.openxmlformats.org/officeDocument/2006/relationships/hyperlink" Target="https://pbs.twimg.com/profile_banners/92639420/1552396974" TargetMode="External" /><Relationship Id="rId171" Type="http://schemas.openxmlformats.org/officeDocument/2006/relationships/hyperlink" Target="https://pbs.twimg.com/profile_banners/14626738/1568994738" TargetMode="External" /><Relationship Id="rId172" Type="http://schemas.openxmlformats.org/officeDocument/2006/relationships/hyperlink" Target="https://pbs.twimg.com/profile_banners/50771546/1568080890" TargetMode="External" /><Relationship Id="rId173" Type="http://schemas.openxmlformats.org/officeDocument/2006/relationships/hyperlink" Target="https://pbs.twimg.com/profile_banners/43898961/1475458246" TargetMode="External" /><Relationship Id="rId174" Type="http://schemas.openxmlformats.org/officeDocument/2006/relationships/hyperlink" Target="https://pbs.twimg.com/profile_banners/1070040224657563649/1543954109" TargetMode="External" /><Relationship Id="rId175" Type="http://schemas.openxmlformats.org/officeDocument/2006/relationships/hyperlink" Target="https://pbs.twimg.com/profile_banners/842213696/1486407161" TargetMode="External" /><Relationship Id="rId176" Type="http://schemas.openxmlformats.org/officeDocument/2006/relationships/hyperlink" Target="https://pbs.twimg.com/profile_banners/186312868/1495339260" TargetMode="External" /><Relationship Id="rId177" Type="http://schemas.openxmlformats.org/officeDocument/2006/relationships/hyperlink" Target="https://pbs.twimg.com/profile_banners/2314904520/1474658094" TargetMode="External" /><Relationship Id="rId178" Type="http://schemas.openxmlformats.org/officeDocument/2006/relationships/hyperlink" Target="https://pbs.twimg.com/profile_banners/1117364652/1490917592" TargetMode="External" /><Relationship Id="rId179" Type="http://schemas.openxmlformats.org/officeDocument/2006/relationships/hyperlink" Target="https://pbs.twimg.com/profile_banners/207179435/1398359076" TargetMode="External" /><Relationship Id="rId180" Type="http://schemas.openxmlformats.org/officeDocument/2006/relationships/hyperlink" Target="https://pbs.twimg.com/profile_banners/770272660861259776/1517981199" TargetMode="External" /><Relationship Id="rId181" Type="http://schemas.openxmlformats.org/officeDocument/2006/relationships/hyperlink" Target="https://pbs.twimg.com/profile_banners/843061915362312193/1523532885" TargetMode="External" /><Relationship Id="rId182" Type="http://schemas.openxmlformats.org/officeDocument/2006/relationships/hyperlink" Target="https://pbs.twimg.com/profile_banners/840644042719399936/1489812311" TargetMode="External" /><Relationship Id="rId183" Type="http://schemas.openxmlformats.org/officeDocument/2006/relationships/hyperlink" Target="https://pbs.twimg.com/profile_banners/386345128/1516134451" TargetMode="External" /><Relationship Id="rId184" Type="http://schemas.openxmlformats.org/officeDocument/2006/relationships/hyperlink" Target="https://pbs.twimg.com/profile_banners/818744095/1506716839" TargetMode="External" /><Relationship Id="rId185" Type="http://schemas.openxmlformats.org/officeDocument/2006/relationships/hyperlink" Target="https://pbs.twimg.com/profile_banners/395350496/1564486297" TargetMode="External" /><Relationship Id="rId186" Type="http://schemas.openxmlformats.org/officeDocument/2006/relationships/hyperlink" Target="https://pbs.twimg.com/profile_banners/19164520/1521727148" TargetMode="External" /><Relationship Id="rId187" Type="http://schemas.openxmlformats.org/officeDocument/2006/relationships/hyperlink" Target="https://pbs.twimg.com/profile_banners/3250032055/1517628836" TargetMode="External" /><Relationship Id="rId188" Type="http://schemas.openxmlformats.org/officeDocument/2006/relationships/hyperlink" Target="https://pbs.twimg.com/profile_banners/105038666/1560959874" TargetMode="External" /><Relationship Id="rId189" Type="http://schemas.openxmlformats.org/officeDocument/2006/relationships/hyperlink" Target="https://pbs.twimg.com/profile_banners/354796810/1517948497" TargetMode="External" /><Relationship Id="rId190" Type="http://schemas.openxmlformats.org/officeDocument/2006/relationships/hyperlink" Target="https://pbs.twimg.com/profile_banners/3351790911/1570778175" TargetMode="External" /><Relationship Id="rId191" Type="http://schemas.openxmlformats.org/officeDocument/2006/relationships/hyperlink" Target="https://pbs.twimg.com/profile_banners/2833362651/1558039691" TargetMode="External" /><Relationship Id="rId192" Type="http://schemas.openxmlformats.org/officeDocument/2006/relationships/hyperlink" Target="https://pbs.twimg.com/profile_banners/711691871399981056/1554427783" TargetMode="External" /><Relationship Id="rId193" Type="http://schemas.openxmlformats.org/officeDocument/2006/relationships/hyperlink" Target="https://pbs.twimg.com/profile_banners/116060961/1546208158" TargetMode="External" /><Relationship Id="rId194" Type="http://schemas.openxmlformats.org/officeDocument/2006/relationships/hyperlink" Target="https://pbs.twimg.com/profile_banners/26004139/1497403589" TargetMode="External" /><Relationship Id="rId195" Type="http://schemas.openxmlformats.org/officeDocument/2006/relationships/hyperlink" Target="https://pbs.twimg.com/profile_banners/119228939/1402036029" TargetMode="External" /><Relationship Id="rId196" Type="http://schemas.openxmlformats.org/officeDocument/2006/relationships/hyperlink" Target="https://pbs.twimg.com/profile_banners/1151072615399919617/1563272623" TargetMode="External" /><Relationship Id="rId197" Type="http://schemas.openxmlformats.org/officeDocument/2006/relationships/hyperlink" Target="https://pbs.twimg.com/profile_banners/18549375/1558512420" TargetMode="External" /><Relationship Id="rId198" Type="http://schemas.openxmlformats.org/officeDocument/2006/relationships/hyperlink" Target="https://pbs.twimg.com/profile_banners/411845007/1561750127" TargetMode="External" /><Relationship Id="rId199" Type="http://schemas.openxmlformats.org/officeDocument/2006/relationships/hyperlink" Target="https://pbs.twimg.com/profile_banners/2366006329/1454719023" TargetMode="External" /><Relationship Id="rId200" Type="http://schemas.openxmlformats.org/officeDocument/2006/relationships/hyperlink" Target="https://pbs.twimg.com/profile_banners/9530922/1480122252" TargetMode="External" /><Relationship Id="rId201" Type="http://schemas.openxmlformats.org/officeDocument/2006/relationships/hyperlink" Target="https://pbs.twimg.com/profile_banners/149817517/1510443875" TargetMode="External" /><Relationship Id="rId202" Type="http://schemas.openxmlformats.org/officeDocument/2006/relationships/hyperlink" Target="https://pbs.twimg.com/profile_banners/743763/1485198853" TargetMode="External" /><Relationship Id="rId203" Type="http://schemas.openxmlformats.org/officeDocument/2006/relationships/hyperlink" Target="https://pbs.twimg.com/profile_banners/955056768/1516573616" TargetMode="External" /><Relationship Id="rId204" Type="http://schemas.openxmlformats.org/officeDocument/2006/relationships/hyperlink" Target="https://pbs.twimg.com/profile_banners/1785583254/1426454842" TargetMode="External" /><Relationship Id="rId205" Type="http://schemas.openxmlformats.org/officeDocument/2006/relationships/hyperlink" Target="https://pbs.twimg.com/profile_banners/714468320733429764/1513545974" TargetMode="External" /><Relationship Id="rId206" Type="http://schemas.openxmlformats.org/officeDocument/2006/relationships/hyperlink" Target="https://pbs.twimg.com/profile_banners/70461418/1547049514" TargetMode="External" /><Relationship Id="rId207" Type="http://schemas.openxmlformats.org/officeDocument/2006/relationships/hyperlink" Target="http://abs.twimg.com/images/themes/theme17/bg.gif" TargetMode="External" /><Relationship Id="rId208" Type="http://schemas.openxmlformats.org/officeDocument/2006/relationships/hyperlink" Target="http://abs.twimg.com/images/themes/theme18/bg.gif" TargetMode="External" /><Relationship Id="rId209" Type="http://schemas.openxmlformats.org/officeDocument/2006/relationships/hyperlink" Target="http://abs.twimg.com/images/themes/theme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3/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2/bg.gif"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18/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1/bg.gif" TargetMode="External" /><Relationship Id="rId230" Type="http://schemas.openxmlformats.org/officeDocument/2006/relationships/hyperlink" Target="http://abs.twimg.com/images/themes/theme9/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16/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0/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1/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5/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8/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7/bg.gif" TargetMode="External" /><Relationship Id="rId261" Type="http://schemas.openxmlformats.org/officeDocument/2006/relationships/hyperlink" Target="http://abs.twimg.com/images/themes/theme10/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4/bg.gif"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pbs.twimg.com/profile_background_images/345270210/twitter_1280.jp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6/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2/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5/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6/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6/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3/bg.gif"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5/bg.png"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6/bg.gif" TargetMode="External" /><Relationship Id="rId308" Type="http://schemas.openxmlformats.org/officeDocument/2006/relationships/hyperlink" Target="http://pbs.twimg.com/profile_images/1148730627409272832/IJJ-wLYJ_normal.jpg" TargetMode="External" /><Relationship Id="rId309" Type="http://schemas.openxmlformats.org/officeDocument/2006/relationships/hyperlink" Target="http://pbs.twimg.com/profile_images/1111729635610382336/_65QFl7B_normal.png" TargetMode="External" /><Relationship Id="rId310" Type="http://schemas.openxmlformats.org/officeDocument/2006/relationships/hyperlink" Target="http://pbs.twimg.com/profile_images/976878554666471425/BJHFc8tF_normal.jpg" TargetMode="External" /><Relationship Id="rId311" Type="http://schemas.openxmlformats.org/officeDocument/2006/relationships/hyperlink" Target="http://pbs.twimg.com/profile_images/922070063972257793/-6Om13Ii_normal.jpg" TargetMode="External" /><Relationship Id="rId312" Type="http://schemas.openxmlformats.org/officeDocument/2006/relationships/hyperlink" Target="http://pbs.twimg.com/profile_images/1157926311144198145/WSZMy5_0_normal.jpg" TargetMode="External" /><Relationship Id="rId313" Type="http://schemas.openxmlformats.org/officeDocument/2006/relationships/hyperlink" Target="http://pbs.twimg.com/profile_images/1082912723984400385/u7dwKtsv_normal.jpg" TargetMode="External" /><Relationship Id="rId314" Type="http://schemas.openxmlformats.org/officeDocument/2006/relationships/hyperlink" Target="http://pbs.twimg.com/profile_images/1130957462813728773/-j_lcLKQ_normal.jpg" TargetMode="External" /><Relationship Id="rId315" Type="http://schemas.openxmlformats.org/officeDocument/2006/relationships/hyperlink" Target="http://pbs.twimg.com/profile_images/1169636771178717185/Bgc2P8J1_normal.jpg" TargetMode="External" /><Relationship Id="rId316" Type="http://schemas.openxmlformats.org/officeDocument/2006/relationships/hyperlink" Target="http://pbs.twimg.com/profile_images/728285749255258114/yplJkHwK_normal.jpg" TargetMode="External" /><Relationship Id="rId317" Type="http://schemas.openxmlformats.org/officeDocument/2006/relationships/hyperlink" Target="http://pbs.twimg.com/profile_images/415179987583389696/1bLpxI_X_normal.jpeg" TargetMode="External" /><Relationship Id="rId318" Type="http://schemas.openxmlformats.org/officeDocument/2006/relationships/hyperlink" Target="http://pbs.twimg.com/profile_images/948308626535567365/yJhL4heN_normal.jpg" TargetMode="External" /><Relationship Id="rId319" Type="http://schemas.openxmlformats.org/officeDocument/2006/relationships/hyperlink" Target="http://pbs.twimg.com/profile_images/1178953437691596800/nSRgzoEw_normal.jpg" TargetMode="External" /><Relationship Id="rId320" Type="http://schemas.openxmlformats.org/officeDocument/2006/relationships/hyperlink" Target="http://pbs.twimg.com/profile_images/1158750641931599872/HXMclRFU_normal.jpg" TargetMode="External" /><Relationship Id="rId321" Type="http://schemas.openxmlformats.org/officeDocument/2006/relationships/hyperlink" Target="http://pbs.twimg.com/profile_images/976644015415111680/FhOAHue4_normal.jpg" TargetMode="External" /><Relationship Id="rId322" Type="http://schemas.openxmlformats.org/officeDocument/2006/relationships/hyperlink" Target="http://pbs.twimg.com/profile_images/1138886860447649792/cwUSCwuR_normal.png" TargetMode="External" /><Relationship Id="rId323" Type="http://schemas.openxmlformats.org/officeDocument/2006/relationships/hyperlink" Target="http://pbs.twimg.com/profile_images/1169323047582674944/QKeHbhfz_normal.jpg" TargetMode="External" /><Relationship Id="rId324" Type="http://schemas.openxmlformats.org/officeDocument/2006/relationships/hyperlink" Target="http://pbs.twimg.com/profile_images/946573961697120257/58G9jaJ1_normal.jpg" TargetMode="External" /><Relationship Id="rId325" Type="http://schemas.openxmlformats.org/officeDocument/2006/relationships/hyperlink" Target="http://pbs.twimg.com/profile_images/378800000062852494/78a40561bb2e2b2a217b9997259776bc_normal.png" TargetMode="External" /><Relationship Id="rId326" Type="http://schemas.openxmlformats.org/officeDocument/2006/relationships/hyperlink" Target="http://pbs.twimg.com/profile_images/1066683980420972545/YI0b2EYm_normal.jpg" TargetMode="External" /><Relationship Id="rId327" Type="http://schemas.openxmlformats.org/officeDocument/2006/relationships/hyperlink" Target="http://pbs.twimg.com/profile_images/901771831044079616/ppPDpT5t_normal.jpg" TargetMode="External" /><Relationship Id="rId328" Type="http://schemas.openxmlformats.org/officeDocument/2006/relationships/hyperlink" Target="http://pbs.twimg.com/profile_images/901770569988935680/J4r8YjWo_normal.jpg" TargetMode="External" /><Relationship Id="rId329" Type="http://schemas.openxmlformats.org/officeDocument/2006/relationships/hyperlink" Target="http://pbs.twimg.com/profile_images/887911043464167424/21gq3H25_normal.jpg" TargetMode="External" /><Relationship Id="rId330" Type="http://schemas.openxmlformats.org/officeDocument/2006/relationships/hyperlink" Target="http://pbs.twimg.com/profile_images/453794403719471104/LGNY2d3x_normal.png" TargetMode="External" /><Relationship Id="rId331" Type="http://schemas.openxmlformats.org/officeDocument/2006/relationships/hyperlink" Target="http://pbs.twimg.com/profile_images/819627484769558528/Wmhow4LR_normal.jpg" TargetMode="External" /><Relationship Id="rId332" Type="http://schemas.openxmlformats.org/officeDocument/2006/relationships/hyperlink" Target="http://pbs.twimg.com/profile_images/1134455575994130433/1WDanPgB_normal.jpg" TargetMode="External" /><Relationship Id="rId333" Type="http://schemas.openxmlformats.org/officeDocument/2006/relationships/hyperlink" Target="http://pbs.twimg.com/profile_images/1125797048509272064/EswVZWDa_normal.png" TargetMode="External" /><Relationship Id="rId334" Type="http://schemas.openxmlformats.org/officeDocument/2006/relationships/hyperlink" Target="http://pbs.twimg.com/profile_images/1165174213130575873/0vajbNZe_normal.jpg" TargetMode="External" /><Relationship Id="rId335" Type="http://schemas.openxmlformats.org/officeDocument/2006/relationships/hyperlink" Target="http://pbs.twimg.com/profile_images/1137372418190716928/uPvs8tye_normal.png" TargetMode="External" /><Relationship Id="rId336" Type="http://schemas.openxmlformats.org/officeDocument/2006/relationships/hyperlink" Target="http://pbs.twimg.com/profile_images/1084841361008775168/a1YG6Nd9_normal.jpg" TargetMode="External" /><Relationship Id="rId337" Type="http://schemas.openxmlformats.org/officeDocument/2006/relationships/hyperlink" Target="http://pbs.twimg.com/profile_images/625697856330952709/3dynAKiy_normal.png" TargetMode="External" /><Relationship Id="rId338" Type="http://schemas.openxmlformats.org/officeDocument/2006/relationships/hyperlink" Target="http://pbs.twimg.com/profile_images/1145970061930373120/Q17AlGLl_normal.png" TargetMode="External" /><Relationship Id="rId339" Type="http://schemas.openxmlformats.org/officeDocument/2006/relationships/hyperlink" Target="http://pbs.twimg.com/profile_images/932777462693552128/VoMAeyZp_normal.jpg" TargetMode="External" /><Relationship Id="rId340" Type="http://schemas.openxmlformats.org/officeDocument/2006/relationships/hyperlink" Target="http://pbs.twimg.com/profile_images/621662141/Tboneguitar1_normal.jpg" TargetMode="External" /><Relationship Id="rId341" Type="http://schemas.openxmlformats.org/officeDocument/2006/relationships/hyperlink" Target="http://pbs.twimg.com/profile_images/1113449485206556672/SRH0tKqB_normal.jpg" TargetMode="External" /><Relationship Id="rId342" Type="http://schemas.openxmlformats.org/officeDocument/2006/relationships/hyperlink" Target="http://pbs.twimg.com/profile_images/875379779742183424/FY278yPF_normal.jpg" TargetMode="External" /><Relationship Id="rId343" Type="http://schemas.openxmlformats.org/officeDocument/2006/relationships/hyperlink" Target="http://abs.twimg.com/sticky/default_profile_images/default_profile_normal.png" TargetMode="External" /><Relationship Id="rId344" Type="http://schemas.openxmlformats.org/officeDocument/2006/relationships/hyperlink" Target="http://pbs.twimg.com/profile_images/971518376076984320/eQdX_nIQ_normal.jpg" TargetMode="External" /><Relationship Id="rId345" Type="http://schemas.openxmlformats.org/officeDocument/2006/relationships/hyperlink" Target="http://pbs.twimg.com/profile_images/959484409224290304/JZVWqhhq_normal.jpg" TargetMode="External" /><Relationship Id="rId346" Type="http://schemas.openxmlformats.org/officeDocument/2006/relationships/hyperlink" Target="http://pbs.twimg.com/profile_images/1159186066840018944/aBa4S75Z_normal.jpg" TargetMode="External" /><Relationship Id="rId347" Type="http://schemas.openxmlformats.org/officeDocument/2006/relationships/hyperlink" Target="http://pbs.twimg.com/profile_images/1114261969777975296/ys9G0xvV_normal.png" TargetMode="External" /><Relationship Id="rId348" Type="http://schemas.openxmlformats.org/officeDocument/2006/relationships/hyperlink" Target="http://pbs.twimg.com/profile_images/463673794716909569/DvZl4mU3_normal.png" TargetMode="External" /><Relationship Id="rId349" Type="http://schemas.openxmlformats.org/officeDocument/2006/relationships/hyperlink" Target="http://pbs.twimg.com/profile_images/1083559976445112322/CmSYFemf_normal.jpg" TargetMode="External" /><Relationship Id="rId350" Type="http://schemas.openxmlformats.org/officeDocument/2006/relationships/hyperlink" Target="http://pbs.twimg.com/profile_images/2372988200/cudltvccob8x3kysv6rg_normal.jpeg" TargetMode="External" /><Relationship Id="rId351" Type="http://schemas.openxmlformats.org/officeDocument/2006/relationships/hyperlink" Target="http://pbs.twimg.com/profile_images/1145225307630297088/el40diRc_normal.jpg" TargetMode="External" /><Relationship Id="rId352" Type="http://schemas.openxmlformats.org/officeDocument/2006/relationships/hyperlink" Target="http://pbs.twimg.com/profile_images/1025221438767226880/D8WjKFCn_normal.jpg" TargetMode="External" /><Relationship Id="rId353" Type="http://schemas.openxmlformats.org/officeDocument/2006/relationships/hyperlink" Target="http://pbs.twimg.com/profile_images/459785080768962560/-rnL5Zbs_normal.png" TargetMode="External" /><Relationship Id="rId354" Type="http://schemas.openxmlformats.org/officeDocument/2006/relationships/hyperlink" Target="http://pbs.twimg.com/profile_images/1019327552530370560/AXjkBOxK_normal.jpg" TargetMode="External" /><Relationship Id="rId355" Type="http://schemas.openxmlformats.org/officeDocument/2006/relationships/hyperlink" Target="http://pbs.twimg.com/profile_images/580995236060471298/3_Fv6Mo5_normal.jpg" TargetMode="External" /><Relationship Id="rId356" Type="http://schemas.openxmlformats.org/officeDocument/2006/relationships/hyperlink" Target="http://pbs.twimg.com/profile_images/1110491246496231424/pj0LrPz9_normal.png" TargetMode="External" /><Relationship Id="rId357" Type="http://schemas.openxmlformats.org/officeDocument/2006/relationships/hyperlink" Target="http://pbs.twimg.com/profile_images/1140075822621085696/nli41QRy_normal.jpg" TargetMode="External" /><Relationship Id="rId358" Type="http://schemas.openxmlformats.org/officeDocument/2006/relationships/hyperlink" Target="http://pbs.twimg.com/profile_images/994319408947449856/ScQPPPOP_normal.jpg" TargetMode="External" /><Relationship Id="rId359" Type="http://schemas.openxmlformats.org/officeDocument/2006/relationships/hyperlink" Target="http://pbs.twimg.com/profile_images/1042826108138209280/XW3psZc6_normal.jpg" TargetMode="External" /><Relationship Id="rId360" Type="http://schemas.openxmlformats.org/officeDocument/2006/relationships/hyperlink" Target="http://pbs.twimg.com/profile_images/1173011194237599744/EKRaEbvF_normal.jpg" TargetMode="External" /><Relationship Id="rId361" Type="http://schemas.openxmlformats.org/officeDocument/2006/relationships/hyperlink" Target="http://pbs.twimg.com/profile_images/1179587751143972864/4zBTf0ZH_normal.jpg" TargetMode="External" /><Relationship Id="rId362" Type="http://schemas.openxmlformats.org/officeDocument/2006/relationships/hyperlink" Target="http://pbs.twimg.com/profile_images/1064531486731317250/DFdwr8fr_normal.jpg" TargetMode="External" /><Relationship Id="rId363" Type="http://schemas.openxmlformats.org/officeDocument/2006/relationships/hyperlink" Target="http://pbs.twimg.com/profile_images/907882593739309058/AEh8q5k5_normal.jpg" TargetMode="External" /><Relationship Id="rId364" Type="http://schemas.openxmlformats.org/officeDocument/2006/relationships/hyperlink" Target="http://pbs.twimg.com/profile_images/965799780919185408/mdSM3cAn_normal.jpg" TargetMode="External" /><Relationship Id="rId365" Type="http://schemas.openxmlformats.org/officeDocument/2006/relationships/hyperlink" Target="http://pbs.twimg.com/profile_images/1145733869825454080/dhePmThV_normal.png" TargetMode="External" /><Relationship Id="rId366" Type="http://schemas.openxmlformats.org/officeDocument/2006/relationships/hyperlink" Target="http://pbs.twimg.com/profile_images/2231522922/nscc_logo_normal.jpg" TargetMode="External" /><Relationship Id="rId367" Type="http://schemas.openxmlformats.org/officeDocument/2006/relationships/hyperlink" Target="http://pbs.twimg.com/profile_images/962341971326103552/zZPnSnd0_normal.jpg" TargetMode="External" /><Relationship Id="rId368" Type="http://schemas.openxmlformats.org/officeDocument/2006/relationships/hyperlink" Target="http://pbs.twimg.com/profile_images/1151150173206323200/aNeh9kFR_normal.jpg" TargetMode="External" /><Relationship Id="rId369" Type="http://schemas.openxmlformats.org/officeDocument/2006/relationships/hyperlink" Target="http://pbs.twimg.com/profile_images/1131661736166219776/bMYJkiWZ_normal.jpg" TargetMode="External" /><Relationship Id="rId370" Type="http://schemas.openxmlformats.org/officeDocument/2006/relationships/hyperlink" Target="http://pbs.twimg.com/profile_images/1182930349455749120/hUwP4wJf_normal.jpg" TargetMode="External" /><Relationship Id="rId371" Type="http://schemas.openxmlformats.org/officeDocument/2006/relationships/hyperlink" Target="http://pbs.twimg.com/profile_images/1004243547472556032/yayWifmC_normal.jpg" TargetMode="External" /><Relationship Id="rId372" Type="http://schemas.openxmlformats.org/officeDocument/2006/relationships/hyperlink" Target="http://pbs.twimg.com/profile_images/858074513438683136/9Ad9myFy_normal.jpg" TargetMode="External" /><Relationship Id="rId373" Type="http://schemas.openxmlformats.org/officeDocument/2006/relationships/hyperlink" Target="http://pbs.twimg.com/profile_images/1082452516954992640/IJuB-iK7_normal.jpg" TargetMode="External" /><Relationship Id="rId374" Type="http://schemas.openxmlformats.org/officeDocument/2006/relationships/hyperlink" Target="http://pbs.twimg.com/profile_images/1148685898608828416/sI8e4qWE_normal.png" TargetMode="External" /><Relationship Id="rId375" Type="http://schemas.openxmlformats.org/officeDocument/2006/relationships/hyperlink" Target="http://pbs.twimg.com/profile_images/793591182542635008/ITzRBVZC_normal.jpg" TargetMode="External" /><Relationship Id="rId376" Type="http://schemas.openxmlformats.org/officeDocument/2006/relationships/hyperlink" Target="http://pbs.twimg.com/profile_images/829191018331385858/jxsj-ZmD_normal.jpg" TargetMode="External" /><Relationship Id="rId377" Type="http://schemas.openxmlformats.org/officeDocument/2006/relationships/hyperlink" Target="http://pbs.twimg.com/profile_images/634035372733898752/6aSBCDd9_normal.jpg" TargetMode="External" /><Relationship Id="rId378" Type="http://schemas.openxmlformats.org/officeDocument/2006/relationships/hyperlink" Target="http://pbs.twimg.com/profile_images/487242217887502337/qOMRQbPk_normal.jpeg" TargetMode="External" /><Relationship Id="rId379" Type="http://schemas.openxmlformats.org/officeDocument/2006/relationships/hyperlink" Target="http://pbs.twimg.com/profile_images/1013776579955130368/9Q0oQwl2_normal.jpg" TargetMode="External" /><Relationship Id="rId380" Type="http://schemas.openxmlformats.org/officeDocument/2006/relationships/hyperlink" Target="http://pbs.twimg.com/profile_images/378800000598941987/f854c23f8cf6b0bc94b7d38d38861c9e_normal.jpeg" TargetMode="External" /><Relationship Id="rId381" Type="http://schemas.openxmlformats.org/officeDocument/2006/relationships/hyperlink" Target="http://pbs.twimg.com/profile_images/593778298615943168/sgcK-cfu_normal.png" TargetMode="External" /><Relationship Id="rId382" Type="http://schemas.openxmlformats.org/officeDocument/2006/relationships/hyperlink" Target="http://pbs.twimg.com/profile_images/824279654089498624/15gDt0bI_normal.jpg" TargetMode="External" /><Relationship Id="rId383" Type="http://schemas.openxmlformats.org/officeDocument/2006/relationships/hyperlink" Target="http://pbs.twimg.com/profile_images/1170084520399396864/BtqLyrAs_normal.jpg" TargetMode="External" /><Relationship Id="rId384" Type="http://schemas.openxmlformats.org/officeDocument/2006/relationships/hyperlink" Target="http://pbs.twimg.com/profile_images/1145694901591597056/ZmNxMQdV_normal.png" TargetMode="External" /><Relationship Id="rId385" Type="http://schemas.openxmlformats.org/officeDocument/2006/relationships/hyperlink" Target="http://pbs.twimg.com/profile_images/875197603050176512/jrMv_xrc_normal.jpg" TargetMode="External" /><Relationship Id="rId386" Type="http://schemas.openxmlformats.org/officeDocument/2006/relationships/hyperlink" Target="http://pbs.twimg.com/profile_images/2343118309/2kph1atdg9fqs95qretj_normal.jpeg" TargetMode="External" /><Relationship Id="rId387" Type="http://schemas.openxmlformats.org/officeDocument/2006/relationships/hyperlink" Target="http://pbs.twimg.com/profile_images/1136195360769159170/aOVvNdmU_normal.jpg" TargetMode="External" /><Relationship Id="rId388" Type="http://schemas.openxmlformats.org/officeDocument/2006/relationships/hyperlink" Target="http://pbs.twimg.com/profile_images/844205751115497472/AMZ9SqmG_normal.jpg" TargetMode="External" /><Relationship Id="rId389" Type="http://schemas.openxmlformats.org/officeDocument/2006/relationships/hyperlink" Target="http://pbs.twimg.com/profile_images/866136939300257793/apNayx1S_normal.jpg" TargetMode="External" /><Relationship Id="rId390" Type="http://schemas.openxmlformats.org/officeDocument/2006/relationships/hyperlink" Target="http://pbs.twimg.com/profile_images/704338035694030848/XFR9e2Du_normal.jpg" TargetMode="External" /><Relationship Id="rId391" Type="http://schemas.openxmlformats.org/officeDocument/2006/relationships/hyperlink" Target="http://pbs.twimg.com/profile_images/848207829068591105/vaqJZ8Zq_normal.jpg" TargetMode="External" /><Relationship Id="rId392" Type="http://schemas.openxmlformats.org/officeDocument/2006/relationships/hyperlink" Target="http://pbs.twimg.com/profile_images/656097071938727936/56qwhZTw_normal.jpg" TargetMode="External" /><Relationship Id="rId393" Type="http://schemas.openxmlformats.org/officeDocument/2006/relationships/hyperlink" Target="http://pbs.twimg.com/profile_images/961316646915686400/_pqOMryF_normal.jpg" TargetMode="External" /><Relationship Id="rId394" Type="http://schemas.openxmlformats.org/officeDocument/2006/relationships/hyperlink" Target="http://pbs.twimg.com/profile_images/984393821336125441/gThFsDsb_normal.jpg" TargetMode="External" /><Relationship Id="rId395" Type="http://schemas.openxmlformats.org/officeDocument/2006/relationships/hyperlink" Target="http://pbs.twimg.com/profile_images/842957932463620096/VMYTGfjD_normal.jpg" TargetMode="External" /><Relationship Id="rId396" Type="http://schemas.openxmlformats.org/officeDocument/2006/relationships/hyperlink" Target="http://pbs.twimg.com/profile_images/887399321628364800/1pgS_LTs_normal.jpg" TargetMode="External" /><Relationship Id="rId397" Type="http://schemas.openxmlformats.org/officeDocument/2006/relationships/hyperlink" Target="http://pbs.twimg.com/profile_images/913862772185853955/x3Q0IYXO_normal.jpg" TargetMode="External" /><Relationship Id="rId398" Type="http://schemas.openxmlformats.org/officeDocument/2006/relationships/hyperlink" Target="http://pbs.twimg.com/profile_images/1791003739/woman1_normal.jpg" TargetMode="External" /><Relationship Id="rId399" Type="http://schemas.openxmlformats.org/officeDocument/2006/relationships/hyperlink" Target="http://pbs.twimg.com/profile_images/1145628466936778752/qb_xAM7n_normal.png" TargetMode="External" /><Relationship Id="rId400" Type="http://schemas.openxmlformats.org/officeDocument/2006/relationships/hyperlink" Target="http://pbs.twimg.com/profile_images/908261640520466438/-v2gyJ3c_normal.jpg" TargetMode="External" /><Relationship Id="rId401" Type="http://schemas.openxmlformats.org/officeDocument/2006/relationships/hyperlink" Target="http://pbs.twimg.com/profile_images/959630221019373569/EWxJ6BtG_normal.jpg" TargetMode="External" /><Relationship Id="rId402" Type="http://schemas.openxmlformats.org/officeDocument/2006/relationships/hyperlink" Target="http://pbs.twimg.com/profile_images/1002253081512361984/qpeqM0pW_normal.jpg" TargetMode="External" /><Relationship Id="rId403" Type="http://schemas.openxmlformats.org/officeDocument/2006/relationships/hyperlink" Target="http://pbs.twimg.com/profile_images/826105958728364034/IQKVAXHy_normal.jpg" TargetMode="External" /><Relationship Id="rId404" Type="http://schemas.openxmlformats.org/officeDocument/2006/relationships/hyperlink" Target="http://pbs.twimg.com/profile_images/1176969913434562565/zxeJyOqM_normal.jpg" TargetMode="External" /><Relationship Id="rId405" Type="http://schemas.openxmlformats.org/officeDocument/2006/relationships/hyperlink" Target="http://pbs.twimg.com/profile_images/1129126370670448640/fg_C6LqD_normal.jpg" TargetMode="External" /><Relationship Id="rId406" Type="http://schemas.openxmlformats.org/officeDocument/2006/relationships/hyperlink" Target="http://pbs.twimg.com/profile_images/775952599824539648/sZL6hzwZ_normal.jpg" TargetMode="External" /><Relationship Id="rId407" Type="http://schemas.openxmlformats.org/officeDocument/2006/relationships/hyperlink" Target="http://pbs.twimg.com/profile_images/1183561541523791874/n4iqLWqZ_normal.jpg" TargetMode="External" /><Relationship Id="rId408" Type="http://schemas.openxmlformats.org/officeDocument/2006/relationships/hyperlink" Target="http://pbs.twimg.com/profile_images/1042194841982033920/NA3fIiy2_normal.jpg" TargetMode="External" /><Relationship Id="rId409" Type="http://schemas.openxmlformats.org/officeDocument/2006/relationships/hyperlink" Target="http://pbs.twimg.com/profile_images/881961773468860416/RqhSr1zg_normal.jpg" TargetMode="External" /><Relationship Id="rId410" Type="http://schemas.openxmlformats.org/officeDocument/2006/relationships/hyperlink" Target="http://pbs.twimg.com/profile_images/1151073085908496384/RGz_RmWb_normal.jpg" TargetMode="External" /><Relationship Id="rId411" Type="http://schemas.openxmlformats.org/officeDocument/2006/relationships/hyperlink" Target="http://pbs.twimg.com/profile_images/1151935741867352064/IYmEKYDq_normal.png" TargetMode="External" /><Relationship Id="rId412" Type="http://schemas.openxmlformats.org/officeDocument/2006/relationships/hyperlink" Target="http://pbs.twimg.com/profile_images/1143197167596605441/a2G3meha_normal.png" TargetMode="External" /><Relationship Id="rId413" Type="http://schemas.openxmlformats.org/officeDocument/2006/relationships/hyperlink" Target="http://pbs.twimg.com/profile_images/532393744109027328/BH67lzWE_normal.png" TargetMode="External" /><Relationship Id="rId414" Type="http://schemas.openxmlformats.org/officeDocument/2006/relationships/hyperlink" Target="http://pbs.twimg.com/profile_images/740288407536992257/p-ruAdtd_normal.jpg" TargetMode="External" /><Relationship Id="rId415" Type="http://schemas.openxmlformats.org/officeDocument/2006/relationships/hyperlink" Target="http://pbs.twimg.com/profile_images/758275124596539392/CZO_cEfn_normal.jpg" TargetMode="External" /><Relationship Id="rId416" Type="http://schemas.openxmlformats.org/officeDocument/2006/relationships/hyperlink" Target="http://pbs.twimg.com/profile_images/476619454801920000/xKyptrrd_normal.png" TargetMode="External" /><Relationship Id="rId417" Type="http://schemas.openxmlformats.org/officeDocument/2006/relationships/hyperlink" Target="http://pbs.twimg.com/profile_images/897907343148462080/zJ2MlJrB_normal.jpg" TargetMode="External" /><Relationship Id="rId418" Type="http://schemas.openxmlformats.org/officeDocument/2006/relationships/hyperlink" Target="http://pbs.twimg.com/profile_images/378800000426106818/d0315fedddaae1c03bcf63059754ef59_normal.jpeg" TargetMode="External" /><Relationship Id="rId419" Type="http://schemas.openxmlformats.org/officeDocument/2006/relationships/hyperlink" Target="http://pbs.twimg.com/profile_images/910627764813877248/M3TEzsr-_normal.jpg" TargetMode="External" /><Relationship Id="rId420" Type="http://schemas.openxmlformats.org/officeDocument/2006/relationships/hyperlink" Target="http://pbs.twimg.com/profile_images/885981808323579904/jZWDeo8n_normal.jpg" TargetMode="External" /><Relationship Id="rId421" Type="http://schemas.openxmlformats.org/officeDocument/2006/relationships/hyperlink" Target="https://twitter.com/tinacpowell" TargetMode="External" /><Relationship Id="rId422" Type="http://schemas.openxmlformats.org/officeDocument/2006/relationships/hyperlink" Target="https://twitter.com/twitter" TargetMode="External" /><Relationship Id="rId423" Type="http://schemas.openxmlformats.org/officeDocument/2006/relationships/hyperlink" Target="https://twitter.com/entwistletx" TargetMode="External" /><Relationship Id="rId424" Type="http://schemas.openxmlformats.org/officeDocument/2006/relationships/hyperlink" Target="https://twitter.com/btweeps_" TargetMode="External" /><Relationship Id="rId425" Type="http://schemas.openxmlformats.org/officeDocument/2006/relationships/hyperlink" Target="https://twitter.com/alisonneedshelp" TargetMode="External" /><Relationship Id="rId426" Type="http://schemas.openxmlformats.org/officeDocument/2006/relationships/hyperlink" Target="https://twitter.com/digi__marketin" TargetMode="External" /><Relationship Id="rId427" Type="http://schemas.openxmlformats.org/officeDocument/2006/relationships/hyperlink" Target="https://twitter.com/colbyd_morton" TargetMode="External" /><Relationship Id="rId428" Type="http://schemas.openxmlformats.org/officeDocument/2006/relationships/hyperlink" Target="https://twitter.com/christhames35" TargetMode="External" /><Relationship Id="rId429" Type="http://schemas.openxmlformats.org/officeDocument/2006/relationships/hyperlink" Target="https://twitter.com/leolibrarian" TargetMode="External" /><Relationship Id="rId430" Type="http://schemas.openxmlformats.org/officeDocument/2006/relationships/hyperlink" Target="https://twitter.com/widefocusco" TargetMode="External" /><Relationship Id="rId431" Type="http://schemas.openxmlformats.org/officeDocument/2006/relationships/hyperlink" Target="https://twitter.com/kyle2usuccess" TargetMode="External" /><Relationship Id="rId432" Type="http://schemas.openxmlformats.org/officeDocument/2006/relationships/hyperlink" Target="https://twitter.com/thesoulfulemu" TargetMode="External" /><Relationship Id="rId433" Type="http://schemas.openxmlformats.org/officeDocument/2006/relationships/hyperlink" Target="https://twitter.com/reachhitters" TargetMode="External" /><Relationship Id="rId434" Type="http://schemas.openxmlformats.org/officeDocument/2006/relationships/hyperlink" Target="https://twitter.com/sociamonials" TargetMode="External" /><Relationship Id="rId435" Type="http://schemas.openxmlformats.org/officeDocument/2006/relationships/hyperlink" Target="https://twitter.com/genepetrovlmc" TargetMode="External" /><Relationship Id="rId436" Type="http://schemas.openxmlformats.org/officeDocument/2006/relationships/hyperlink" Target="https://twitter.com/g2lauren" TargetMode="External" /><Relationship Id="rId437" Type="http://schemas.openxmlformats.org/officeDocument/2006/relationships/hyperlink" Target="https://twitter.com/dearmishudad" TargetMode="External" /><Relationship Id="rId438" Type="http://schemas.openxmlformats.org/officeDocument/2006/relationships/hyperlink" Target="https://twitter.com/audiograbber" TargetMode="External" /><Relationship Id="rId439" Type="http://schemas.openxmlformats.org/officeDocument/2006/relationships/hyperlink" Target="https://twitter.com/1davidclarke" TargetMode="External" /><Relationship Id="rId440" Type="http://schemas.openxmlformats.org/officeDocument/2006/relationships/hyperlink" Target="https://twitter.com/bizboost" TargetMode="External" /><Relationship Id="rId441" Type="http://schemas.openxmlformats.org/officeDocument/2006/relationships/hyperlink" Target="https://twitter.com/bizboostfeature" TargetMode="External" /><Relationship Id="rId442" Type="http://schemas.openxmlformats.org/officeDocument/2006/relationships/hyperlink" Target="https://twitter.com/managementguru1" TargetMode="External" /><Relationship Id="rId443" Type="http://schemas.openxmlformats.org/officeDocument/2006/relationships/hyperlink" Target="https://twitter.com/marklives" TargetMode="External" /><Relationship Id="rId444" Type="http://schemas.openxmlformats.org/officeDocument/2006/relationships/hyperlink" Target="https://twitter.com/kathmcconnachie" TargetMode="External" /><Relationship Id="rId445" Type="http://schemas.openxmlformats.org/officeDocument/2006/relationships/hyperlink" Target="https://twitter.com/gfunkdafied" TargetMode="External" /><Relationship Id="rId446" Type="http://schemas.openxmlformats.org/officeDocument/2006/relationships/hyperlink" Target="https://twitter.com/xsentriq" TargetMode="External" /><Relationship Id="rId447" Type="http://schemas.openxmlformats.org/officeDocument/2006/relationships/hyperlink" Target="https://twitter.com/schedulingtweet" TargetMode="External" /><Relationship Id="rId448" Type="http://schemas.openxmlformats.org/officeDocument/2006/relationships/hyperlink" Target="https://twitter.com/clicktugdeals" TargetMode="External" /><Relationship Id="rId449" Type="http://schemas.openxmlformats.org/officeDocument/2006/relationships/hyperlink" Target="https://twitter.com/themissnicolina" TargetMode="External" /><Relationship Id="rId450" Type="http://schemas.openxmlformats.org/officeDocument/2006/relationships/hyperlink" Target="https://twitter.com/sproutsocial" TargetMode="External" /><Relationship Id="rId451" Type="http://schemas.openxmlformats.org/officeDocument/2006/relationships/hyperlink" Target="https://twitter.com/ifp_marketing" TargetMode="External" /><Relationship Id="rId452" Type="http://schemas.openxmlformats.org/officeDocument/2006/relationships/hyperlink" Target="https://twitter.com/usabizparty" TargetMode="External" /><Relationship Id="rId453" Type="http://schemas.openxmlformats.org/officeDocument/2006/relationships/hyperlink" Target="https://twitter.com/semru" TargetMode="External" /><Relationship Id="rId454" Type="http://schemas.openxmlformats.org/officeDocument/2006/relationships/hyperlink" Target="https://twitter.com/winniesun" TargetMode="External" /><Relationship Id="rId455" Type="http://schemas.openxmlformats.org/officeDocument/2006/relationships/hyperlink" Target="https://twitter.com/meetedgar" TargetMode="External" /><Relationship Id="rId456" Type="http://schemas.openxmlformats.org/officeDocument/2006/relationships/hyperlink" Target="https://twitter.com/mttalks" TargetMode="External" /><Relationship Id="rId457" Type="http://schemas.openxmlformats.org/officeDocument/2006/relationships/hyperlink" Target="https://twitter.com/madalynsklar" TargetMode="External" /><Relationship Id="rId458" Type="http://schemas.openxmlformats.org/officeDocument/2006/relationships/hyperlink" Target="https://twitter.com/bizapalooza" TargetMode="External" /><Relationship Id="rId459" Type="http://schemas.openxmlformats.org/officeDocument/2006/relationships/hyperlink" Target="https://twitter.com/hootsuite" TargetMode="External" /><Relationship Id="rId460" Type="http://schemas.openxmlformats.org/officeDocument/2006/relationships/hyperlink" Target="https://twitter.com/bluehost" TargetMode="External" /><Relationship Id="rId461" Type="http://schemas.openxmlformats.org/officeDocument/2006/relationships/hyperlink" Target="https://twitter.com/smexaminer" TargetMode="External" /><Relationship Id="rId462" Type="http://schemas.openxmlformats.org/officeDocument/2006/relationships/hyperlink" Target="https://twitter.com/garyvee" TargetMode="External" /><Relationship Id="rId463" Type="http://schemas.openxmlformats.org/officeDocument/2006/relationships/hyperlink" Target="https://twitter.com/cmicontent" TargetMode="External" /><Relationship Id="rId464" Type="http://schemas.openxmlformats.org/officeDocument/2006/relationships/hyperlink" Target="https://twitter.com/jigneshthakkarv" TargetMode="External" /><Relationship Id="rId465" Type="http://schemas.openxmlformats.org/officeDocument/2006/relationships/hyperlink" Target="https://twitter.com/bellas_pets" TargetMode="External" /><Relationship Id="rId466" Type="http://schemas.openxmlformats.org/officeDocument/2006/relationships/hyperlink" Target="https://twitter.com/socltribe" TargetMode="External" /><Relationship Id="rId467" Type="http://schemas.openxmlformats.org/officeDocument/2006/relationships/hyperlink" Target="https://twitter.com/expressedly" TargetMode="External" /><Relationship Id="rId468" Type="http://schemas.openxmlformats.org/officeDocument/2006/relationships/hyperlink" Target="https://twitter.com/cmssocialmedia" TargetMode="External" /><Relationship Id="rId469" Type="http://schemas.openxmlformats.org/officeDocument/2006/relationships/hyperlink" Target="https://twitter.com/talkwalkerde" TargetMode="External" /><Relationship Id="rId470" Type="http://schemas.openxmlformats.org/officeDocument/2006/relationships/hyperlink" Target="https://twitter.com/glenridgefleet" TargetMode="External" /><Relationship Id="rId471" Type="http://schemas.openxmlformats.org/officeDocument/2006/relationships/hyperlink" Target="https://twitter.com/b2the7" TargetMode="External" /><Relationship Id="rId472" Type="http://schemas.openxmlformats.org/officeDocument/2006/relationships/hyperlink" Target="https://twitter.com/valasysb2b" TargetMode="External" /><Relationship Id="rId473" Type="http://schemas.openxmlformats.org/officeDocument/2006/relationships/hyperlink" Target="https://twitter.com/jencoleict" TargetMode="External" /><Relationship Id="rId474" Type="http://schemas.openxmlformats.org/officeDocument/2006/relationships/hyperlink" Target="https://twitter.com/sclarkeoville" TargetMode="External" /><Relationship Id="rId475" Type="http://schemas.openxmlformats.org/officeDocument/2006/relationships/hyperlink" Target="https://twitter.com/the_enitiaters" TargetMode="External" /><Relationship Id="rId476" Type="http://schemas.openxmlformats.org/officeDocument/2006/relationships/hyperlink" Target="https://twitter.com/dameconcepts" TargetMode="External" /><Relationship Id="rId477" Type="http://schemas.openxmlformats.org/officeDocument/2006/relationships/hyperlink" Target="https://twitter.com/dboniche" TargetMode="External" /><Relationship Id="rId478" Type="http://schemas.openxmlformats.org/officeDocument/2006/relationships/hyperlink" Target="https://twitter.com/khoros" TargetMode="External" /><Relationship Id="rId479" Type="http://schemas.openxmlformats.org/officeDocument/2006/relationships/hyperlink" Target="https://twitter.com/nsccfinance" TargetMode="External" /><Relationship Id="rId480" Type="http://schemas.openxmlformats.org/officeDocument/2006/relationships/hyperlink" Target="https://twitter.com/sruhle" TargetMode="External" /><Relationship Id="rId481" Type="http://schemas.openxmlformats.org/officeDocument/2006/relationships/hyperlink" Target="https://twitter.com/forbeswomen" TargetMode="External" /><Relationship Id="rId482" Type="http://schemas.openxmlformats.org/officeDocument/2006/relationships/hyperlink" Target="https://twitter.com/digital360chat" TargetMode="External" /><Relationship Id="rId483" Type="http://schemas.openxmlformats.org/officeDocument/2006/relationships/hyperlink" Target="https://twitter.com/urbansoftt" TargetMode="External" /><Relationship Id="rId484" Type="http://schemas.openxmlformats.org/officeDocument/2006/relationships/hyperlink" Target="https://twitter.com/joeclark947" TargetMode="External" /><Relationship Id="rId485" Type="http://schemas.openxmlformats.org/officeDocument/2006/relationships/hyperlink" Target="https://twitter.com/randfish" TargetMode="External" /><Relationship Id="rId486" Type="http://schemas.openxmlformats.org/officeDocument/2006/relationships/hyperlink" Target="https://twitter.com/jeffbullas" TargetMode="External" /><Relationship Id="rId487" Type="http://schemas.openxmlformats.org/officeDocument/2006/relationships/hyperlink" Target="https://twitter.com/marismith" TargetMode="External" /><Relationship Id="rId488" Type="http://schemas.openxmlformats.org/officeDocument/2006/relationships/hyperlink" Target="https://twitter.com/marketingprofs" TargetMode="External" /><Relationship Id="rId489" Type="http://schemas.openxmlformats.org/officeDocument/2006/relationships/hyperlink" Target="https://twitter.com/neilpatel" TargetMode="External" /><Relationship Id="rId490" Type="http://schemas.openxmlformats.org/officeDocument/2006/relationships/hyperlink" Target="https://twitter.com/larrykim" TargetMode="External" /><Relationship Id="rId491" Type="http://schemas.openxmlformats.org/officeDocument/2006/relationships/hyperlink" Target="https://twitter.com/socialmedia2day" TargetMode="External" /><Relationship Id="rId492" Type="http://schemas.openxmlformats.org/officeDocument/2006/relationships/hyperlink" Target="https://twitter.com/hubspot" TargetMode="External" /><Relationship Id="rId493" Type="http://schemas.openxmlformats.org/officeDocument/2006/relationships/hyperlink" Target="https://twitter.com/saccio" TargetMode="External" /><Relationship Id="rId494" Type="http://schemas.openxmlformats.org/officeDocument/2006/relationships/hyperlink" Target="https://twitter.com/jungleisland" TargetMode="External" /><Relationship Id="rId495" Type="http://schemas.openxmlformats.org/officeDocument/2006/relationships/hyperlink" Target="https://twitter.com/beaconcouncil" TargetMode="External" /><Relationship Id="rId496" Type="http://schemas.openxmlformats.org/officeDocument/2006/relationships/hyperlink" Target="https://twitter.com/marceloclaure" TargetMode="External" /><Relationship Id="rId497" Type="http://schemas.openxmlformats.org/officeDocument/2006/relationships/hyperlink" Target="https://twitter.com/sprint" TargetMode="External" /><Relationship Id="rId498" Type="http://schemas.openxmlformats.org/officeDocument/2006/relationships/hyperlink" Target="https://twitter.com/softbank" TargetMode="External" /><Relationship Id="rId499" Type="http://schemas.openxmlformats.org/officeDocument/2006/relationships/hyperlink" Target="https://twitter.com/nacoteca" TargetMode="External" /><Relationship Id="rId500" Type="http://schemas.openxmlformats.org/officeDocument/2006/relationships/hyperlink" Target="https://twitter.com/wildlysm" TargetMode="External" /><Relationship Id="rId501" Type="http://schemas.openxmlformats.org/officeDocument/2006/relationships/hyperlink" Target="https://twitter.com/katestoodley" TargetMode="External" /><Relationship Id="rId502" Type="http://schemas.openxmlformats.org/officeDocument/2006/relationships/hyperlink" Target="https://twitter.com/ramonanunezm" TargetMode="External" /><Relationship Id="rId503" Type="http://schemas.openxmlformats.org/officeDocument/2006/relationships/hyperlink" Target="https://twitter.com/liftmetrix" TargetMode="External" /><Relationship Id="rId504" Type="http://schemas.openxmlformats.org/officeDocument/2006/relationships/hyperlink" Target="https://twitter.com/bjorgpalsdottir" TargetMode="External" /><Relationship Id="rId505" Type="http://schemas.openxmlformats.org/officeDocument/2006/relationships/hyperlink" Target="https://twitter.com/wbg_health" TargetMode="External" /><Relationship Id="rId506" Type="http://schemas.openxmlformats.org/officeDocument/2006/relationships/hyperlink" Target="https://twitter.com/chrissmithdigi" TargetMode="External" /><Relationship Id="rId507" Type="http://schemas.openxmlformats.org/officeDocument/2006/relationships/hyperlink" Target="https://twitter.com/inboundevol" TargetMode="External" /><Relationship Id="rId508" Type="http://schemas.openxmlformats.org/officeDocument/2006/relationships/hyperlink" Target="https://twitter.com/tracy19671" TargetMode="External" /><Relationship Id="rId509" Type="http://schemas.openxmlformats.org/officeDocument/2006/relationships/hyperlink" Target="https://twitter.com/tvbtweets" TargetMode="External" /><Relationship Id="rId510" Type="http://schemas.openxmlformats.org/officeDocument/2006/relationships/hyperlink" Target="https://twitter.com/mdavecs" TargetMode="External" /><Relationship Id="rId511" Type="http://schemas.openxmlformats.org/officeDocument/2006/relationships/hyperlink" Target="https://twitter.com/rectestgirl" TargetMode="External" /><Relationship Id="rId512" Type="http://schemas.openxmlformats.org/officeDocument/2006/relationships/hyperlink" Target="https://twitter.com/falconio" TargetMode="External" /><Relationship Id="rId513" Type="http://schemas.openxmlformats.org/officeDocument/2006/relationships/hyperlink" Target="https://twitter.com/nordic_choice" TargetMode="External" /><Relationship Id="rId514" Type="http://schemas.openxmlformats.org/officeDocument/2006/relationships/hyperlink" Target="https://twitter.com/ecotone_pbc" TargetMode="External" /><Relationship Id="rId515" Type="http://schemas.openxmlformats.org/officeDocument/2006/relationships/hyperlink" Target="https://twitter.com/twincitiesrise" TargetMode="External" /><Relationship Id="rId516" Type="http://schemas.openxmlformats.org/officeDocument/2006/relationships/hyperlink" Target="https://twitter.com/dpomuk" TargetMode="External" /><Relationship Id="rId517" Type="http://schemas.openxmlformats.org/officeDocument/2006/relationships/hyperlink" Target="https://twitter.com/janetmachuka_" TargetMode="External" /><Relationship Id="rId518" Type="http://schemas.openxmlformats.org/officeDocument/2006/relationships/hyperlink" Target="https://twitter.com/2e6658f32bcf414" TargetMode="External" /><Relationship Id="rId519" Type="http://schemas.openxmlformats.org/officeDocument/2006/relationships/hyperlink" Target="https://twitter.com/managesocial" TargetMode="External" /><Relationship Id="rId520" Type="http://schemas.openxmlformats.org/officeDocument/2006/relationships/hyperlink" Target="https://twitter.com/chrisstrub" TargetMode="External" /><Relationship Id="rId521" Type="http://schemas.openxmlformats.org/officeDocument/2006/relationships/hyperlink" Target="https://twitter.com/jmattmke" TargetMode="External" /><Relationship Id="rId522" Type="http://schemas.openxmlformats.org/officeDocument/2006/relationships/hyperlink" Target="https://twitter.com/manageflitter" TargetMode="External" /><Relationship Id="rId523" Type="http://schemas.openxmlformats.org/officeDocument/2006/relationships/hyperlink" Target="https://twitter.com/savefglc" TargetMode="External" /><Relationship Id="rId524" Type="http://schemas.openxmlformats.org/officeDocument/2006/relationships/hyperlink" Target="https://twitter.com/ganeshjacharya" TargetMode="External" /><Relationship Id="rId525" Type="http://schemas.openxmlformats.org/officeDocument/2006/relationships/hyperlink" Target="https://twitter.com/ross_quintana" TargetMode="External" /><Relationship Id="rId526" Type="http://schemas.openxmlformats.org/officeDocument/2006/relationships/hyperlink" Target="https://twitter.com/kickfactoryinc" TargetMode="External" /><Relationship Id="rId527" Type="http://schemas.openxmlformats.org/officeDocument/2006/relationships/hyperlink" Target="https://twitter.com/ryanmac" TargetMode="External" /><Relationship Id="rId528" Type="http://schemas.openxmlformats.org/officeDocument/2006/relationships/hyperlink" Target="https://twitter.com/marynasife" TargetMode="External" /><Relationship Id="rId529" Type="http://schemas.openxmlformats.org/officeDocument/2006/relationships/hyperlink" Target="https://twitter.com/socialmediaclub" TargetMode="External" /><Relationship Id="rId530" Type="http://schemas.openxmlformats.org/officeDocument/2006/relationships/hyperlink" Target="https://twitter.com/katefrappell" TargetMode="External" /><Relationship Id="rId531" Type="http://schemas.openxmlformats.org/officeDocument/2006/relationships/hyperlink" Target="https://twitter.com/myloc_tracker" TargetMode="External" /><Relationship Id="rId532" Type="http://schemas.openxmlformats.org/officeDocument/2006/relationships/hyperlink" Target="https://twitter.com/lollipop_social" TargetMode="External" /><Relationship Id="rId533" Type="http://schemas.openxmlformats.org/officeDocument/2006/relationships/hyperlink" Target="https://twitter.com/dede_watson" TargetMode="External" /><Relationship Id="rId534" Type="http://schemas.openxmlformats.org/officeDocument/2006/relationships/comments" Target="../comments2.xml" /><Relationship Id="rId535" Type="http://schemas.openxmlformats.org/officeDocument/2006/relationships/vmlDrawing" Target="../drawings/vmlDrawing2.vml" /><Relationship Id="rId536" Type="http://schemas.openxmlformats.org/officeDocument/2006/relationships/table" Target="../tables/table2.xml" /><Relationship Id="rId5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pp.btweeps.com/" TargetMode="External" /><Relationship Id="rId2" Type="http://schemas.openxmlformats.org/officeDocument/2006/relationships/hyperlink" Target="https://twitter.com/btweeps_/status/1159867749260283904?s=21" TargetMode="External" /><Relationship Id="rId3" Type="http://schemas.openxmlformats.org/officeDocument/2006/relationships/hyperlink" Target="https://bookme.name/MohdImran" TargetMode="External" /><Relationship Id="rId4" Type="http://schemas.openxmlformats.org/officeDocument/2006/relationships/hyperlink" Target="https://twitter.com/ManageFlitter/status/1113195710474801153" TargetMode="External" /><Relationship Id="rId5" Type="http://schemas.openxmlformats.org/officeDocument/2006/relationships/hyperlink" Target="https://b2the7.com/learning-from-others-and-what-social-tools-they-are-using/" TargetMode="External" /><Relationship Id="rId6" Type="http://schemas.openxmlformats.org/officeDocument/2006/relationships/hyperlink" Target="https://kickfactory.com/blog/the-case-for-human-assisted-ai/" TargetMode="External" /><Relationship Id="rId7" Type="http://schemas.openxmlformats.org/officeDocument/2006/relationships/hyperlink" Target="https://kickfactory.com/blog/how-to-increase-social-media-engagement/" TargetMode="External" /><Relationship Id="rId8" Type="http://schemas.openxmlformats.org/officeDocument/2006/relationships/hyperlink" Target="https://app.btweeps.com/" TargetMode="External" /><Relationship Id="rId9" Type="http://schemas.openxmlformats.org/officeDocument/2006/relationships/hyperlink" Target="https://www.smartinsights.com/social-media-marketing/social-media-strategy/social-media-marketing-trends-2020/?utm_source=enews&amp;utm_medium=email&amp;utm_content=copy" TargetMode="External" /><Relationship Id="rId10" Type="http://schemas.openxmlformats.org/officeDocument/2006/relationships/hyperlink" Target="https://kickfactory.com/blog/2-ways-to-give-your-audience-what-it-wants/" TargetMode="External" /><Relationship Id="rId11" Type="http://schemas.openxmlformats.org/officeDocument/2006/relationships/hyperlink" Target="https://www.widefoc.us/?utm_source=WF&amp;utm_medium=Paidsocial_0810&amp;utm_campaign=WFSocial" TargetMode="External" /><Relationship Id="rId12" Type="http://schemas.openxmlformats.org/officeDocument/2006/relationships/hyperlink" Target="http://www.managementguru.net/how-to-measure-instagram-marketing-roi/" TargetMode="External" /><Relationship Id="rId13" Type="http://schemas.openxmlformats.org/officeDocument/2006/relationships/hyperlink" Target="https://twitter.com/InfovisionSocio/status/1164586396155183104"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twitter.com/i/web/status/1166349822905004044" TargetMode="External" /><Relationship Id="rId16" Type="http://schemas.openxmlformats.org/officeDocument/2006/relationships/hyperlink" Target="https://www.social-tribe.com/2018/07/20/translate-social-data-business-insights/?utm_source=blog-post&amp;utm_medium=st-website&amp;utm_campaign=measuring-success" TargetMode="External" /><Relationship Id="rId17" Type="http://schemas.openxmlformats.org/officeDocument/2006/relationships/hyperlink" Target="https://twitter.com/i/web/status/1167503763353088001" TargetMode="External" /><Relationship Id="rId18" Type="http://schemas.openxmlformats.org/officeDocument/2006/relationships/hyperlink" Target="http://www.cmssocial.com/social-media/4-ways-can-measure-roi-social-media/" TargetMode="External" /><Relationship Id="rId19" Type="http://schemas.openxmlformats.org/officeDocument/2006/relationships/hyperlink" Target="https://twitter.com/i/web/status/1167621109262495744" TargetMode="External" /><Relationship Id="rId20" Type="http://schemas.openxmlformats.org/officeDocument/2006/relationships/hyperlink" Target="http://bit.ly/2qBZlpZ" TargetMode="External" /><Relationship Id="rId21" Type="http://schemas.openxmlformats.org/officeDocument/2006/relationships/hyperlink" Target="https://twitter.com/i/web/status/1166401705728237568" TargetMode="External" /><Relationship Id="rId22" Type="http://schemas.openxmlformats.org/officeDocument/2006/relationships/hyperlink" Target="https://twitter.com/ManageFlitter/status/1113195710474801153" TargetMode="External" /><Relationship Id="rId23" Type="http://schemas.openxmlformats.org/officeDocument/2006/relationships/hyperlink" Target="https://twitter.com/ManageFlitter/status/1113192788894670851" TargetMode="External" /><Relationship Id="rId24" Type="http://schemas.openxmlformats.org/officeDocument/2006/relationships/hyperlink" Target="https://twitter.com/ManageFlitter/status/1113198490925117442" TargetMode="External" /><Relationship Id="rId25" Type="http://schemas.openxmlformats.org/officeDocument/2006/relationships/hyperlink" Target="https://twitter.com/i/web/status/1152644282530107399" TargetMode="External" /><Relationship Id="rId26" Type="http://schemas.openxmlformats.org/officeDocument/2006/relationships/hyperlink" Target="https://app.btweeps.com/" TargetMode="External" /><Relationship Id="rId27" Type="http://schemas.openxmlformats.org/officeDocument/2006/relationships/hyperlink" Target="https://twitter.com/btweeps_/status/1159867749260283904?s=21" TargetMode="External" /><Relationship Id="rId28" Type="http://schemas.openxmlformats.org/officeDocument/2006/relationships/hyperlink" Target="https://bookme.name/MohdImran" TargetMode="External" /><Relationship Id="rId29" Type="http://schemas.openxmlformats.org/officeDocument/2006/relationships/hyperlink" Target="https://app.btweeps.com/" TargetMode="External" /><Relationship Id="rId30" Type="http://schemas.openxmlformats.org/officeDocument/2006/relationships/hyperlink" Target="https://twitter.com/johnhall/status/1157818467489320960" TargetMode="External" /><Relationship Id="rId31" Type="http://schemas.openxmlformats.org/officeDocument/2006/relationships/hyperlink" Target="https://twitter.com/ruhlin/status/1156277073817800704" TargetMode="External" /><Relationship Id="rId32" Type="http://schemas.openxmlformats.org/officeDocument/2006/relationships/hyperlink" Target="https://fdier.co/ovoUPN" TargetMode="External" /><Relationship Id="rId33" Type="http://schemas.openxmlformats.org/officeDocument/2006/relationships/hyperlink" Target="https://twitter.com/i/web/status/1160313879035035648" TargetMode="External" /><Relationship Id="rId34" Type="http://schemas.openxmlformats.org/officeDocument/2006/relationships/hyperlink" Target="https://twitter.com/i/web/status/1165894657219465217" TargetMode="External" /><Relationship Id="rId35" Type="http://schemas.openxmlformats.org/officeDocument/2006/relationships/hyperlink" Target="https://www.branex.com/blog/infographics-social-media-tips-to-get-the-best-results/" TargetMode="External" /><Relationship Id="rId36" Type="http://schemas.openxmlformats.org/officeDocument/2006/relationships/hyperlink" Target="https://twitter.com/i/web/status/1173691942238076928" TargetMode="External" /><Relationship Id="rId37" Type="http://schemas.openxmlformats.org/officeDocument/2006/relationships/hyperlink" Target="https://twitter.com/BarbStegemann/status/1171411201437380609" TargetMode="External" /><Relationship Id="rId38" Type="http://schemas.openxmlformats.org/officeDocument/2006/relationships/hyperlink" Target="https://twitter.com/marklives/status/1163716352529641473"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2010</v>
      </c>
      <c r="BB2" s="13" t="s">
        <v>2048</v>
      </c>
      <c r="BC2" s="13" t="s">
        <v>2049</v>
      </c>
      <c r="BD2" s="119" t="s">
        <v>2999</v>
      </c>
      <c r="BE2" s="119" t="s">
        <v>3000</v>
      </c>
      <c r="BF2" s="119" t="s">
        <v>3001</v>
      </c>
      <c r="BG2" s="119" t="s">
        <v>3002</v>
      </c>
      <c r="BH2" s="119" t="s">
        <v>3003</v>
      </c>
      <c r="BI2" s="119" t="s">
        <v>3004</v>
      </c>
      <c r="BJ2" s="119" t="s">
        <v>3005</v>
      </c>
      <c r="BK2" s="119" t="s">
        <v>3006</v>
      </c>
      <c r="BL2" s="119" t="s">
        <v>3007</v>
      </c>
    </row>
    <row r="3" spans="1:64" ht="15" customHeight="1">
      <c r="A3" s="64" t="s">
        <v>212</v>
      </c>
      <c r="B3" s="64" t="s">
        <v>285</v>
      </c>
      <c r="C3" s="65" t="s">
        <v>3144</v>
      </c>
      <c r="D3" s="66">
        <v>3</v>
      </c>
      <c r="E3" s="67" t="s">
        <v>132</v>
      </c>
      <c r="F3" s="68">
        <v>35</v>
      </c>
      <c r="G3" s="65"/>
      <c r="H3" s="69"/>
      <c r="I3" s="70"/>
      <c r="J3" s="70"/>
      <c r="K3" s="34" t="s">
        <v>65</v>
      </c>
      <c r="L3" s="71">
        <v>3</v>
      </c>
      <c r="M3" s="71"/>
      <c r="N3" s="72"/>
      <c r="O3" s="78" t="s">
        <v>325</v>
      </c>
      <c r="P3" s="80">
        <v>43557.90046296296</v>
      </c>
      <c r="Q3" s="78" t="s">
        <v>327</v>
      </c>
      <c r="R3" s="82" t="s">
        <v>470</v>
      </c>
      <c r="S3" s="78" t="s">
        <v>536</v>
      </c>
      <c r="T3" s="78" t="s">
        <v>559</v>
      </c>
      <c r="U3" s="78"/>
      <c r="V3" s="82" t="s">
        <v>659</v>
      </c>
      <c r="W3" s="80">
        <v>43557.90046296296</v>
      </c>
      <c r="X3" s="82" t="s">
        <v>721</v>
      </c>
      <c r="Y3" s="78"/>
      <c r="Z3" s="78"/>
      <c r="AA3" s="84" t="s">
        <v>904</v>
      </c>
      <c r="AB3" s="78"/>
      <c r="AC3" s="78" t="b">
        <v>0</v>
      </c>
      <c r="AD3" s="78">
        <v>2</v>
      </c>
      <c r="AE3" s="84" t="s">
        <v>1094</v>
      </c>
      <c r="AF3" s="78" t="b">
        <v>1</v>
      </c>
      <c r="AG3" s="78" t="s">
        <v>1104</v>
      </c>
      <c r="AH3" s="78"/>
      <c r="AI3" s="84" t="s">
        <v>1108</v>
      </c>
      <c r="AJ3" s="78" t="b">
        <v>0</v>
      </c>
      <c r="AK3" s="78">
        <v>4</v>
      </c>
      <c r="AL3" s="84" t="s">
        <v>1094</v>
      </c>
      <c r="AM3" s="78" t="s">
        <v>1116</v>
      </c>
      <c r="AN3" s="78" t="b">
        <v>0</v>
      </c>
      <c r="AO3" s="84" t="s">
        <v>904</v>
      </c>
      <c r="AP3" s="78" t="s">
        <v>1143</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2.5641025641025643</v>
      </c>
      <c r="BF3" s="48">
        <v>0</v>
      </c>
      <c r="BG3" s="49">
        <v>0</v>
      </c>
      <c r="BH3" s="48">
        <v>0</v>
      </c>
      <c r="BI3" s="49">
        <v>0</v>
      </c>
      <c r="BJ3" s="48">
        <v>38</v>
      </c>
      <c r="BK3" s="49">
        <v>97.43589743589743</v>
      </c>
      <c r="BL3" s="48">
        <v>39</v>
      </c>
    </row>
    <row r="4" spans="1:64" ht="15" customHeight="1">
      <c r="A4" s="64" t="s">
        <v>213</v>
      </c>
      <c r="B4" s="64" t="s">
        <v>234</v>
      </c>
      <c r="C4" s="65" t="s">
        <v>3144</v>
      </c>
      <c r="D4" s="66">
        <v>3</v>
      </c>
      <c r="E4" s="67" t="s">
        <v>132</v>
      </c>
      <c r="F4" s="68">
        <v>35</v>
      </c>
      <c r="G4" s="65"/>
      <c r="H4" s="69"/>
      <c r="I4" s="70"/>
      <c r="J4" s="70"/>
      <c r="K4" s="34" t="s">
        <v>65</v>
      </c>
      <c r="L4" s="77">
        <v>4</v>
      </c>
      <c r="M4" s="77"/>
      <c r="N4" s="72"/>
      <c r="O4" s="79" t="s">
        <v>325</v>
      </c>
      <c r="P4" s="81">
        <v>43681.92054398148</v>
      </c>
      <c r="Q4" s="79" t="s">
        <v>328</v>
      </c>
      <c r="R4" s="79"/>
      <c r="S4" s="79"/>
      <c r="T4" s="79"/>
      <c r="U4" s="79"/>
      <c r="V4" s="83" t="s">
        <v>660</v>
      </c>
      <c r="W4" s="81">
        <v>43681.92054398148</v>
      </c>
      <c r="X4" s="83" t="s">
        <v>722</v>
      </c>
      <c r="Y4" s="79"/>
      <c r="Z4" s="79"/>
      <c r="AA4" s="85" t="s">
        <v>905</v>
      </c>
      <c r="AB4" s="79"/>
      <c r="AC4" s="79" t="b">
        <v>0</v>
      </c>
      <c r="AD4" s="79">
        <v>0</v>
      </c>
      <c r="AE4" s="85" t="s">
        <v>1094</v>
      </c>
      <c r="AF4" s="79" t="b">
        <v>0</v>
      </c>
      <c r="AG4" s="79" t="s">
        <v>1104</v>
      </c>
      <c r="AH4" s="79"/>
      <c r="AI4" s="85" t="s">
        <v>1094</v>
      </c>
      <c r="AJ4" s="79" t="b">
        <v>0</v>
      </c>
      <c r="AK4" s="79">
        <v>6</v>
      </c>
      <c r="AL4" s="85" t="s">
        <v>950</v>
      </c>
      <c r="AM4" s="79" t="s">
        <v>1117</v>
      </c>
      <c r="AN4" s="79" t="b">
        <v>0</v>
      </c>
      <c r="AO4" s="85" t="s">
        <v>950</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3</v>
      </c>
      <c r="BE4" s="49">
        <v>12</v>
      </c>
      <c r="BF4" s="48">
        <v>1</v>
      </c>
      <c r="BG4" s="49">
        <v>4</v>
      </c>
      <c r="BH4" s="48">
        <v>0</v>
      </c>
      <c r="BI4" s="49">
        <v>0</v>
      </c>
      <c r="BJ4" s="48">
        <v>21</v>
      </c>
      <c r="BK4" s="49">
        <v>84</v>
      </c>
      <c r="BL4" s="48">
        <v>25</v>
      </c>
    </row>
    <row r="5" spans="1:64" ht="15">
      <c r="A5" s="64" t="s">
        <v>214</v>
      </c>
      <c r="B5" s="64" t="s">
        <v>234</v>
      </c>
      <c r="C5" s="65" t="s">
        <v>3144</v>
      </c>
      <c r="D5" s="66">
        <v>3</v>
      </c>
      <c r="E5" s="67" t="s">
        <v>132</v>
      </c>
      <c r="F5" s="68">
        <v>35</v>
      </c>
      <c r="G5" s="65"/>
      <c r="H5" s="69"/>
      <c r="I5" s="70"/>
      <c r="J5" s="70"/>
      <c r="K5" s="34" t="s">
        <v>65</v>
      </c>
      <c r="L5" s="77">
        <v>5</v>
      </c>
      <c r="M5" s="77"/>
      <c r="N5" s="72"/>
      <c r="O5" s="79" t="s">
        <v>325</v>
      </c>
      <c r="P5" s="81">
        <v>43684.321122685185</v>
      </c>
      <c r="Q5" s="79" t="s">
        <v>329</v>
      </c>
      <c r="R5" s="79"/>
      <c r="S5" s="79"/>
      <c r="T5" s="79"/>
      <c r="U5" s="79"/>
      <c r="V5" s="83" t="s">
        <v>661</v>
      </c>
      <c r="W5" s="81">
        <v>43684.321122685185</v>
      </c>
      <c r="X5" s="83" t="s">
        <v>723</v>
      </c>
      <c r="Y5" s="79"/>
      <c r="Z5" s="79"/>
      <c r="AA5" s="85" t="s">
        <v>906</v>
      </c>
      <c r="AB5" s="79"/>
      <c r="AC5" s="79" t="b">
        <v>0</v>
      </c>
      <c r="AD5" s="79">
        <v>0</v>
      </c>
      <c r="AE5" s="85" t="s">
        <v>1094</v>
      </c>
      <c r="AF5" s="79" t="b">
        <v>0</v>
      </c>
      <c r="AG5" s="79" t="s">
        <v>1104</v>
      </c>
      <c r="AH5" s="79"/>
      <c r="AI5" s="85" t="s">
        <v>1094</v>
      </c>
      <c r="AJ5" s="79" t="b">
        <v>0</v>
      </c>
      <c r="AK5" s="79">
        <v>7</v>
      </c>
      <c r="AL5" s="85" t="s">
        <v>956</v>
      </c>
      <c r="AM5" s="79" t="s">
        <v>1118</v>
      </c>
      <c r="AN5" s="79" t="b">
        <v>0</v>
      </c>
      <c r="AO5" s="85" t="s">
        <v>956</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234</v>
      </c>
      <c r="C6" s="65" t="s">
        <v>3144</v>
      </c>
      <c r="D6" s="66">
        <v>3</v>
      </c>
      <c r="E6" s="67" t="s">
        <v>132</v>
      </c>
      <c r="F6" s="68">
        <v>35</v>
      </c>
      <c r="G6" s="65"/>
      <c r="H6" s="69"/>
      <c r="I6" s="70"/>
      <c r="J6" s="70"/>
      <c r="K6" s="34" t="s">
        <v>65</v>
      </c>
      <c r="L6" s="77">
        <v>6</v>
      </c>
      <c r="M6" s="77"/>
      <c r="N6" s="72"/>
      <c r="O6" s="79" t="s">
        <v>325</v>
      </c>
      <c r="P6" s="81">
        <v>43684.321921296294</v>
      </c>
      <c r="Q6" s="79" t="s">
        <v>330</v>
      </c>
      <c r="R6" s="79"/>
      <c r="S6" s="79"/>
      <c r="T6" s="79"/>
      <c r="U6" s="79"/>
      <c r="V6" s="83" t="s">
        <v>662</v>
      </c>
      <c r="W6" s="81">
        <v>43684.321921296294</v>
      </c>
      <c r="X6" s="83" t="s">
        <v>724</v>
      </c>
      <c r="Y6" s="79"/>
      <c r="Z6" s="79"/>
      <c r="AA6" s="85" t="s">
        <v>907</v>
      </c>
      <c r="AB6" s="79"/>
      <c r="AC6" s="79" t="b">
        <v>0</v>
      </c>
      <c r="AD6" s="79">
        <v>0</v>
      </c>
      <c r="AE6" s="85" t="s">
        <v>1094</v>
      </c>
      <c r="AF6" s="79" t="b">
        <v>0</v>
      </c>
      <c r="AG6" s="79" t="s">
        <v>1104</v>
      </c>
      <c r="AH6" s="79"/>
      <c r="AI6" s="85" t="s">
        <v>1094</v>
      </c>
      <c r="AJ6" s="79" t="b">
        <v>0</v>
      </c>
      <c r="AK6" s="79">
        <v>7</v>
      </c>
      <c r="AL6" s="85" t="s">
        <v>956</v>
      </c>
      <c r="AM6" s="79" t="s">
        <v>1119</v>
      </c>
      <c r="AN6" s="79" t="b">
        <v>0</v>
      </c>
      <c r="AO6" s="85" t="s">
        <v>956</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4.166666666666667</v>
      </c>
      <c r="BF6" s="48">
        <v>0</v>
      </c>
      <c r="BG6" s="49">
        <v>0</v>
      </c>
      <c r="BH6" s="48">
        <v>0</v>
      </c>
      <c r="BI6" s="49">
        <v>0</v>
      </c>
      <c r="BJ6" s="48">
        <v>23</v>
      </c>
      <c r="BK6" s="49">
        <v>95.83333333333333</v>
      </c>
      <c r="BL6" s="48">
        <v>24</v>
      </c>
    </row>
    <row r="7" spans="1:64" ht="15">
      <c r="A7" s="64" t="s">
        <v>216</v>
      </c>
      <c r="B7" s="64" t="s">
        <v>217</v>
      </c>
      <c r="C7" s="65" t="s">
        <v>3144</v>
      </c>
      <c r="D7" s="66">
        <v>3</v>
      </c>
      <c r="E7" s="67" t="s">
        <v>132</v>
      </c>
      <c r="F7" s="68">
        <v>35</v>
      </c>
      <c r="G7" s="65"/>
      <c r="H7" s="69"/>
      <c r="I7" s="70"/>
      <c r="J7" s="70"/>
      <c r="K7" s="34" t="s">
        <v>65</v>
      </c>
      <c r="L7" s="77">
        <v>7</v>
      </c>
      <c r="M7" s="77"/>
      <c r="N7" s="72"/>
      <c r="O7" s="79" t="s">
        <v>325</v>
      </c>
      <c r="P7" s="81">
        <v>43685.78146990741</v>
      </c>
      <c r="Q7" s="79" t="s">
        <v>331</v>
      </c>
      <c r="R7" s="79"/>
      <c r="S7" s="79"/>
      <c r="T7" s="79" t="s">
        <v>560</v>
      </c>
      <c r="U7" s="79"/>
      <c r="V7" s="83" t="s">
        <v>663</v>
      </c>
      <c r="W7" s="81">
        <v>43685.78146990741</v>
      </c>
      <c r="X7" s="83" t="s">
        <v>725</v>
      </c>
      <c r="Y7" s="79"/>
      <c r="Z7" s="79"/>
      <c r="AA7" s="85" t="s">
        <v>908</v>
      </c>
      <c r="AB7" s="79"/>
      <c r="AC7" s="79" t="b">
        <v>0</v>
      </c>
      <c r="AD7" s="79">
        <v>0</v>
      </c>
      <c r="AE7" s="85" t="s">
        <v>1094</v>
      </c>
      <c r="AF7" s="79" t="b">
        <v>0</v>
      </c>
      <c r="AG7" s="79" t="s">
        <v>1104</v>
      </c>
      <c r="AH7" s="79"/>
      <c r="AI7" s="85" t="s">
        <v>1094</v>
      </c>
      <c r="AJ7" s="79" t="b">
        <v>0</v>
      </c>
      <c r="AK7" s="79">
        <v>8</v>
      </c>
      <c r="AL7" s="85" t="s">
        <v>909</v>
      </c>
      <c r="AM7" s="79" t="s">
        <v>1120</v>
      </c>
      <c r="AN7" s="79" t="b">
        <v>0</v>
      </c>
      <c r="AO7" s="85" t="s">
        <v>909</v>
      </c>
      <c r="AP7" s="79" t="s">
        <v>176</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1</v>
      </c>
      <c r="BE7" s="49">
        <v>6.666666666666667</v>
      </c>
      <c r="BF7" s="48">
        <v>0</v>
      </c>
      <c r="BG7" s="49">
        <v>0</v>
      </c>
      <c r="BH7" s="48">
        <v>0</v>
      </c>
      <c r="BI7" s="49">
        <v>0</v>
      </c>
      <c r="BJ7" s="48">
        <v>14</v>
      </c>
      <c r="BK7" s="49">
        <v>93.33333333333333</v>
      </c>
      <c r="BL7" s="48">
        <v>15</v>
      </c>
    </row>
    <row r="8" spans="1:64" ht="15">
      <c r="A8" s="64" t="s">
        <v>217</v>
      </c>
      <c r="B8" s="64" t="s">
        <v>217</v>
      </c>
      <c r="C8" s="65" t="s">
        <v>3144</v>
      </c>
      <c r="D8" s="66">
        <v>3</v>
      </c>
      <c r="E8" s="67" t="s">
        <v>132</v>
      </c>
      <c r="F8" s="68">
        <v>35</v>
      </c>
      <c r="G8" s="65"/>
      <c r="H8" s="69"/>
      <c r="I8" s="70"/>
      <c r="J8" s="70"/>
      <c r="K8" s="34" t="s">
        <v>65</v>
      </c>
      <c r="L8" s="77">
        <v>8</v>
      </c>
      <c r="M8" s="77"/>
      <c r="N8" s="72"/>
      <c r="O8" s="79" t="s">
        <v>176</v>
      </c>
      <c r="P8" s="81">
        <v>43625.83423611111</v>
      </c>
      <c r="Q8" s="79" t="s">
        <v>332</v>
      </c>
      <c r="R8" s="79"/>
      <c r="S8" s="79"/>
      <c r="T8" s="79" t="s">
        <v>561</v>
      </c>
      <c r="U8" s="83" t="s">
        <v>626</v>
      </c>
      <c r="V8" s="83" t="s">
        <v>626</v>
      </c>
      <c r="W8" s="81">
        <v>43625.83423611111</v>
      </c>
      <c r="X8" s="83" t="s">
        <v>726</v>
      </c>
      <c r="Y8" s="79"/>
      <c r="Z8" s="79"/>
      <c r="AA8" s="85" t="s">
        <v>909</v>
      </c>
      <c r="AB8" s="79"/>
      <c r="AC8" s="79" t="b">
        <v>0</v>
      </c>
      <c r="AD8" s="79">
        <v>25</v>
      </c>
      <c r="AE8" s="85" t="s">
        <v>1094</v>
      </c>
      <c r="AF8" s="79" t="b">
        <v>0</v>
      </c>
      <c r="AG8" s="79" t="s">
        <v>1104</v>
      </c>
      <c r="AH8" s="79"/>
      <c r="AI8" s="85" t="s">
        <v>1094</v>
      </c>
      <c r="AJ8" s="79" t="b">
        <v>0</v>
      </c>
      <c r="AK8" s="79">
        <v>8</v>
      </c>
      <c r="AL8" s="85" t="s">
        <v>1094</v>
      </c>
      <c r="AM8" s="79" t="s">
        <v>1120</v>
      </c>
      <c r="AN8" s="79" t="b">
        <v>0</v>
      </c>
      <c r="AO8" s="85" t="s">
        <v>909</v>
      </c>
      <c r="AP8" s="79" t="s">
        <v>1143</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1</v>
      </c>
      <c r="BE8" s="49">
        <v>3.4482758620689653</v>
      </c>
      <c r="BF8" s="48">
        <v>0</v>
      </c>
      <c r="BG8" s="49">
        <v>0</v>
      </c>
      <c r="BH8" s="48">
        <v>0</v>
      </c>
      <c r="BI8" s="49">
        <v>0</v>
      </c>
      <c r="BJ8" s="48">
        <v>28</v>
      </c>
      <c r="BK8" s="49">
        <v>96.55172413793103</v>
      </c>
      <c r="BL8" s="48">
        <v>29</v>
      </c>
    </row>
    <row r="9" spans="1:64" ht="15">
      <c r="A9" s="64" t="s">
        <v>218</v>
      </c>
      <c r="B9" s="64" t="s">
        <v>217</v>
      </c>
      <c r="C9" s="65" t="s">
        <v>3144</v>
      </c>
      <c r="D9" s="66">
        <v>3</v>
      </c>
      <c r="E9" s="67" t="s">
        <v>132</v>
      </c>
      <c r="F9" s="68">
        <v>35</v>
      </c>
      <c r="G9" s="65"/>
      <c r="H9" s="69"/>
      <c r="I9" s="70"/>
      <c r="J9" s="70"/>
      <c r="K9" s="34" t="s">
        <v>65</v>
      </c>
      <c r="L9" s="77">
        <v>9</v>
      </c>
      <c r="M9" s="77"/>
      <c r="N9" s="72"/>
      <c r="O9" s="79" t="s">
        <v>325</v>
      </c>
      <c r="P9" s="81">
        <v>43685.800474537034</v>
      </c>
      <c r="Q9" s="79" t="s">
        <v>331</v>
      </c>
      <c r="R9" s="79"/>
      <c r="S9" s="79"/>
      <c r="T9" s="79" t="s">
        <v>560</v>
      </c>
      <c r="U9" s="79"/>
      <c r="V9" s="83" t="s">
        <v>664</v>
      </c>
      <c r="W9" s="81">
        <v>43685.800474537034</v>
      </c>
      <c r="X9" s="83" t="s">
        <v>727</v>
      </c>
      <c r="Y9" s="79"/>
      <c r="Z9" s="79"/>
      <c r="AA9" s="85" t="s">
        <v>910</v>
      </c>
      <c r="AB9" s="79"/>
      <c r="AC9" s="79" t="b">
        <v>0</v>
      </c>
      <c r="AD9" s="79">
        <v>0</v>
      </c>
      <c r="AE9" s="85" t="s">
        <v>1094</v>
      </c>
      <c r="AF9" s="79" t="b">
        <v>0</v>
      </c>
      <c r="AG9" s="79" t="s">
        <v>1104</v>
      </c>
      <c r="AH9" s="79"/>
      <c r="AI9" s="85" t="s">
        <v>1094</v>
      </c>
      <c r="AJ9" s="79" t="b">
        <v>0</v>
      </c>
      <c r="AK9" s="79">
        <v>8</v>
      </c>
      <c r="AL9" s="85" t="s">
        <v>909</v>
      </c>
      <c r="AM9" s="79" t="s">
        <v>1121</v>
      </c>
      <c r="AN9" s="79" t="b">
        <v>0</v>
      </c>
      <c r="AO9" s="85" t="s">
        <v>909</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v>1</v>
      </c>
      <c r="BE9" s="49">
        <v>6.666666666666667</v>
      </c>
      <c r="BF9" s="48">
        <v>0</v>
      </c>
      <c r="BG9" s="49">
        <v>0</v>
      </c>
      <c r="BH9" s="48">
        <v>0</v>
      </c>
      <c r="BI9" s="49">
        <v>0</v>
      </c>
      <c r="BJ9" s="48">
        <v>14</v>
      </c>
      <c r="BK9" s="49">
        <v>93.33333333333333</v>
      </c>
      <c r="BL9" s="48">
        <v>15</v>
      </c>
    </row>
    <row r="10" spans="1:64" ht="15">
      <c r="A10" s="64" t="s">
        <v>219</v>
      </c>
      <c r="B10" s="64" t="s">
        <v>219</v>
      </c>
      <c r="C10" s="65" t="s">
        <v>3144</v>
      </c>
      <c r="D10" s="66">
        <v>3</v>
      </c>
      <c r="E10" s="67" t="s">
        <v>132</v>
      </c>
      <c r="F10" s="68">
        <v>35</v>
      </c>
      <c r="G10" s="65"/>
      <c r="H10" s="69"/>
      <c r="I10" s="70"/>
      <c r="J10" s="70"/>
      <c r="K10" s="34" t="s">
        <v>65</v>
      </c>
      <c r="L10" s="77">
        <v>10</v>
      </c>
      <c r="M10" s="77"/>
      <c r="N10" s="72"/>
      <c r="O10" s="79" t="s">
        <v>176</v>
      </c>
      <c r="P10" s="81">
        <v>43687.63056712963</v>
      </c>
      <c r="Q10" s="79" t="s">
        <v>333</v>
      </c>
      <c r="R10" s="83" t="s">
        <v>471</v>
      </c>
      <c r="S10" s="79" t="s">
        <v>537</v>
      </c>
      <c r="T10" s="79" t="s">
        <v>562</v>
      </c>
      <c r="U10" s="79"/>
      <c r="V10" s="83" t="s">
        <v>665</v>
      </c>
      <c r="W10" s="81">
        <v>43687.63056712963</v>
      </c>
      <c r="X10" s="83" t="s">
        <v>728</v>
      </c>
      <c r="Y10" s="79"/>
      <c r="Z10" s="79"/>
      <c r="AA10" s="85" t="s">
        <v>911</v>
      </c>
      <c r="AB10" s="79"/>
      <c r="AC10" s="79" t="b">
        <v>0</v>
      </c>
      <c r="AD10" s="79">
        <v>0</v>
      </c>
      <c r="AE10" s="85" t="s">
        <v>1094</v>
      </c>
      <c r="AF10" s="79" t="b">
        <v>0</v>
      </c>
      <c r="AG10" s="79" t="s">
        <v>1104</v>
      </c>
      <c r="AH10" s="79"/>
      <c r="AI10" s="85" t="s">
        <v>1094</v>
      </c>
      <c r="AJ10" s="79" t="b">
        <v>0</v>
      </c>
      <c r="AK10" s="79">
        <v>0</v>
      </c>
      <c r="AL10" s="85" t="s">
        <v>1094</v>
      </c>
      <c r="AM10" s="79" t="s">
        <v>1122</v>
      </c>
      <c r="AN10" s="79" t="b">
        <v>0</v>
      </c>
      <c r="AO10" s="85" t="s">
        <v>911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14</v>
      </c>
      <c r="BK10" s="49">
        <v>100</v>
      </c>
      <c r="BL10" s="48">
        <v>14</v>
      </c>
    </row>
    <row r="11" spans="1:64" ht="15">
      <c r="A11" s="64" t="s">
        <v>220</v>
      </c>
      <c r="B11" s="64" t="s">
        <v>235</v>
      </c>
      <c r="C11" s="65" t="s">
        <v>3144</v>
      </c>
      <c r="D11" s="66">
        <v>3</v>
      </c>
      <c r="E11" s="67" t="s">
        <v>132</v>
      </c>
      <c r="F11" s="68">
        <v>35</v>
      </c>
      <c r="G11" s="65"/>
      <c r="H11" s="69"/>
      <c r="I11" s="70"/>
      <c r="J11" s="70"/>
      <c r="K11" s="34" t="s">
        <v>65</v>
      </c>
      <c r="L11" s="77">
        <v>11</v>
      </c>
      <c r="M11" s="77"/>
      <c r="N11" s="72"/>
      <c r="O11" s="79" t="s">
        <v>325</v>
      </c>
      <c r="P11" s="81">
        <v>43687.92922453704</v>
      </c>
      <c r="Q11" s="79" t="s">
        <v>334</v>
      </c>
      <c r="R11" s="83" t="s">
        <v>472</v>
      </c>
      <c r="S11" s="79" t="s">
        <v>538</v>
      </c>
      <c r="T11" s="79" t="s">
        <v>563</v>
      </c>
      <c r="U11" s="79"/>
      <c r="V11" s="83" t="s">
        <v>666</v>
      </c>
      <c r="W11" s="81">
        <v>43687.92922453704</v>
      </c>
      <c r="X11" s="83" t="s">
        <v>729</v>
      </c>
      <c r="Y11" s="79"/>
      <c r="Z11" s="79"/>
      <c r="AA11" s="85" t="s">
        <v>912</v>
      </c>
      <c r="AB11" s="79"/>
      <c r="AC11" s="79" t="b">
        <v>0</v>
      </c>
      <c r="AD11" s="79">
        <v>0</v>
      </c>
      <c r="AE11" s="85" t="s">
        <v>1094</v>
      </c>
      <c r="AF11" s="79" t="b">
        <v>0</v>
      </c>
      <c r="AG11" s="79" t="s">
        <v>1104</v>
      </c>
      <c r="AH11" s="79"/>
      <c r="AI11" s="85" t="s">
        <v>1094</v>
      </c>
      <c r="AJ11" s="79" t="b">
        <v>0</v>
      </c>
      <c r="AK11" s="79">
        <v>1</v>
      </c>
      <c r="AL11" s="85" t="s">
        <v>971</v>
      </c>
      <c r="AM11" s="79" t="s">
        <v>1123</v>
      </c>
      <c r="AN11" s="79" t="b">
        <v>0</v>
      </c>
      <c r="AO11" s="85" t="s">
        <v>971</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1</v>
      </c>
      <c r="BE11" s="49">
        <v>8.333333333333334</v>
      </c>
      <c r="BF11" s="48">
        <v>0</v>
      </c>
      <c r="BG11" s="49">
        <v>0</v>
      </c>
      <c r="BH11" s="48">
        <v>0</v>
      </c>
      <c r="BI11" s="49">
        <v>0</v>
      </c>
      <c r="BJ11" s="48">
        <v>11</v>
      </c>
      <c r="BK11" s="49">
        <v>91.66666666666667</v>
      </c>
      <c r="BL11" s="48">
        <v>12</v>
      </c>
    </row>
    <row r="12" spans="1:64" ht="15">
      <c r="A12" s="64" t="s">
        <v>221</v>
      </c>
      <c r="B12" s="64" t="s">
        <v>269</v>
      </c>
      <c r="C12" s="65" t="s">
        <v>3144</v>
      </c>
      <c r="D12" s="66">
        <v>3</v>
      </c>
      <c r="E12" s="67" t="s">
        <v>132</v>
      </c>
      <c r="F12" s="68">
        <v>35</v>
      </c>
      <c r="G12" s="65"/>
      <c r="H12" s="69"/>
      <c r="I12" s="70"/>
      <c r="J12" s="70"/>
      <c r="K12" s="34" t="s">
        <v>65</v>
      </c>
      <c r="L12" s="77">
        <v>12</v>
      </c>
      <c r="M12" s="77"/>
      <c r="N12" s="72"/>
      <c r="O12" s="79" t="s">
        <v>325</v>
      </c>
      <c r="P12" s="81">
        <v>43689.4609375</v>
      </c>
      <c r="Q12" s="79" t="s">
        <v>335</v>
      </c>
      <c r="R12" s="79"/>
      <c r="S12" s="79"/>
      <c r="T12" s="79" t="s">
        <v>564</v>
      </c>
      <c r="U12" s="79"/>
      <c r="V12" s="83" t="s">
        <v>667</v>
      </c>
      <c r="W12" s="81">
        <v>43689.4609375</v>
      </c>
      <c r="X12" s="83" t="s">
        <v>730</v>
      </c>
      <c r="Y12" s="79"/>
      <c r="Z12" s="79"/>
      <c r="AA12" s="85" t="s">
        <v>913</v>
      </c>
      <c r="AB12" s="79"/>
      <c r="AC12" s="79" t="b">
        <v>0</v>
      </c>
      <c r="AD12" s="79">
        <v>0</v>
      </c>
      <c r="AE12" s="85" t="s">
        <v>1094</v>
      </c>
      <c r="AF12" s="79" t="b">
        <v>0</v>
      </c>
      <c r="AG12" s="79" t="s">
        <v>1104</v>
      </c>
      <c r="AH12" s="79"/>
      <c r="AI12" s="85" t="s">
        <v>1094</v>
      </c>
      <c r="AJ12" s="79" t="b">
        <v>0</v>
      </c>
      <c r="AK12" s="79">
        <v>0</v>
      </c>
      <c r="AL12" s="85" t="s">
        <v>1015</v>
      </c>
      <c r="AM12" s="79" t="s">
        <v>1124</v>
      </c>
      <c r="AN12" s="79" t="b">
        <v>0</v>
      </c>
      <c r="AO12" s="85" t="s">
        <v>1015</v>
      </c>
      <c r="AP12" s="79" t="s">
        <v>176</v>
      </c>
      <c r="AQ12" s="79">
        <v>0</v>
      </c>
      <c r="AR12" s="79">
        <v>0</v>
      </c>
      <c r="AS12" s="79"/>
      <c r="AT12" s="79"/>
      <c r="AU12" s="79"/>
      <c r="AV12" s="79"/>
      <c r="AW12" s="79"/>
      <c r="AX12" s="79"/>
      <c r="AY12" s="79"/>
      <c r="AZ12" s="79"/>
      <c r="BA12">
        <v>1</v>
      </c>
      <c r="BB12" s="78" t="str">
        <f>REPLACE(INDEX(GroupVertices[Group],MATCH(Edges[[#This Row],[Vertex 1]],GroupVertices[Vertex],0)),1,1,"")</f>
        <v>24</v>
      </c>
      <c r="BC12" s="78" t="str">
        <f>REPLACE(INDEX(GroupVertices[Group],MATCH(Edges[[#This Row],[Vertex 2]],GroupVertices[Vertex],0)),1,1,"")</f>
        <v>24</v>
      </c>
      <c r="BD12" s="48">
        <v>0</v>
      </c>
      <c r="BE12" s="49">
        <v>0</v>
      </c>
      <c r="BF12" s="48">
        <v>0</v>
      </c>
      <c r="BG12" s="49">
        <v>0</v>
      </c>
      <c r="BH12" s="48">
        <v>0</v>
      </c>
      <c r="BI12" s="49">
        <v>0</v>
      </c>
      <c r="BJ12" s="48">
        <v>21</v>
      </c>
      <c r="BK12" s="49">
        <v>100</v>
      </c>
      <c r="BL12" s="48">
        <v>21</v>
      </c>
    </row>
    <row r="13" spans="1:64" ht="15">
      <c r="A13" s="64" t="s">
        <v>222</v>
      </c>
      <c r="B13" s="64" t="s">
        <v>286</v>
      </c>
      <c r="C13" s="65" t="s">
        <v>3144</v>
      </c>
      <c r="D13" s="66">
        <v>3</v>
      </c>
      <c r="E13" s="67" t="s">
        <v>132</v>
      </c>
      <c r="F13" s="68">
        <v>35</v>
      </c>
      <c r="G13" s="65"/>
      <c r="H13" s="69"/>
      <c r="I13" s="70"/>
      <c r="J13" s="70"/>
      <c r="K13" s="34" t="s">
        <v>65</v>
      </c>
      <c r="L13" s="77">
        <v>13</v>
      </c>
      <c r="M13" s="77"/>
      <c r="N13" s="72"/>
      <c r="O13" s="79" t="s">
        <v>326</v>
      </c>
      <c r="P13" s="81">
        <v>43690.78875</v>
      </c>
      <c r="Q13" s="79" t="s">
        <v>336</v>
      </c>
      <c r="R13" s="79"/>
      <c r="S13" s="79"/>
      <c r="T13" s="79" t="s">
        <v>559</v>
      </c>
      <c r="U13" s="79"/>
      <c r="V13" s="83" t="s">
        <v>668</v>
      </c>
      <c r="W13" s="81">
        <v>43690.78875</v>
      </c>
      <c r="X13" s="83" t="s">
        <v>731</v>
      </c>
      <c r="Y13" s="79"/>
      <c r="Z13" s="79"/>
      <c r="AA13" s="85" t="s">
        <v>914</v>
      </c>
      <c r="AB13" s="85" t="s">
        <v>1087</v>
      </c>
      <c r="AC13" s="79" t="b">
        <v>0</v>
      </c>
      <c r="AD13" s="79">
        <v>0</v>
      </c>
      <c r="AE13" s="85" t="s">
        <v>1095</v>
      </c>
      <c r="AF13" s="79" t="b">
        <v>0</v>
      </c>
      <c r="AG13" s="79" t="s">
        <v>1104</v>
      </c>
      <c r="AH13" s="79"/>
      <c r="AI13" s="85" t="s">
        <v>1094</v>
      </c>
      <c r="AJ13" s="79" t="b">
        <v>0</v>
      </c>
      <c r="AK13" s="79">
        <v>0</v>
      </c>
      <c r="AL13" s="85" t="s">
        <v>1094</v>
      </c>
      <c r="AM13" s="79" t="s">
        <v>1124</v>
      </c>
      <c r="AN13" s="79" t="b">
        <v>0</v>
      </c>
      <c r="AO13" s="85" t="s">
        <v>1087</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0</v>
      </c>
      <c r="BE13" s="49">
        <v>0</v>
      </c>
      <c r="BF13" s="48">
        <v>1</v>
      </c>
      <c r="BG13" s="49">
        <v>16.666666666666668</v>
      </c>
      <c r="BH13" s="48">
        <v>0</v>
      </c>
      <c r="BI13" s="49">
        <v>0</v>
      </c>
      <c r="BJ13" s="48">
        <v>5</v>
      </c>
      <c r="BK13" s="49">
        <v>83.33333333333333</v>
      </c>
      <c r="BL13" s="48">
        <v>6</v>
      </c>
    </row>
    <row r="14" spans="1:64" ht="15">
      <c r="A14" s="64" t="s">
        <v>223</v>
      </c>
      <c r="B14" s="64" t="s">
        <v>286</v>
      </c>
      <c r="C14" s="65" t="s">
        <v>3144</v>
      </c>
      <c r="D14" s="66">
        <v>3</v>
      </c>
      <c r="E14" s="67" t="s">
        <v>132</v>
      </c>
      <c r="F14" s="68">
        <v>35</v>
      </c>
      <c r="G14" s="65"/>
      <c r="H14" s="69"/>
      <c r="I14" s="70"/>
      <c r="J14" s="70"/>
      <c r="K14" s="34" t="s">
        <v>65</v>
      </c>
      <c r="L14" s="77">
        <v>14</v>
      </c>
      <c r="M14" s="77"/>
      <c r="N14" s="72"/>
      <c r="O14" s="79" t="s">
        <v>325</v>
      </c>
      <c r="P14" s="81">
        <v>43690.88365740741</v>
      </c>
      <c r="Q14" s="79" t="s">
        <v>337</v>
      </c>
      <c r="R14" s="79"/>
      <c r="S14" s="79"/>
      <c r="T14" s="79" t="s">
        <v>559</v>
      </c>
      <c r="U14" s="79"/>
      <c r="V14" s="83" t="s">
        <v>669</v>
      </c>
      <c r="W14" s="81">
        <v>43690.88365740741</v>
      </c>
      <c r="X14" s="83" t="s">
        <v>732</v>
      </c>
      <c r="Y14" s="79"/>
      <c r="Z14" s="79"/>
      <c r="AA14" s="85" t="s">
        <v>915</v>
      </c>
      <c r="AB14" s="85" t="s">
        <v>914</v>
      </c>
      <c r="AC14" s="79" t="b">
        <v>0</v>
      </c>
      <c r="AD14" s="79">
        <v>0</v>
      </c>
      <c r="AE14" s="85" t="s">
        <v>1095</v>
      </c>
      <c r="AF14" s="79" t="b">
        <v>0</v>
      </c>
      <c r="AG14" s="79" t="s">
        <v>1104</v>
      </c>
      <c r="AH14" s="79"/>
      <c r="AI14" s="85" t="s">
        <v>1094</v>
      </c>
      <c r="AJ14" s="79" t="b">
        <v>0</v>
      </c>
      <c r="AK14" s="79">
        <v>0</v>
      </c>
      <c r="AL14" s="85" t="s">
        <v>1094</v>
      </c>
      <c r="AM14" s="79" t="s">
        <v>1125</v>
      </c>
      <c r="AN14" s="79" t="b">
        <v>0</v>
      </c>
      <c r="AO14" s="85" t="s">
        <v>914</v>
      </c>
      <c r="AP14" s="79" t="s">
        <v>176</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c r="BE14" s="49"/>
      <c r="BF14" s="48"/>
      <c r="BG14" s="49"/>
      <c r="BH14" s="48"/>
      <c r="BI14" s="49"/>
      <c r="BJ14" s="48"/>
      <c r="BK14" s="49"/>
      <c r="BL14" s="48"/>
    </row>
    <row r="15" spans="1:64" ht="15">
      <c r="A15" s="64" t="s">
        <v>223</v>
      </c>
      <c r="B15" s="64" t="s">
        <v>222</v>
      </c>
      <c r="C15" s="65" t="s">
        <v>3144</v>
      </c>
      <c r="D15" s="66">
        <v>3</v>
      </c>
      <c r="E15" s="67" t="s">
        <v>132</v>
      </c>
      <c r="F15" s="68">
        <v>35</v>
      </c>
      <c r="G15" s="65"/>
      <c r="H15" s="69"/>
      <c r="I15" s="70"/>
      <c r="J15" s="70"/>
      <c r="K15" s="34" t="s">
        <v>65</v>
      </c>
      <c r="L15" s="77">
        <v>15</v>
      </c>
      <c r="M15" s="77"/>
      <c r="N15" s="72"/>
      <c r="O15" s="79" t="s">
        <v>326</v>
      </c>
      <c r="P15" s="81">
        <v>43690.88365740741</v>
      </c>
      <c r="Q15" s="79" t="s">
        <v>337</v>
      </c>
      <c r="R15" s="79"/>
      <c r="S15" s="79"/>
      <c r="T15" s="79" t="s">
        <v>559</v>
      </c>
      <c r="U15" s="79"/>
      <c r="V15" s="83" t="s">
        <v>669</v>
      </c>
      <c r="W15" s="81">
        <v>43690.88365740741</v>
      </c>
      <c r="X15" s="83" t="s">
        <v>732</v>
      </c>
      <c r="Y15" s="79"/>
      <c r="Z15" s="79"/>
      <c r="AA15" s="85" t="s">
        <v>915</v>
      </c>
      <c r="AB15" s="85" t="s">
        <v>914</v>
      </c>
      <c r="AC15" s="79" t="b">
        <v>0</v>
      </c>
      <c r="AD15" s="79">
        <v>0</v>
      </c>
      <c r="AE15" s="85" t="s">
        <v>1095</v>
      </c>
      <c r="AF15" s="79" t="b">
        <v>0</v>
      </c>
      <c r="AG15" s="79" t="s">
        <v>1104</v>
      </c>
      <c r="AH15" s="79"/>
      <c r="AI15" s="85" t="s">
        <v>1094</v>
      </c>
      <c r="AJ15" s="79" t="b">
        <v>0</v>
      </c>
      <c r="AK15" s="79">
        <v>0</v>
      </c>
      <c r="AL15" s="85" t="s">
        <v>1094</v>
      </c>
      <c r="AM15" s="79" t="s">
        <v>1125</v>
      </c>
      <c r="AN15" s="79" t="b">
        <v>0</v>
      </c>
      <c r="AO15" s="85" t="s">
        <v>914</v>
      </c>
      <c r="AP15" s="79" t="s">
        <v>176</v>
      </c>
      <c r="AQ15" s="79">
        <v>0</v>
      </c>
      <c r="AR15" s="79">
        <v>0</v>
      </c>
      <c r="AS15" s="79"/>
      <c r="AT15" s="79"/>
      <c r="AU15" s="79"/>
      <c r="AV15" s="79"/>
      <c r="AW15" s="79"/>
      <c r="AX15" s="79"/>
      <c r="AY15" s="79"/>
      <c r="AZ15" s="79"/>
      <c r="BA15">
        <v>1</v>
      </c>
      <c r="BB15" s="78" t="str">
        <f>REPLACE(INDEX(GroupVertices[Group],MATCH(Edges[[#This Row],[Vertex 1]],GroupVertices[Vertex],0)),1,1,"")</f>
        <v>9</v>
      </c>
      <c r="BC15" s="78" t="str">
        <f>REPLACE(INDEX(GroupVertices[Group],MATCH(Edges[[#This Row],[Vertex 2]],GroupVertices[Vertex],0)),1,1,"")</f>
        <v>9</v>
      </c>
      <c r="BD15" s="48">
        <v>0</v>
      </c>
      <c r="BE15" s="49">
        <v>0</v>
      </c>
      <c r="BF15" s="48">
        <v>0</v>
      </c>
      <c r="BG15" s="49">
        <v>0</v>
      </c>
      <c r="BH15" s="48">
        <v>0</v>
      </c>
      <c r="BI15" s="49">
        <v>0</v>
      </c>
      <c r="BJ15" s="48">
        <v>6</v>
      </c>
      <c r="BK15" s="49">
        <v>100</v>
      </c>
      <c r="BL15" s="48">
        <v>6</v>
      </c>
    </row>
    <row r="16" spans="1:64" ht="15">
      <c r="A16" s="64" t="s">
        <v>224</v>
      </c>
      <c r="B16" s="64" t="s">
        <v>234</v>
      </c>
      <c r="C16" s="65" t="s">
        <v>3145</v>
      </c>
      <c r="D16" s="66">
        <v>10</v>
      </c>
      <c r="E16" s="67" t="s">
        <v>136</v>
      </c>
      <c r="F16" s="68">
        <v>12</v>
      </c>
      <c r="G16" s="65"/>
      <c r="H16" s="69"/>
      <c r="I16" s="70"/>
      <c r="J16" s="70"/>
      <c r="K16" s="34" t="s">
        <v>65</v>
      </c>
      <c r="L16" s="77">
        <v>16</v>
      </c>
      <c r="M16" s="77"/>
      <c r="N16" s="72"/>
      <c r="O16" s="79" t="s">
        <v>325</v>
      </c>
      <c r="P16" s="81">
        <v>43678.68456018518</v>
      </c>
      <c r="Q16" s="79" t="s">
        <v>338</v>
      </c>
      <c r="R16" s="79"/>
      <c r="S16" s="79"/>
      <c r="T16" s="79" t="s">
        <v>565</v>
      </c>
      <c r="U16" s="79"/>
      <c r="V16" s="83" t="s">
        <v>670</v>
      </c>
      <c r="W16" s="81">
        <v>43678.68456018518</v>
      </c>
      <c r="X16" s="83" t="s">
        <v>733</v>
      </c>
      <c r="Y16" s="79"/>
      <c r="Z16" s="79"/>
      <c r="AA16" s="85" t="s">
        <v>916</v>
      </c>
      <c r="AB16" s="79"/>
      <c r="AC16" s="79" t="b">
        <v>0</v>
      </c>
      <c r="AD16" s="79">
        <v>0</v>
      </c>
      <c r="AE16" s="85" t="s">
        <v>1094</v>
      </c>
      <c r="AF16" s="79" t="b">
        <v>0</v>
      </c>
      <c r="AG16" s="79" t="s">
        <v>1104</v>
      </c>
      <c r="AH16" s="79"/>
      <c r="AI16" s="85" t="s">
        <v>1094</v>
      </c>
      <c r="AJ16" s="79" t="b">
        <v>0</v>
      </c>
      <c r="AK16" s="79">
        <v>4</v>
      </c>
      <c r="AL16" s="85" t="s">
        <v>949</v>
      </c>
      <c r="AM16" s="79" t="s">
        <v>1124</v>
      </c>
      <c r="AN16" s="79" t="b">
        <v>0</v>
      </c>
      <c r="AO16" s="85" t="s">
        <v>949</v>
      </c>
      <c r="AP16" s="79" t="s">
        <v>176</v>
      </c>
      <c r="AQ16" s="79">
        <v>0</v>
      </c>
      <c r="AR16" s="79">
        <v>0</v>
      </c>
      <c r="AS16" s="79"/>
      <c r="AT16" s="79"/>
      <c r="AU16" s="79"/>
      <c r="AV16" s="79"/>
      <c r="AW16" s="79"/>
      <c r="AX16" s="79"/>
      <c r="AY16" s="79"/>
      <c r="AZ16" s="79"/>
      <c r="BA16">
        <v>7</v>
      </c>
      <c r="BB16" s="78" t="str">
        <f>REPLACE(INDEX(GroupVertices[Group],MATCH(Edges[[#This Row],[Vertex 1]],GroupVertices[Vertex],0)),1,1,"")</f>
        <v>4</v>
      </c>
      <c r="BC16" s="78" t="str">
        <f>REPLACE(INDEX(GroupVertices[Group],MATCH(Edges[[#This Row],[Vertex 2]],GroupVertices[Vertex],0)),1,1,"")</f>
        <v>4</v>
      </c>
      <c r="BD16" s="48">
        <v>1</v>
      </c>
      <c r="BE16" s="49">
        <v>4.545454545454546</v>
      </c>
      <c r="BF16" s="48">
        <v>0</v>
      </c>
      <c r="BG16" s="49">
        <v>0</v>
      </c>
      <c r="BH16" s="48">
        <v>0</v>
      </c>
      <c r="BI16" s="49">
        <v>0</v>
      </c>
      <c r="BJ16" s="48">
        <v>21</v>
      </c>
      <c r="BK16" s="49">
        <v>95.45454545454545</v>
      </c>
      <c r="BL16" s="48">
        <v>22</v>
      </c>
    </row>
    <row r="17" spans="1:64" ht="15">
      <c r="A17" s="64" t="s">
        <v>224</v>
      </c>
      <c r="B17" s="64" t="s">
        <v>234</v>
      </c>
      <c r="C17" s="65" t="s">
        <v>3145</v>
      </c>
      <c r="D17" s="66">
        <v>10</v>
      </c>
      <c r="E17" s="67" t="s">
        <v>136</v>
      </c>
      <c r="F17" s="68">
        <v>12</v>
      </c>
      <c r="G17" s="65"/>
      <c r="H17" s="69"/>
      <c r="I17" s="70"/>
      <c r="J17" s="70"/>
      <c r="K17" s="34" t="s">
        <v>65</v>
      </c>
      <c r="L17" s="77">
        <v>17</v>
      </c>
      <c r="M17" s="77"/>
      <c r="N17" s="72"/>
      <c r="O17" s="79" t="s">
        <v>325</v>
      </c>
      <c r="P17" s="81">
        <v>43681.911724537036</v>
      </c>
      <c r="Q17" s="79" t="s">
        <v>328</v>
      </c>
      <c r="R17" s="79"/>
      <c r="S17" s="79"/>
      <c r="T17" s="79"/>
      <c r="U17" s="79"/>
      <c r="V17" s="83" t="s">
        <v>670</v>
      </c>
      <c r="W17" s="81">
        <v>43681.911724537036</v>
      </c>
      <c r="X17" s="83" t="s">
        <v>734</v>
      </c>
      <c r="Y17" s="79"/>
      <c r="Z17" s="79"/>
      <c r="AA17" s="85" t="s">
        <v>917</v>
      </c>
      <c r="AB17" s="79"/>
      <c r="AC17" s="79" t="b">
        <v>0</v>
      </c>
      <c r="AD17" s="79">
        <v>0</v>
      </c>
      <c r="AE17" s="85" t="s">
        <v>1094</v>
      </c>
      <c r="AF17" s="79" t="b">
        <v>0</v>
      </c>
      <c r="AG17" s="79" t="s">
        <v>1104</v>
      </c>
      <c r="AH17" s="79"/>
      <c r="AI17" s="85" t="s">
        <v>1094</v>
      </c>
      <c r="AJ17" s="79" t="b">
        <v>0</v>
      </c>
      <c r="AK17" s="79">
        <v>6</v>
      </c>
      <c r="AL17" s="85" t="s">
        <v>950</v>
      </c>
      <c r="AM17" s="79" t="s">
        <v>1126</v>
      </c>
      <c r="AN17" s="79" t="b">
        <v>0</v>
      </c>
      <c r="AO17" s="85" t="s">
        <v>950</v>
      </c>
      <c r="AP17" s="79" t="s">
        <v>176</v>
      </c>
      <c r="AQ17" s="79">
        <v>0</v>
      </c>
      <c r="AR17" s="79">
        <v>0</v>
      </c>
      <c r="AS17" s="79"/>
      <c r="AT17" s="79"/>
      <c r="AU17" s="79"/>
      <c r="AV17" s="79"/>
      <c r="AW17" s="79"/>
      <c r="AX17" s="79"/>
      <c r="AY17" s="79"/>
      <c r="AZ17" s="79"/>
      <c r="BA17">
        <v>7</v>
      </c>
      <c r="BB17" s="78" t="str">
        <f>REPLACE(INDEX(GroupVertices[Group],MATCH(Edges[[#This Row],[Vertex 1]],GroupVertices[Vertex],0)),1,1,"")</f>
        <v>4</v>
      </c>
      <c r="BC17" s="78" t="str">
        <f>REPLACE(INDEX(GroupVertices[Group],MATCH(Edges[[#This Row],[Vertex 2]],GroupVertices[Vertex],0)),1,1,"")</f>
        <v>4</v>
      </c>
      <c r="BD17" s="48">
        <v>3</v>
      </c>
      <c r="BE17" s="49">
        <v>12</v>
      </c>
      <c r="BF17" s="48">
        <v>1</v>
      </c>
      <c r="BG17" s="49">
        <v>4</v>
      </c>
      <c r="BH17" s="48">
        <v>0</v>
      </c>
      <c r="BI17" s="49">
        <v>0</v>
      </c>
      <c r="BJ17" s="48">
        <v>21</v>
      </c>
      <c r="BK17" s="49">
        <v>84</v>
      </c>
      <c r="BL17" s="48">
        <v>25</v>
      </c>
    </row>
    <row r="18" spans="1:64" ht="15">
      <c r="A18" s="64" t="s">
        <v>224</v>
      </c>
      <c r="B18" s="64" t="s">
        <v>234</v>
      </c>
      <c r="C18" s="65" t="s">
        <v>3145</v>
      </c>
      <c r="D18" s="66">
        <v>10</v>
      </c>
      <c r="E18" s="67" t="s">
        <v>136</v>
      </c>
      <c r="F18" s="68">
        <v>12</v>
      </c>
      <c r="G18" s="65"/>
      <c r="H18" s="69"/>
      <c r="I18" s="70"/>
      <c r="J18" s="70"/>
      <c r="K18" s="34" t="s">
        <v>65</v>
      </c>
      <c r="L18" s="77">
        <v>18</v>
      </c>
      <c r="M18" s="77"/>
      <c r="N18" s="72"/>
      <c r="O18" s="79" t="s">
        <v>325</v>
      </c>
      <c r="P18" s="81">
        <v>43681.93101851852</v>
      </c>
      <c r="Q18" s="79" t="s">
        <v>339</v>
      </c>
      <c r="R18" s="79"/>
      <c r="S18" s="79"/>
      <c r="T18" s="79" t="s">
        <v>566</v>
      </c>
      <c r="U18" s="79"/>
      <c r="V18" s="83" t="s">
        <v>670</v>
      </c>
      <c r="W18" s="81">
        <v>43681.93101851852</v>
      </c>
      <c r="X18" s="83" t="s">
        <v>735</v>
      </c>
      <c r="Y18" s="79"/>
      <c r="Z18" s="79"/>
      <c r="AA18" s="85" t="s">
        <v>918</v>
      </c>
      <c r="AB18" s="79"/>
      <c r="AC18" s="79" t="b">
        <v>0</v>
      </c>
      <c r="AD18" s="79">
        <v>0</v>
      </c>
      <c r="AE18" s="85" t="s">
        <v>1094</v>
      </c>
      <c r="AF18" s="79" t="b">
        <v>0</v>
      </c>
      <c r="AG18" s="79" t="s">
        <v>1104</v>
      </c>
      <c r="AH18" s="79"/>
      <c r="AI18" s="85" t="s">
        <v>1094</v>
      </c>
      <c r="AJ18" s="79" t="b">
        <v>0</v>
      </c>
      <c r="AK18" s="79">
        <v>5</v>
      </c>
      <c r="AL18" s="85" t="s">
        <v>954</v>
      </c>
      <c r="AM18" s="79" t="s">
        <v>1126</v>
      </c>
      <c r="AN18" s="79" t="b">
        <v>0</v>
      </c>
      <c r="AO18" s="85" t="s">
        <v>954</v>
      </c>
      <c r="AP18" s="79" t="s">
        <v>176</v>
      </c>
      <c r="AQ18" s="79">
        <v>0</v>
      </c>
      <c r="AR18" s="79">
        <v>0</v>
      </c>
      <c r="AS18" s="79"/>
      <c r="AT18" s="79"/>
      <c r="AU18" s="79"/>
      <c r="AV18" s="79"/>
      <c r="AW18" s="79"/>
      <c r="AX18" s="79"/>
      <c r="AY18" s="79"/>
      <c r="AZ18" s="79"/>
      <c r="BA18">
        <v>7</v>
      </c>
      <c r="BB18" s="78" t="str">
        <f>REPLACE(INDEX(GroupVertices[Group],MATCH(Edges[[#This Row],[Vertex 1]],GroupVertices[Vertex],0)),1,1,"")</f>
        <v>4</v>
      </c>
      <c r="BC18" s="78" t="str">
        <f>REPLACE(INDEX(GroupVertices[Group],MATCH(Edges[[#This Row],[Vertex 2]],GroupVertices[Vertex],0)),1,1,"")</f>
        <v>4</v>
      </c>
      <c r="BD18" s="48">
        <v>2</v>
      </c>
      <c r="BE18" s="49">
        <v>9.090909090909092</v>
      </c>
      <c r="BF18" s="48">
        <v>0</v>
      </c>
      <c r="BG18" s="49">
        <v>0</v>
      </c>
      <c r="BH18" s="48">
        <v>0</v>
      </c>
      <c r="BI18" s="49">
        <v>0</v>
      </c>
      <c r="BJ18" s="48">
        <v>20</v>
      </c>
      <c r="BK18" s="49">
        <v>90.9090909090909</v>
      </c>
      <c r="BL18" s="48">
        <v>22</v>
      </c>
    </row>
    <row r="19" spans="1:64" ht="15">
      <c r="A19" s="64" t="s">
        <v>224</v>
      </c>
      <c r="B19" s="64" t="s">
        <v>234</v>
      </c>
      <c r="C19" s="65" t="s">
        <v>3145</v>
      </c>
      <c r="D19" s="66">
        <v>10</v>
      </c>
      <c r="E19" s="67" t="s">
        <v>136</v>
      </c>
      <c r="F19" s="68">
        <v>12</v>
      </c>
      <c r="G19" s="65"/>
      <c r="H19" s="69"/>
      <c r="I19" s="70"/>
      <c r="J19" s="70"/>
      <c r="K19" s="34" t="s">
        <v>65</v>
      </c>
      <c r="L19" s="77">
        <v>19</v>
      </c>
      <c r="M19" s="77"/>
      <c r="N19" s="72"/>
      <c r="O19" s="79" t="s">
        <v>325</v>
      </c>
      <c r="P19" s="81">
        <v>43684.31961805555</v>
      </c>
      <c r="Q19" s="79" t="s">
        <v>330</v>
      </c>
      <c r="R19" s="79"/>
      <c r="S19" s="79"/>
      <c r="T19" s="79"/>
      <c r="U19" s="79"/>
      <c r="V19" s="83" t="s">
        <v>670</v>
      </c>
      <c r="W19" s="81">
        <v>43684.31961805555</v>
      </c>
      <c r="X19" s="83" t="s">
        <v>736</v>
      </c>
      <c r="Y19" s="79"/>
      <c r="Z19" s="79"/>
      <c r="AA19" s="85" t="s">
        <v>919</v>
      </c>
      <c r="AB19" s="79"/>
      <c r="AC19" s="79" t="b">
        <v>0</v>
      </c>
      <c r="AD19" s="79">
        <v>0</v>
      </c>
      <c r="AE19" s="85" t="s">
        <v>1094</v>
      </c>
      <c r="AF19" s="79" t="b">
        <v>0</v>
      </c>
      <c r="AG19" s="79" t="s">
        <v>1104</v>
      </c>
      <c r="AH19" s="79"/>
      <c r="AI19" s="85" t="s">
        <v>1094</v>
      </c>
      <c r="AJ19" s="79" t="b">
        <v>0</v>
      </c>
      <c r="AK19" s="79">
        <v>7</v>
      </c>
      <c r="AL19" s="85" t="s">
        <v>956</v>
      </c>
      <c r="AM19" s="79" t="s">
        <v>1124</v>
      </c>
      <c r="AN19" s="79" t="b">
        <v>0</v>
      </c>
      <c r="AO19" s="85" t="s">
        <v>956</v>
      </c>
      <c r="AP19" s="79" t="s">
        <v>176</v>
      </c>
      <c r="AQ19" s="79">
        <v>0</v>
      </c>
      <c r="AR19" s="79">
        <v>0</v>
      </c>
      <c r="AS19" s="79"/>
      <c r="AT19" s="79"/>
      <c r="AU19" s="79"/>
      <c r="AV19" s="79"/>
      <c r="AW19" s="79"/>
      <c r="AX19" s="79"/>
      <c r="AY19" s="79"/>
      <c r="AZ19" s="79"/>
      <c r="BA19">
        <v>7</v>
      </c>
      <c r="BB19" s="78" t="str">
        <f>REPLACE(INDEX(GroupVertices[Group],MATCH(Edges[[#This Row],[Vertex 1]],GroupVertices[Vertex],0)),1,1,"")</f>
        <v>4</v>
      </c>
      <c r="BC19" s="78" t="str">
        <f>REPLACE(INDEX(GroupVertices[Group],MATCH(Edges[[#This Row],[Vertex 2]],GroupVertices[Vertex],0)),1,1,"")</f>
        <v>4</v>
      </c>
      <c r="BD19" s="48">
        <v>1</v>
      </c>
      <c r="BE19" s="49">
        <v>4.166666666666667</v>
      </c>
      <c r="BF19" s="48">
        <v>0</v>
      </c>
      <c r="BG19" s="49">
        <v>0</v>
      </c>
      <c r="BH19" s="48">
        <v>0</v>
      </c>
      <c r="BI19" s="49">
        <v>0</v>
      </c>
      <c r="BJ19" s="48">
        <v>23</v>
      </c>
      <c r="BK19" s="49">
        <v>95.83333333333333</v>
      </c>
      <c r="BL19" s="48">
        <v>24</v>
      </c>
    </row>
    <row r="20" spans="1:64" ht="15">
      <c r="A20" s="64" t="s">
        <v>224</v>
      </c>
      <c r="B20" s="64" t="s">
        <v>287</v>
      </c>
      <c r="C20" s="65" t="s">
        <v>3144</v>
      </c>
      <c r="D20" s="66">
        <v>3</v>
      </c>
      <c r="E20" s="67" t="s">
        <v>132</v>
      </c>
      <c r="F20" s="68">
        <v>35</v>
      </c>
      <c r="G20" s="65"/>
      <c r="H20" s="69"/>
      <c r="I20" s="70"/>
      <c r="J20" s="70"/>
      <c r="K20" s="34" t="s">
        <v>65</v>
      </c>
      <c r="L20" s="77">
        <v>20</v>
      </c>
      <c r="M20" s="77"/>
      <c r="N20" s="72"/>
      <c r="O20" s="79" t="s">
        <v>325</v>
      </c>
      <c r="P20" s="81">
        <v>43695.909270833334</v>
      </c>
      <c r="Q20" s="79" t="s">
        <v>340</v>
      </c>
      <c r="R20" s="79"/>
      <c r="S20" s="79"/>
      <c r="T20" s="79" t="s">
        <v>567</v>
      </c>
      <c r="U20" s="79"/>
      <c r="V20" s="83" t="s">
        <v>670</v>
      </c>
      <c r="W20" s="81">
        <v>43695.909270833334</v>
      </c>
      <c r="X20" s="83" t="s">
        <v>737</v>
      </c>
      <c r="Y20" s="79"/>
      <c r="Z20" s="79"/>
      <c r="AA20" s="85" t="s">
        <v>920</v>
      </c>
      <c r="AB20" s="79"/>
      <c r="AC20" s="79" t="b">
        <v>0</v>
      </c>
      <c r="AD20" s="79">
        <v>0</v>
      </c>
      <c r="AE20" s="85" t="s">
        <v>1094</v>
      </c>
      <c r="AF20" s="79" t="b">
        <v>0</v>
      </c>
      <c r="AG20" s="79" t="s">
        <v>1104</v>
      </c>
      <c r="AH20" s="79"/>
      <c r="AI20" s="85" t="s">
        <v>1094</v>
      </c>
      <c r="AJ20" s="79" t="b">
        <v>0</v>
      </c>
      <c r="AK20" s="79">
        <v>5</v>
      </c>
      <c r="AL20" s="85" t="s">
        <v>946</v>
      </c>
      <c r="AM20" s="79" t="s">
        <v>1124</v>
      </c>
      <c r="AN20" s="79" t="b">
        <v>0</v>
      </c>
      <c r="AO20" s="85" t="s">
        <v>946</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1</v>
      </c>
      <c r="BE20" s="49">
        <v>4.545454545454546</v>
      </c>
      <c r="BF20" s="48">
        <v>0</v>
      </c>
      <c r="BG20" s="49">
        <v>0</v>
      </c>
      <c r="BH20" s="48">
        <v>0</v>
      </c>
      <c r="BI20" s="49">
        <v>0</v>
      </c>
      <c r="BJ20" s="48">
        <v>21</v>
      </c>
      <c r="BK20" s="49">
        <v>95.45454545454545</v>
      </c>
      <c r="BL20" s="48">
        <v>22</v>
      </c>
    </row>
    <row r="21" spans="1:64" ht="15">
      <c r="A21" s="64" t="s">
        <v>224</v>
      </c>
      <c r="B21" s="64" t="s">
        <v>234</v>
      </c>
      <c r="C21" s="65" t="s">
        <v>3145</v>
      </c>
      <c r="D21" s="66">
        <v>10</v>
      </c>
      <c r="E21" s="67" t="s">
        <v>136</v>
      </c>
      <c r="F21" s="68">
        <v>12</v>
      </c>
      <c r="G21" s="65"/>
      <c r="H21" s="69"/>
      <c r="I21" s="70"/>
      <c r="J21" s="70"/>
      <c r="K21" s="34" t="s">
        <v>65</v>
      </c>
      <c r="L21" s="77">
        <v>21</v>
      </c>
      <c r="M21" s="77"/>
      <c r="N21" s="72"/>
      <c r="O21" s="79" t="s">
        <v>325</v>
      </c>
      <c r="P21" s="81">
        <v>43695.909270833334</v>
      </c>
      <c r="Q21" s="79" t="s">
        <v>340</v>
      </c>
      <c r="R21" s="79"/>
      <c r="S21" s="79"/>
      <c r="T21" s="79" t="s">
        <v>567</v>
      </c>
      <c r="U21" s="79"/>
      <c r="V21" s="83" t="s">
        <v>670</v>
      </c>
      <c r="W21" s="81">
        <v>43695.909270833334</v>
      </c>
      <c r="X21" s="83" t="s">
        <v>737</v>
      </c>
      <c r="Y21" s="79"/>
      <c r="Z21" s="79"/>
      <c r="AA21" s="85" t="s">
        <v>920</v>
      </c>
      <c r="AB21" s="79"/>
      <c r="AC21" s="79" t="b">
        <v>0</v>
      </c>
      <c r="AD21" s="79">
        <v>0</v>
      </c>
      <c r="AE21" s="85" t="s">
        <v>1094</v>
      </c>
      <c r="AF21" s="79" t="b">
        <v>0</v>
      </c>
      <c r="AG21" s="79" t="s">
        <v>1104</v>
      </c>
      <c r="AH21" s="79"/>
      <c r="AI21" s="85" t="s">
        <v>1094</v>
      </c>
      <c r="AJ21" s="79" t="b">
        <v>0</v>
      </c>
      <c r="AK21" s="79">
        <v>5</v>
      </c>
      <c r="AL21" s="85" t="s">
        <v>946</v>
      </c>
      <c r="AM21" s="79" t="s">
        <v>1124</v>
      </c>
      <c r="AN21" s="79" t="b">
        <v>0</v>
      </c>
      <c r="AO21" s="85" t="s">
        <v>946</v>
      </c>
      <c r="AP21" s="79" t="s">
        <v>176</v>
      </c>
      <c r="AQ21" s="79">
        <v>0</v>
      </c>
      <c r="AR21" s="79">
        <v>0</v>
      </c>
      <c r="AS21" s="79"/>
      <c r="AT21" s="79"/>
      <c r="AU21" s="79"/>
      <c r="AV21" s="79"/>
      <c r="AW21" s="79"/>
      <c r="AX21" s="79"/>
      <c r="AY21" s="79"/>
      <c r="AZ21" s="79"/>
      <c r="BA21">
        <v>7</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224</v>
      </c>
      <c r="B22" s="64" t="s">
        <v>234</v>
      </c>
      <c r="C22" s="65" t="s">
        <v>3145</v>
      </c>
      <c r="D22" s="66">
        <v>10</v>
      </c>
      <c r="E22" s="67" t="s">
        <v>136</v>
      </c>
      <c r="F22" s="68">
        <v>12</v>
      </c>
      <c r="G22" s="65"/>
      <c r="H22" s="69"/>
      <c r="I22" s="70"/>
      <c r="J22" s="70"/>
      <c r="K22" s="34" t="s">
        <v>65</v>
      </c>
      <c r="L22" s="77">
        <v>22</v>
      </c>
      <c r="M22" s="77"/>
      <c r="N22" s="72"/>
      <c r="O22" s="79" t="s">
        <v>325</v>
      </c>
      <c r="P22" s="81">
        <v>43695.909375</v>
      </c>
      <c r="Q22" s="79" t="s">
        <v>341</v>
      </c>
      <c r="R22" s="83" t="s">
        <v>473</v>
      </c>
      <c r="S22" s="79" t="s">
        <v>536</v>
      </c>
      <c r="T22" s="79" t="s">
        <v>568</v>
      </c>
      <c r="U22" s="79"/>
      <c r="V22" s="83" t="s">
        <v>670</v>
      </c>
      <c r="W22" s="81">
        <v>43695.909375</v>
      </c>
      <c r="X22" s="83" t="s">
        <v>738</v>
      </c>
      <c r="Y22" s="79"/>
      <c r="Z22" s="79"/>
      <c r="AA22" s="85" t="s">
        <v>921</v>
      </c>
      <c r="AB22" s="79"/>
      <c r="AC22" s="79" t="b">
        <v>0</v>
      </c>
      <c r="AD22" s="79">
        <v>0</v>
      </c>
      <c r="AE22" s="85" t="s">
        <v>1094</v>
      </c>
      <c r="AF22" s="79" t="b">
        <v>1</v>
      </c>
      <c r="AG22" s="79" t="s">
        <v>1104</v>
      </c>
      <c r="AH22" s="79"/>
      <c r="AI22" s="85" t="s">
        <v>1109</v>
      </c>
      <c r="AJ22" s="79" t="b">
        <v>0</v>
      </c>
      <c r="AK22" s="79">
        <v>4</v>
      </c>
      <c r="AL22" s="85" t="s">
        <v>959</v>
      </c>
      <c r="AM22" s="79" t="s">
        <v>1124</v>
      </c>
      <c r="AN22" s="79" t="b">
        <v>0</v>
      </c>
      <c r="AO22" s="85" t="s">
        <v>959</v>
      </c>
      <c r="AP22" s="79" t="s">
        <v>176</v>
      </c>
      <c r="AQ22" s="79">
        <v>0</v>
      </c>
      <c r="AR22" s="79">
        <v>0</v>
      </c>
      <c r="AS22" s="79"/>
      <c r="AT22" s="79"/>
      <c r="AU22" s="79"/>
      <c r="AV22" s="79"/>
      <c r="AW22" s="79"/>
      <c r="AX22" s="79"/>
      <c r="AY22" s="79"/>
      <c r="AZ22" s="79"/>
      <c r="BA22">
        <v>7</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14</v>
      </c>
      <c r="BK22" s="49">
        <v>100</v>
      </c>
      <c r="BL22" s="48">
        <v>14</v>
      </c>
    </row>
    <row r="23" spans="1:64" ht="15">
      <c r="A23" s="64" t="s">
        <v>224</v>
      </c>
      <c r="B23" s="64" t="s">
        <v>234</v>
      </c>
      <c r="C23" s="65" t="s">
        <v>3145</v>
      </c>
      <c r="D23" s="66">
        <v>10</v>
      </c>
      <c r="E23" s="67" t="s">
        <v>136</v>
      </c>
      <c r="F23" s="68">
        <v>12</v>
      </c>
      <c r="G23" s="65"/>
      <c r="H23" s="69"/>
      <c r="I23" s="70"/>
      <c r="J23" s="70"/>
      <c r="K23" s="34" t="s">
        <v>65</v>
      </c>
      <c r="L23" s="77">
        <v>23</v>
      </c>
      <c r="M23" s="77"/>
      <c r="N23" s="72"/>
      <c r="O23" s="79" t="s">
        <v>325</v>
      </c>
      <c r="P23" s="81">
        <v>43695.90940972222</v>
      </c>
      <c r="Q23" s="79" t="s">
        <v>342</v>
      </c>
      <c r="R23" s="83" t="s">
        <v>474</v>
      </c>
      <c r="S23" s="79" t="s">
        <v>539</v>
      </c>
      <c r="T23" s="79" t="s">
        <v>567</v>
      </c>
      <c r="U23" s="79"/>
      <c r="V23" s="83" t="s">
        <v>670</v>
      </c>
      <c r="W23" s="81">
        <v>43695.90940972222</v>
      </c>
      <c r="X23" s="83" t="s">
        <v>739</v>
      </c>
      <c r="Y23" s="79"/>
      <c r="Z23" s="79"/>
      <c r="AA23" s="85" t="s">
        <v>922</v>
      </c>
      <c r="AB23" s="79"/>
      <c r="AC23" s="79" t="b">
        <v>0</v>
      </c>
      <c r="AD23" s="79">
        <v>0</v>
      </c>
      <c r="AE23" s="85" t="s">
        <v>1094</v>
      </c>
      <c r="AF23" s="79" t="b">
        <v>0</v>
      </c>
      <c r="AG23" s="79" t="s">
        <v>1104</v>
      </c>
      <c r="AH23" s="79"/>
      <c r="AI23" s="85" t="s">
        <v>1094</v>
      </c>
      <c r="AJ23" s="79" t="b">
        <v>0</v>
      </c>
      <c r="AK23" s="79">
        <v>5</v>
      </c>
      <c r="AL23" s="85" t="s">
        <v>960</v>
      </c>
      <c r="AM23" s="79" t="s">
        <v>1124</v>
      </c>
      <c r="AN23" s="79" t="b">
        <v>0</v>
      </c>
      <c r="AO23" s="85" t="s">
        <v>960</v>
      </c>
      <c r="AP23" s="79" t="s">
        <v>176</v>
      </c>
      <c r="AQ23" s="79">
        <v>0</v>
      </c>
      <c r="AR23" s="79">
        <v>0</v>
      </c>
      <c r="AS23" s="79"/>
      <c r="AT23" s="79"/>
      <c r="AU23" s="79"/>
      <c r="AV23" s="79"/>
      <c r="AW23" s="79"/>
      <c r="AX23" s="79"/>
      <c r="AY23" s="79"/>
      <c r="AZ23" s="79"/>
      <c r="BA23">
        <v>7</v>
      </c>
      <c r="BB23" s="78" t="str">
        <f>REPLACE(INDEX(GroupVertices[Group],MATCH(Edges[[#This Row],[Vertex 1]],GroupVertices[Vertex],0)),1,1,"")</f>
        <v>4</v>
      </c>
      <c r="BC23" s="78" t="str">
        <f>REPLACE(INDEX(GroupVertices[Group],MATCH(Edges[[#This Row],[Vertex 2]],GroupVertices[Vertex],0)),1,1,"")</f>
        <v>4</v>
      </c>
      <c r="BD23" s="48">
        <v>2</v>
      </c>
      <c r="BE23" s="49">
        <v>13.333333333333334</v>
      </c>
      <c r="BF23" s="48">
        <v>0</v>
      </c>
      <c r="BG23" s="49">
        <v>0</v>
      </c>
      <c r="BH23" s="48">
        <v>0</v>
      </c>
      <c r="BI23" s="49">
        <v>0</v>
      </c>
      <c r="BJ23" s="48">
        <v>13</v>
      </c>
      <c r="BK23" s="49">
        <v>86.66666666666667</v>
      </c>
      <c r="BL23" s="48">
        <v>15</v>
      </c>
    </row>
    <row r="24" spans="1:64" ht="15">
      <c r="A24" s="64" t="s">
        <v>225</v>
      </c>
      <c r="B24" s="64" t="s">
        <v>234</v>
      </c>
      <c r="C24" s="65" t="s">
        <v>3145</v>
      </c>
      <c r="D24" s="66">
        <v>10</v>
      </c>
      <c r="E24" s="67" t="s">
        <v>136</v>
      </c>
      <c r="F24" s="68">
        <v>12</v>
      </c>
      <c r="G24" s="65"/>
      <c r="H24" s="69"/>
      <c r="I24" s="70"/>
      <c r="J24" s="70"/>
      <c r="K24" s="34" t="s">
        <v>65</v>
      </c>
      <c r="L24" s="77">
        <v>24</v>
      </c>
      <c r="M24" s="77"/>
      <c r="N24" s="72"/>
      <c r="O24" s="79" t="s">
        <v>325</v>
      </c>
      <c r="P24" s="81">
        <v>43678.68479166667</v>
      </c>
      <c r="Q24" s="79" t="s">
        <v>338</v>
      </c>
      <c r="R24" s="79"/>
      <c r="S24" s="79"/>
      <c r="T24" s="79" t="s">
        <v>565</v>
      </c>
      <c r="U24" s="79"/>
      <c r="V24" s="83" t="s">
        <v>671</v>
      </c>
      <c r="W24" s="81">
        <v>43678.68479166667</v>
      </c>
      <c r="X24" s="83" t="s">
        <v>740</v>
      </c>
      <c r="Y24" s="79"/>
      <c r="Z24" s="79"/>
      <c r="AA24" s="85" t="s">
        <v>923</v>
      </c>
      <c r="AB24" s="79"/>
      <c r="AC24" s="79" t="b">
        <v>0</v>
      </c>
      <c r="AD24" s="79">
        <v>0</v>
      </c>
      <c r="AE24" s="85" t="s">
        <v>1094</v>
      </c>
      <c r="AF24" s="79" t="b">
        <v>0</v>
      </c>
      <c r="AG24" s="79" t="s">
        <v>1104</v>
      </c>
      <c r="AH24" s="79"/>
      <c r="AI24" s="85" t="s">
        <v>1094</v>
      </c>
      <c r="AJ24" s="79" t="b">
        <v>0</v>
      </c>
      <c r="AK24" s="79">
        <v>4</v>
      </c>
      <c r="AL24" s="85" t="s">
        <v>949</v>
      </c>
      <c r="AM24" s="79" t="s">
        <v>1124</v>
      </c>
      <c r="AN24" s="79" t="b">
        <v>0</v>
      </c>
      <c r="AO24" s="85" t="s">
        <v>949</v>
      </c>
      <c r="AP24" s="79" t="s">
        <v>176</v>
      </c>
      <c r="AQ24" s="79">
        <v>0</v>
      </c>
      <c r="AR24" s="79">
        <v>0</v>
      </c>
      <c r="AS24" s="79"/>
      <c r="AT24" s="79"/>
      <c r="AU24" s="79"/>
      <c r="AV24" s="79"/>
      <c r="AW24" s="79"/>
      <c r="AX24" s="79"/>
      <c r="AY24" s="79"/>
      <c r="AZ24" s="79"/>
      <c r="BA24">
        <v>8</v>
      </c>
      <c r="BB24" s="78" t="str">
        <f>REPLACE(INDEX(GroupVertices[Group],MATCH(Edges[[#This Row],[Vertex 1]],GroupVertices[Vertex],0)),1,1,"")</f>
        <v>4</v>
      </c>
      <c r="BC24" s="78" t="str">
        <f>REPLACE(INDEX(GroupVertices[Group],MATCH(Edges[[#This Row],[Vertex 2]],GroupVertices[Vertex],0)),1,1,"")</f>
        <v>4</v>
      </c>
      <c r="BD24" s="48">
        <v>1</v>
      </c>
      <c r="BE24" s="49">
        <v>4.545454545454546</v>
      </c>
      <c r="BF24" s="48">
        <v>0</v>
      </c>
      <c r="BG24" s="49">
        <v>0</v>
      </c>
      <c r="BH24" s="48">
        <v>0</v>
      </c>
      <c r="BI24" s="49">
        <v>0</v>
      </c>
      <c r="BJ24" s="48">
        <v>21</v>
      </c>
      <c r="BK24" s="49">
        <v>95.45454545454545</v>
      </c>
      <c r="BL24" s="48">
        <v>22</v>
      </c>
    </row>
    <row r="25" spans="1:64" ht="15">
      <c r="A25" s="64" t="s">
        <v>225</v>
      </c>
      <c r="B25" s="64" t="s">
        <v>234</v>
      </c>
      <c r="C25" s="65" t="s">
        <v>3145</v>
      </c>
      <c r="D25" s="66">
        <v>10</v>
      </c>
      <c r="E25" s="67" t="s">
        <v>136</v>
      </c>
      <c r="F25" s="68">
        <v>12</v>
      </c>
      <c r="G25" s="65"/>
      <c r="H25" s="69"/>
      <c r="I25" s="70"/>
      <c r="J25" s="70"/>
      <c r="K25" s="34" t="s">
        <v>65</v>
      </c>
      <c r="L25" s="77">
        <v>25</v>
      </c>
      <c r="M25" s="77"/>
      <c r="N25" s="72"/>
      <c r="O25" s="79" t="s">
        <v>325</v>
      </c>
      <c r="P25" s="81">
        <v>43681.91168981481</v>
      </c>
      <c r="Q25" s="79" t="s">
        <v>328</v>
      </c>
      <c r="R25" s="79"/>
      <c r="S25" s="79"/>
      <c r="T25" s="79"/>
      <c r="U25" s="79"/>
      <c r="V25" s="83" t="s">
        <v>671</v>
      </c>
      <c r="W25" s="81">
        <v>43681.91168981481</v>
      </c>
      <c r="X25" s="83" t="s">
        <v>741</v>
      </c>
      <c r="Y25" s="79"/>
      <c r="Z25" s="79"/>
      <c r="AA25" s="85" t="s">
        <v>924</v>
      </c>
      <c r="AB25" s="79"/>
      <c r="AC25" s="79" t="b">
        <v>0</v>
      </c>
      <c r="AD25" s="79">
        <v>0</v>
      </c>
      <c r="AE25" s="85" t="s">
        <v>1094</v>
      </c>
      <c r="AF25" s="79" t="b">
        <v>0</v>
      </c>
      <c r="AG25" s="79" t="s">
        <v>1104</v>
      </c>
      <c r="AH25" s="79"/>
      <c r="AI25" s="85" t="s">
        <v>1094</v>
      </c>
      <c r="AJ25" s="79" t="b">
        <v>0</v>
      </c>
      <c r="AK25" s="79">
        <v>6</v>
      </c>
      <c r="AL25" s="85" t="s">
        <v>950</v>
      </c>
      <c r="AM25" s="79" t="s">
        <v>1126</v>
      </c>
      <c r="AN25" s="79" t="b">
        <v>0</v>
      </c>
      <c r="AO25" s="85" t="s">
        <v>950</v>
      </c>
      <c r="AP25" s="79" t="s">
        <v>176</v>
      </c>
      <c r="AQ25" s="79">
        <v>0</v>
      </c>
      <c r="AR25" s="79">
        <v>0</v>
      </c>
      <c r="AS25" s="79"/>
      <c r="AT25" s="79"/>
      <c r="AU25" s="79"/>
      <c r="AV25" s="79"/>
      <c r="AW25" s="79"/>
      <c r="AX25" s="79"/>
      <c r="AY25" s="79"/>
      <c r="AZ25" s="79"/>
      <c r="BA25">
        <v>8</v>
      </c>
      <c r="BB25" s="78" t="str">
        <f>REPLACE(INDEX(GroupVertices[Group],MATCH(Edges[[#This Row],[Vertex 1]],GroupVertices[Vertex],0)),1,1,"")</f>
        <v>4</v>
      </c>
      <c r="BC25" s="78" t="str">
        <f>REPLACE(INDEX(GroupVertices[Group],MATCH(Edges[[#This Row],[Vertex 2]],GroupVertices[Vertex],0)),1,1,"")</f>
        <v>4</v>
      </c>
      <c r="BD25" s="48">
        <v>3</v>
      </c>
      <c r="BE25" s="49">
        <v>12</v>
      </c>
      <c r="BF25" s="48">
        <v>1</v>
      </c>
      <c r="BG25" s="49">
        <v>4</v>
      </c>
      <c r="BH25" s="48">
        <v>0</v>
      </c>
      <c r="BI25" s="49">
        <v>0</v>
      </c>
      <c r="BJ25" s="48">
        <v>21</v>
      </c>
      <c r="BK25" s="49">
        <v>84</v>
      </c>
      <c r="BL25" s="48">
        <v>25</v>
      </c>
    </row>
    <row r="26" spans="1:64" ht="15">
      <c r="A26" s="64" t="s">
        <v>225</v>
      </c>
      <c r="B26" s="64" t="s">
        <v>234</v>
      </c>
      <c r="C26" s="65" t="s">
        <v>3145</v>
      </c>
      <c r="D26" s="66">
        <v>10</v>
      </c>
      <c r="E26" s="67" t="s">
        <v>136</v>
      </c>
      <c r="F26" s="68">
        <v>12</v>
      </c>
      <c r="G26" s="65"/>
      <c r="H26" s="69"/>
      <c r="I26" s="70"/>
      <c r="J26" s="70"/>
      <c r="K26" s="34" t="s">
        <v>65</v>
      </c>
      <c r="L26" s="77">
        <v>26</v>
      </c>
      <c r="M26" s="77"/>
      <c r="N26" s="72"/>
      <c r="O26" s="79" t="s">
        <v>325</v>
      </c>
      <c r="P26" s="81">
        <v>43681.93099537037</v>
      </c>
      <c r="Q26" s="79" t="s">
        <v>339</v>
      </c>
      <c r="R26" s="79"/>
      <c r="S26" s="79"/>
      <c r="T26" s="79" t="s">
        <v>566</v>
      </c>
      <c r="U26" s="79"/>
      <c r="V26" s="83" t="s">
        <v>671</v>
      </c>
      <c r="W26" s="81">
        <v>43681.93099537037</v>
      </c>
      <c r="X26" s="83" t="s">
        <v>742</v>
      </c>
      <c r="Y26" s="79"/>
      <c r="Z26" s="79"/>
      <c r="AA26" s="85" t="s">
        <v>925</v>
      </c>
      <c r="AB26" s="79"/>
      <c r="AC26" s="79" t="b">
        <v>0</v>
      </c>
      <c r="AD26" s="79">
        <v>0</v>
      </c>
      <c r="AE26" s="85" t="s">
        <v>1094</v>
      </c>
      <c r="AF26" s="79" t="b">
        <v>0</v>
      </c>
      <c r="AG26" s="79" t="s">
        <v>1104</v>
      </c>
      <c r="AH26" s="79"/>
      <c r="AI26" s="85" t="s">
        <v>1094</v>
      </c>
      <c r="AJ26" s="79" t="b">
        <v>0</v>
      </c>
      <c r="AK26" s="79">
        <v>5</v>
      </c>
      <c r="AL26" s="85" t="s">
        <v>954</v>
      </c>
      <c r="AM26" s="79" t="s">
        <v>1126</v>
      </c>
      <c r="AN26" s="79" t="b">
        <v>0</v>
      </c>
      <c r="AO26" s="85" t="s">
        <v>954</v>
      </c>
      <c r="AP26" s="79" t="s">
        <v>176</v>
      </c>
      <c r="AQ26" s="79">
        <v>0</v>
      </c>
      <c r="AR26" s="79">
        <v>0</v>
      </c>
      <c r="AS26" s="79"/>
      <c r="AT26" s="79"/>
      <c r="AU26" s="79"/>
      <c r="AV26" s="79"/>
      <c r="AW26" s="79"/>
      <c r="AX26" s="79"/>
      <c r="AY26" s="79"/>
      <c r="AZ26" s="79"/>
      <c r="BA26">
        <v>8</v>
      </c>
      <c r="BB26" s="78" t="str">
        <f>REPLACE(INDEX(GroupVertices[Group],MATCH(Edges[[#This Row],[Vertex 1]],GroupVertices[Vertex],0)),1,1,"")</f>
        <v>4</v>
      </c>
      <c r="BC26" s="78" t="str">
        <f>REPLACE(INDEX(GroupVertices[Group],MATCH(Edges[[#This Row],[Vertex 2]],GroupVertices[Vertex],0)),1,1,"")</f>
        <v>4</v>
      </c>
      <c r="BD26" s="48">
        <v>2</v>
      </c>
      <c r="BE26" s="49">
        <v>9.090909090909092</v>
      </c>
      <c r="BF26" s="48">
        <v>0</v>
      </c>
      <c r="BG26" s="49">
        <v>0</v>
      </c>
      <c r="BH26" s="48">
        <v>0</v>
      </c>
      <c r="BI26" s="49">
        <v>0</v>
      </c>
      <c r="BJ26" s="48">
        <v>20</v>
      </c>
      <c r="BK26" s="49">
        <v>90.9090909090909</v>
      </c>
      <c r="BL26" s="48">
        <v>22</v>
      </c>
    </row>
    <row r="27" spans="1:64" ht="15">
      <c r="A27" s="64" t="s">
        <v>225</v>
      </c>
      <c r="B27" s="64" t="s">
        <v>234</v>
      </c>
      <c r="C27" s="65" t="s">
        <v>3145</v>
      </c>
      <c r="D27" s="66">
        <v>10</v>
      </c>
      <c r="E27" s="67" t="s">
        <v>136</v>
      </c>
      <c r="F27" s="68">
        <v>12</v>
      </c>
      <c r="G27" s="65"/>
      <c r="H27" s="69"/>
      <c r="I27" s="70"/>
      <c r="J27" s="70"/>
      <c r="K27" s="34" t="s">
        <v>65</v>
      </c>
      <c r="L27" s="77">
        <v>27</v>
      </c>
      <c r="M27" s="77"/>
      <c r="N27" s="72"/>
      <c r="O27" s="79" t="s">
        <v>325</v>
      </c>
      <c r="P27" s="81">
        <v>43684.319189814814</v>
      </c>
      <c r="Q27" s="79" t="s">
        <v>330</v>
      </c>
      <c r="R27" s="79"/>
      <c r="S27" s="79"/>
      <c r="T27" s="79"/>
      <c r="U27" s="79"/>
      <c r="V27" s="83" t="s">
        <v>671</v>
      </c>
      <c r="W27" s="81">
        <v>43684.319189814814</v>
      </c>
      <c r="X27" s="83" t="s">
        <v>743</v>
      </c>
      <c r="Y27" s="79"/>
      <c r="Z27" s="79"/>
      <c r="AA27" s="85" t="s">
        <v>926</v>
      </c>
      <c r="AB27" s="79"/>
      <c r="AC27" s="79" t="b">
        <v>0</v>
      </c>
      <c r="AD27" s="79">
        <v>0</v>
      </c>
      <c r="AE27" s="85" t="s">
        <v>1094</v>
      </c>
      <c r="AF27" s="79" t="b">
        <v>0</v>
      </c>
      <c r="AG27" s="79" t="s">
        <v>1104</v>
      </c>
      <c r="AH27" s="79"/>
      <c r="AI27" s="85" t="s">
        <v>1094</v>
      </c>
      <c r="AJ27" s="79" t="b">
        <v>0</v>
      </c>
      <c r="AK27" s="79">
        <v>7</v>
      </c>
      <c r="AL27" s="85" t="s">
        <v>956</v>
      </c>
      <c r="AM27" s="79" t="s">
        <v>1124</v>
      </c>
      <c r="AN27" s="79" t="b">
        <v>0</v>
      </c>
      <c r="AO27" s="85" t="s">
        <v>956</v>
      </c>
      <c r="AP27" s="79" t="s">
        <v>176</v>
      </c>
      <c r="AQ27" s="79">
        <v>0</v>
      </c>
      <c r="AR27" s="79">
        <v>0</v>
      </c>
      <c r="AS27" s="79"/>
      <c r="AT27" s="79"/>
      <c r="AU27" s="79"/>
      <c r="AV27" s="79"/>
      <c r="AW27" s="79"/>
      <c r="AX27" s="79"/>
      <c r="AY27" s="79"/>
      <c r="AZ27" s="79"/>
      <c r="BA27">
        <v>8</v>
      </c>
      <c r="BB27" s="78" t="str">
        <f>REPLACE(INDEX(GroupVertices[Group],MATCH(Edges[[#This Row],[Vertex 1]],GroupVertices[Vertex],0)),1,1,"")</f>
        <v>4</v>
      </c>
      <c r="BC27" s="78" t="str">
        <f>REPLACE(INDEX(GroupVertices[Group],MATCH(Edges[[#This Row],[Vertex 2]],GroupVertices[Vertex],0)),1,1,"")</f>
        <v>4</v>
      </c>
      <c r="BD27" s="48">
        <v>1</v>
      </c>
      <c r="BE27" s="49">
        <v>4.166666666666667</v>
      </c>
      <c r="BF27" s="48">
        <v>0</v>
      </c>
      <c r="BG27" s="49">
        <v>0</v>
      </c>
      <c r="BH27" s="48">
        <v>0</v>
      </c>
      <c r="BI27" s="49">
        <v>0</v>
      </c>
      <c r="BJ27" s="48">
        <v>23</v>
      </c>
      <c r="BK27" s="49">
        <v>95.83333333333333</v>
      </c>
      <c r="BL27" s="48">
        <v>24</v>
      </c>
    </row>
    <row r="28" spans="1:64" ht="15">
      <c r="A28" s="64" t="s">
        <v>225</v>
      </c>
      <c r="B28" s="64" t="s">
        <v>234</v>
      </c>
      <c r="C28" s="65" t="s">
        <v>3145</v>
      </c>
      <c r="D28" s="66">
        <v>10</v>
      </c>
      <c r="E28" s="67" t="s">
        <v>136</v>
      </c>
      <c r="F28" s="68">
        <v>12</v>
      </c>
      <c r="G28" s="65"/>
      <c r="H28" s="69"/>
      <c r="I28" s="70"/>
      <c r="J28" s="70"/>
      <c r="K28" s="34" t="s">
        <v>65</v>
      </c>
      <c r="L28" s="77">
        <v>28</v>
      </c>
      <c r="M28" s="77"/>
      <c r="N28" s="72"/>
      <c r="O28" s="79" t="s">
        <v>325</v>
      </c>
      <c r="P28" s="81">
        <v>43695.910462962966</v>
      </c>
      <c r="Q28" s="79" t="s">
        <v>343</v>
      </c>
      <c r="R28" s="79"/>
      <c r="S28" s="79"/>
      <c r="T28" s="79" t="s">
        <v>567</v>
      </c>
      <c r="U28" s="79"/>
      <c r="V28" s="83" t="s">
        <v>671</v>
      </c>
      <c r="W28" s="81">
        <v>43695.910462962966</v>
      </c>
      <c r="X28" s="83" t="s">
        <v>744</v>
      </c>
      <c r="Y28" s="79"/>
      <c r="Z28" s="79"/>
      <c r="AA28" s="85" t="s">
        <v>927</v>
      </c>
      <c r="AB28" s="79"/>
      <c r="AC28" s="79" t="b">
        <v>0</v>
      </c>
      <c r="AD28" s="79">
        <v>0</v>
      </c>
      <c r="AE28" s="85" t="s">
        <v>1094</v>
      </c>
      <c r="AF28" s="79" t="b">
        <v>1</v>
      </c>
      <c r="AG28" s="79" t="s">
        <v>1104</v>
      </c>
      <c r="AH28" s="79"/>
      <c r="AI28" s="85" t="s">
        <v>1110</v>
      </c>
      <c r="AJ28" s="79" t="b">
        <v>0</v>
      </c>
      <c r="AK28" s="79">
        <v>4</v>
      </c>
      <c r="AL28" s="85" t="s">
        <v>953</v>
      </c>
      <c r="AM28" s="79" t="s">
        <v>1124</v>
      </c>
      <c r="AN28" s="79" t="b">
        <v>0</v>
      </c>
      <c r="AO28" s="85" t="s">
        <v>953</v>
      </c>
      <c r="AP28" s="79" t="s">
        <v>176</v>
      </c>
      <c r="AQ28" s="79">
        <v>0</v>
      </c>
      <c r="AR28" s="79">
        <v>0</v>
      </c>
      <c r="AS28" s="79"/>
      <c r="AT28" s="79"/>
      <c r="AU28" s="79"/>
      <c r="AV28" s="79"/>
      <c r="AW28" s="79"/>
      <c r="AX28" s="79"/>
      <c r="AY28" s="79"/>
      <c r="AZ28" s="79"/>
      <c r="BA28">
        <v>8</v>
      </c>
      <c r="BB28" s="78" t="str">
        <f>REPLACE(INDEX(GroupVertices[Group],MATCH(Edges[[#This Row],[Vertex 1]],GroupVertices[Vertex],0)),1,1,"")</f>
        <v>4</v>
      </c>
      <c r="BC28" s="78" t="str">
        <f>REPLACE(INDEX(GroupVertices[Group],MATCH(Edges[[#This Row],[Vertex 2]],GroupVertices[Vertex],0)),1,1,"")</f>
        <v>4</v>
      </c>
      <c r="BD28" s="48">
        <v>1</v>
      </c>
      <c r="BE28" s="49">
        <v>4.761904761904762</v>
      </c>
      <c r="BF28" s="48">
        <v>0</v>
      </c>
      <c r="BG28" s="49">
        <v>0</v>
      </c>
      <c r="BH28" s="48">
        <v>0</v>
      </c>
      <c r="BI28" s="49">
        <v>0</v>
      </c>
      <c r="BJ28" s="48">
        <v>20</v>
      </c>
      <c r="BK28" s="49">
        <v>95.23809523809524</v>
      </c>
      <c r="BL28" s="48">
        <v>21</v>
      </c>
    </row>
    <row r="29" spans="1:64" ht="15">
      <c r="A29" s="64" t="s">
        <v>225</v>
      </c>
      <c r="B29" s="64" t="s">
        <v>287</v>
      </c>
      <c r="C29" s="65" t="s">
        <v>3144</v>
      </c>
      <c r="D29" s="66">
        <v>3</v>
      </c>
      <c r="E29" s="67" t="s">
        <v>132</v>
      </c>
      <c r="F29" s="68">
        <v>35</v>
      </c>
      <c r="G29" s="65"/>
      <c r="H29" s="69"/>
      <c r="I29" s="70"/>
      <c r="J29" s="70"/>
      <c r="K29" s="34" t="s">
        <v>65</v>
      </c>
      <c r="L29" s="77">
        <v>29</v>
      </c>
      <c r="M29" s="77"/>
      <c r="N29" s="72"/>
      <c r="O29" s="79" t="s">
        <v>325</v>
      </c>
      <c r="P29" s="81">
        <v>43695.91049768519</v>
      </c>
      <c r="Q29" s="79" t="s">
        <v>340</v>
      </c>
      <c r="R29" s="79"/>
      <c r="S29" s="79"/>
      <c r="T29" s="79" t="s">
        <v>567</v>
      </c>
      <c r="U29" s="79"/>
      <c r="V29" s="83" t="s">
        <v>671</v>
      </c>
      <c r="W29" s="81">
        <v>43695.91049768519</v>
      </c>
      <c r="X29" s="83" t="s">
        <v>745</v>
      </c>
      <c r="Y29" s="79"/>
      <c r="Z29" s="79"/>
      <c r="AA29" s="85" t="s">
        <v>928</v>
      </c>
      <c r="AB29" s="79"/>
      <c r="AC29" s="79" t="b">
        <v>0</v>
      </c>
      <c r="AD29" s="79">
        <v>0</v>
      </c>
      <c r="AE29" s="85" t="s">
        <v>1094</v>
      </c>
      <c r="AF29" s="79" t="b">
        <v>0</v>
      </c>
      <c r="AG29" s="79" t="s">
        <v>1104</v>
      </c>
      <c r="AH29" s="79"/>
      <c r="AI29" s="85" t="s">
        <v>1094</v>
      </c>
      <c r="AJ29" s="79" t="b">
        <v>0</v>
      </c>
      <c r="AK29" s="79">
        <v>5</v>
      </c>
      <c r="AL29" s="85" t="s">
        <v>946</v>
      </c>
      <c r="AM29" s="79" t="s">
        <v>1124</v>
      </c>
      <c r="AN29" s="79" t="b">
        <v>0</v>
      </c>
      <c r="AO29" s="85" t="s">
        <v>946</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234</v>
      </c>
      <c r="C30" s="65" t="s">
        <v>3145</v>
      </c>
      <c r="D30" s="66">
        <v>10</v>
      </c>
      <c r="E30" s="67" t="s">
        <v>136</v>
      </c>
      <c r="F30" s="68">
        <v>12</v>
      </c>
      <c r="G30" s="65"/>
      <c r="H30" s="69"/>
      <c r="I30" s="70"/>
      <c r="J30" s="70"/>
      <c r="K30" s="34" t="s">
        <v>65</v>
      </c>
      <c r="L30" s="77">
        <v>30</v>
      </c>
      <c r="M30" s="77"/>
      <c r="N30" s="72"/>
      <c r="O30" s="79" t="s">
        <v>325</v>
      </c>
      <c r="P30" s="81">
        <v>43695.91049768519</v>
      </c>
      <c r="Q30" s="79" t="s">
        <v>340</v>
      </c>
      <c r="R30" s="79"/>
      <c r="S30" s="79"/>
      <c r="T30" s="79" t="s">
        <v>567</v>
      </c>
      <c r="U30" s="79"/>
      <c r="V30" s="83" t="s">
        <v>671</v>
      </c>
      <c r="W30" s="81">
        <v>43695.91049768519</v>
      </c>
      <c r="X30" s="83" t="s">
        <v>745</v>
      </c>
      <c r="Y30" s="79"/>
      <c r="Z30" s="79"/>
      <c r="AA30" s="85" t="s">
        <v>928</v>
      </c>
      <c r="AB30" s="79"/>
      <c r="AC30" s="79" t="b">
        <v>0</v>
      </c>
      <c r="AD30" s="79">
        <v>0</v>
      </c>
      <c r="AE30" s="85" t="s">
        <v>1094</v>
      </c>
      <c r="AF30" s="79" t="b">
        <v>0</v>
      </c>
      <c r="AG30" s="79" t="s">
        <v>1104</v>
      </c>
      <c r="AH30" s="79"/>
      <c r="AI30" s="85" t="s">
        <v>1094</v>
      </c>
      <c r="AJ30" s="79" t="b">
        <v>0</v>
      </c>
      <c r="AK30" s="79">
        <v>5</v>
      </c>
      <c r="AL30" s="85" t="s">
        <v>946</v>
      </c>
      <c r="AM30" s="79" t="s">
        <v>1124</v>
      </c>
      <c r="AN30" s="79" t="b">
        <v>0</v>
      </c>
      <c r="AO30" s="85" t="s">
        <v>946</v>
      </c>
      <c r="AP30" s="79" t="s">
        <v>176</v>
      </c>
      <c r="AQ30" s="79">
        <v>0</v>
      </c>
      <c r="AR30" s="79">
        <v>0</v>
      </c>
      <c r="AS30" s="79"/>
      <c r="AT30" s="79"/>
      <c r="AU30" s="79"/>
      <c r="AV30" s="79"/>
      <c r="AW30" s="79"/>
      <c r="AX30" s="79"/>
      <c r="AY30" s="79"/>
      <c r="AZ30" s="79"/>
      <c r="BA30">
        <v>8</v>
      </c>
      <c r="BB30" s="78" t="str">
        <f>REPLACE(INDEX(GroupVertices[Group],MATCH(Edges[[#This Row],[Vertex 1]],GroupVertices[Vertex],0)),1,1,"")</f>
        <v>4</v>
      </c>
      <c r="BC30" s="78" t="str">
        <f>REPLACE(INDEX(GroupVertices[Group],MATCH(Edges[[#This Row],[Vertex 2]],GroupVertices[Vertex],0)),1,1,"")</f>
        <v>4</v>
      </c>
      <c r="BD30" s="48">
        <v>1</v>
      </c>
      <c r="BE30" s="49">
        <v>4.545454545454546</v>
      </c>
      <c r="BF30" s="48">
        <v>0</v>
      </c>
      <c r="BG30" s="49">
        <v>0</v>
      </c>
      <c r="BH30" s="48">
        <v>0</v>
      </c>
      <c r="BI30" s="49">
        <v>0</v>
      </c>
      <c r="BJ30" s="48">
        <v>21</v>
      </c>
      <c r="BK30" s="49">
        <v>95.45454545454545</v>
      </c>
      <c r="BL30" s="48">
        <v>22</v>
      </c>
    </row>
    <row r="31" spans="1:64" ht="15">
      <c r="A31" s="64" t="s">
        <v>225</v>
      </c>
      <c r="B31" s="64" t="s">
        <v>234</v>
      </c>
      <c r="C31" s="65" t="s">
        <v>3145</v>
      </c>
      <c r="D31" s="66">
        <v>10</v>
      </c>
      <c r="E31" s="67" t="s">
        <v>136</v>
      </c>
      <c r="F31" s="68">
        <v>12</v>
      </c>
      <c r="G31" s="65"/>
      <c r="H31" s="69"/>
      <c r="I31" s="70"/>
      <c r="J31" s="70"/>
      <c r="K31" s="34" t="s">
        <v>65</v>
      </c>
      <c r="L31" s="77">
        <v>31</v>
      </c>
      <c r="M31" s="77"/>
      <c r="N31" s="72"/>
      <c r="O31" s="79" t="s">
        <v>325</v>
      </c>
      <c r="P31" s="81">
        <v>43695.91059027778</v>
      </c>
      <c r="Q31" s="79" t="s">
        <v>341</v>
      </c>
      <c r="R31" s="83" t="s">
        <v>473</v>
      </c>
      <c r="S31" s="79" t="s">
        <v>536</v>
      </c>
      <c r="T31" s="79" t="s">
        <v>568</v>
      </c>
      <c r="U31" s="79"/>
      <c r="V31" s="83" t="s">
        <v>671</v>
      </c>
      <c r="W31" s="81">
        <v>43695.91059027778</v>
      </c>
      <c r="X31" s="83" t="s">
        <v>746</v>
      </c>
      <c r="Y31" s="79"/>
      <c r="Z31" s="79"/>
      <c r="AA31" s="85" t="s">
        <v>929</v>
      </c>
      <c r="AB31" s="79"/>
      <c r="AC31" s="79" t="b">
        <v>0</v>
      </c>
      <c r="AD31" s="79">
        <v>0</v>
      </c>
      <c r="AE31" s="85" t="s">
        <v>1094</v>
      </c>
      <c r="AF31" s="79" t="b">
        <v>1</v>
      </c>
      <c r="AG31" s="79" t="s">
        <v>1104</v>
      </c>
      <c r="AH31" s="79"/>
      <c r="AI31" s="85" t="s">
        <v>1109</v>
      </c>
      <c r="AJ31" s="79" t="b">
        <v>0</v>
      </c>
      <c r="AK31" s="79">
        <v>4</v>
      </c>
      <c r="AL31" s="85" t="s">
        <v>959</v>
      </c>
      <c r="AM31" s="79" t="s">
        <v>1124</v>
      </c>
      <c r="AN31" s="79" t="b">
        <v>0</v>
      </c>
      <c r="AO31" s="85" t="s">
        <v>959</v>
      </c>
      <c r="AP31" s="79" t="s">
        <v>176</v>
      </c>
      <c r="AQ31" s="79">
        <v>0</v>
      </c>
      <c r="AR31" s="79">
        <v>0</v>
      </c>
      <c r="AS31" s="79"/>
      <c r="AT31" s="79"/>
      <c r="AU31" s="79"/>
      <c r="AV31" s="79"/>
      <c r="AW31" s="79"/>
      <c r="AX31" s="79"/>
      <c r="AY31" s="79"/>
      <c r="AZ31" s="79"/>
      <c r="BA31">
        <v>8</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14</v>
      </c>
      <c r="BK31" s="49">
        <v>100</v>
      </c>
      <c r="BL31" s="48">
        <v>14</v>
      </c>
    </row>
    <row r="32" spans="1:64" ht="15">
      <c r="A32" s="64" t="s">
        <v>225</v>
      </c>
      <c r="B32" s="64" t="s">
        <v>234</v>
      </c>
      <c r="C32" s="65" t="s">
        <v>3145</v>
      </c>
      <c r="D32" s="66">
        <v>10</v>
      </c>
      <c r="E32" s="67" t="s">
        <v>136</v>
      </c>
      <c r="F32" s="68">
        <v>12</v>
      </c>
      <c r="G32" s="65"/>
      <c r="H32" s="69"/>
      <c r="I32" s="70"/>
      <c r="J32" s="70"/>
      <c r="K32" s="34" t="s">
        <v>65</v>
      </c>
      <c r="L32" s="77">
        <v>32</v>
      </c>
      <c r="M32" s="77"/>
      <c r="N32" s="72"/>
      <c r="O32" s="79" t="s">
        <v>325</v>
      </c>
      <c r="P32" s="81">
        <v>43695.910625</v>
      </c>
      <c r="Q32" s="79" t="s">
        <v>342</v>
      </c>
      <c r="R32" s="83" t="s">
        <v>474</v>
      </c>
      <c r="S32" s="79" t="s">
        <v>539</v>
      </c>
      <c r="T32" s="79" t="s">
        <v>567</v>
      </c>
      <c r="U32" s="79"/>
      <c r="V32" s="83" t="s">
        <v>671</v>
      </c>
      <c r="W32" s="81">
        <v>43695.910625</v>
      </c>
      <c r="X32" s="83" t="s">
        <v>747</v>
      </c>
      <c r="Y32" s="79"/>
      <c r="Z32" s="79"/>
      <c r="AA32" s="85" t="s">
        <v>930</v>
      </c>
      <c r="AB32" s="79"/>
      <c r="AC32" s="79" t="b">
        <v>0</v>
      </c>
      <c r="AD32" s="79">
        <v>0</v>
      </c>
      <c r="AE32" s="85" t="s">
        <v>1094</v>
      </c>
      <c r="AF32" s="79" t="b">
        <v>0</v>
      </c>
      <c r="AG32" s="79" t="s">
        <v>1104</v>
      </c>
      <c r="AH32" s="79"/>
      <c r="AI32" s="85" t="s">
        <v>1094</v>
      </c>
      <c r="AJ32" s="79" t="b">
        <v>0</v>
      </c>
      <c r="AK32" s="79">
        <v>5</v>
      </c>
      <c r="AL32" s="85" t="s">
        <v>960</v>
      </c>
      <c r="AM32" s="79" t="s">
        <v>1124</v>
      </c>
      <c r="AN32" s="79" t="b">
        <v>0</v>
      </c>
      <c r="AO32" s="85" t="s">
        <v>960</v>
      </c>
      <c r="AP32" s="79" t="s">
        <v>176</v>
      </c>
      <c r="AQ32" s="79">
        <v>0</v>
      </c>
      <c r="AR32" s="79">
        <v>0</v>
      </c>
      <c r="AS32" s="79"/>
      <c r="AT32" s="79"/>
      <c r="AU32" s="79"/>
      <c r="AV32" s="79"/>
      <c r="AW32" s="79"/>
      <c r="AX32" s="79"/>
      <c r="AY32" s="79"/>
      <c r="AZ32" s="79"/>
      <c r="BA32">
        <v>8</v>
      </c>
      <c r="BB32" s="78" t="str">
        <f>REPLACE(INDEX(GroupVertices[Group],MATCH(Edges[[#This Row],[Vertex 1]],GroupVertices[Vertex],0)),1,1,"")</f>
        <v>4</v>
      </c>
      <c r="BC32" s="78" t="str">
        <f>REPLACE(INDEX(GroupVertices[Group],MATCH(Edges[[#This Row],[Vertex 2]],GroupVertices[Vertex],0)),1,1,"")</f>
        <v>4</v>
      </c>
      <c r="BD32" s="48">
        <v>2</v>
      </c>
      <c r="BE32" s="49">
        <v>13.333333333333334</v>
      </c>
      <c r="BF32" s="48">
        <v>0</v>
      </c>
      <c r="BG32" s="49">
        <v>0</v>
      </c>
      <c r="BH32" s="48">
        <v>0</v>
      </c>
      <c r="BI32" s="49">
        <v>0</v>
      </c>
      <c r="BJ32" s="48">
        <v>13</v>
      </c>
      <c r="BK32" s="49">
        <v>86.66666666666667</v>
      </c>
      <c r="BL32" s="48">
        <v>15</v>
      </c>
    </row>
    <row r="33" spans="1:64" ht="15">
      <c r="A33" s="64" t="s">
        <v>226</v>
      </c>
      <c r="B33" s="64" t="s">
        <v>234</v>
      </c>
      <c r="C33" s="65" t="s">
        <v>3145</v>
      </c>
      <c r="D33" s="66">
        <v>10</v>
      </c>
      <c r="E33" s="67" t="s">
        <v>136</v>
      </c>
      <c r="F33" s="68">
        <v>12</v>
      </c>
      <c r="G33" s="65"/>
      <c r="H33" s="69"/>
      <c r="I33" s="70"/>
      <c r="J33" s="70"/>
      <c r="K33" s="34" t="s">
        <v>65</v>
      </c>
      <c r="L33" s="77">
        <v>33</v>
      </c>
      <c r="M33" s="77"/>
      <c r="N33" s="72"/>
      <c r="O33" s="79" t="s">
        <v>325</v>
      </c>
      <c r="P33" s="81">
        <v>43678.6850462963</v>
      </c>
      <c r="Q33" s="79" t="s">
        <v>338</v>
      </c>
      <c r="R33" s="79"/>
      <c r="S33" s="79"/>
      <c r="T33" s="79" t="s">
        <v>565</v>
      </c>
      <c r="U33" s="79"/>
      <c r="V33" s="83" t="s">
        <v>672</v>
      </c>
      <c r="W33" s="81">
        <v>43678.6850462963</v>
      </c>
      <c r="X33" s="83" t="s">
        <v>748</v>
      </c>
      <c r="Y33" s="79"/>
      <c r="Z33" s="79"/>
      <c r="AA33" s="85" t="s">
        <v>931</v>
      </c>
      <c r="AB33" s="79"/>
      <c r="AC33" s="79" t="b">
        <v>0</v>
      </c>
      <c r="AD33" s="79">
        <v>0</v>
      </c>
      <c r="AE33" s="85" t="s">
        <v>1094</v>
      </c>
      <c r="AF33" s="79" t="b">
        <v>0</v>
      </c>
      <c r="AG33" s="79" t="s">
        <v>1104</v>
      </c>
      <c r="AH33" s="79"/>
      <c r="AI33" s="85" t="s">
        <v>1094</v>
      </c>
      <c r="AJ33" s="79" t="b">
        <v>0</v>
      </c>
      <c r="AK33" s="79">
        <v>4</v>
      </c>
      <c r="AL33" s="85" t="s">
        <v>949</v>
      </c>
      <c r="AM33" s="79" t="s">
        <v>1124</v>
      </c>
      <c r="AN33" s="79" t="b">
        <v>0</v>
      </c>
      <c r="AO33" s="85" t="s">
        <v>949</v>
      </c>
      <c r="AP33" s="79" t="s">
        <v>176</v>
      </c>
      <c r="AQ33" s="79">
        <v>0</v>
      </c>
      <c r="AR33" s="79">
        <v>0</v>
      </c>
      <c r="AS33" s="79"/>
      <c r="AT33" s="79"/>
      <c r="AU33" s="79"/>
      <c r="AV33" s="79"/>
      <c r="AW33" s="79"/>
      <c r="AX33" s="79"/>
      <c r="AY33" s="79"/>
      <c r="AZ33" s="79"/>
      <c r="BA33">
        <v>8</v>
      </c>
      <c r="BB33" s="78" t="str">
        <f>REPLACE(INDEX(GroupVertices[Group],MATCH(Edges[[#This Row],[Vertex 1]],GroupVertices[Vertex],0)),1,1,"")</f>
        <v>4</v>
      </c>
      <c r="BC33" s="78" t="str">
        <f>REPLACE(INDEX(GroupVertices[Group],MATCH(Edges[[#This Row],[Vertex 2]],GroupVertices[Vertex],0)),1,1,"")</f>
        <v>4</v>
      </c>
      <c r="BD33" s="48">
        <v>1</v>
      </c>
      <c r="BE33" s="49">
        <v>4.545454545454546</v>
      </c>
      <c r="BF33" s="48">
        <v>0</v>
      </c>
      <c r="BG33" s="49">
        <v>0</v>
      </c>
      <c r="BH33" s="48">
        <v>0</v>
      </c>
      <c r="BI33" s="49">
        <v>0</v>
      </c>
      <c r="BJ33" s="48">
        <v>21</v>
      </c>
      <c r="BK33" s="49">
        <v>95.45454545454545</v>
      </c>
      <c r="BL33" s="48">
        <v>22</v>
      </c>
    </row>
    <row r="34" spans="1:64" ht="15">
      <c r="A34" s="64" t="s">
        <v>226</v>
      </c>
      <c r="B34" s="64" t="s">
        <v>234</v>
      </c>
      <c r="C34" s="65" t="s">
        <v>3145</v>
      </c>
      <c r="D34" s="66">
        <v>10</v>
      </c>
      <c r="E34" s="67" t="s">
        <v>136</v>
      </c>
      <c r="F34" s="68">
        <v>12</v>
      </c>
      <c r="G34" s="65"/>
      <c r="H34" s="69"/>
      <c r="I34" s="70"/>
      <c r="J34" s="70"/>
      <c r="K34" s="34" t="s">
        <v>65</v>
      </c>
      <c r="L34" s="77">
        <v>34</v>
      </c>
      <c r="M34" s="77"/>
      <c r="N34" s="72"/>
      <c r="O34" s="79" t="s">
        <v>325</v>
      </c>
      <c r="P34" s="81">
        <v>43681.91174768518</v>
      </c>
      <c r="Q34" s="79" t="s">
        <v>328</v>
      </c>
      <c r="R34" s="79"/>
      <c r="S34" s="79"/>
      <c r="T34" s="79"/>
      <c r="U34" s="79"/>
      <c r="V34" s="83" t="s">
        <v>672</v>
      </c>
      <c r="W34" s="81">
        <v>43681.91174768518</v>
      </c>
      <c r="X34" s="83" t="s">
        <v>749</v>
      </c>
      <c r="Y34" s="79"/>
      <c r="Z34" s="79"/>
      <c r="AA34" s="85" t="s">
        <v>932</v>
      </c>
      <c r="AB34" s="79"/>
      <c r="AC34" s="79" t="b">
        <v>0</v>
      </c>
      <c r="AD34" s="79">
        <v>0</v>
      </c>
      <c r="AE34" s="85" t="s">
        <v>1094</v>
      </c>
      <c r="AF34" s="79" t="b">
        <v>0</v>
      </c>
      <c r="AG34" s="79" t="s">
        <v>1104</v>
      </c>
      <c r="AH34" s="79"/>
      <c r="AI34" s="85" t="s">
        <v>1094</v>
      </c>
      <c r="AJ34" s="79" t="b">
        <v>0</v>
      </c>
      <c r="AK34" s="79">
        <v>6</v>
      </c>
      <c r="AL34" s="85" t="s">
        <v>950</v>
      </c>
      <c r="AM34" s="79" t="s">
        <v>1126</v>
      </c>
      <c r="AN34" s="79" t="b">
        <v>0</v>
      </c>
      <c r="AO34" s="85" t="s">
        <v>950</v>
      </c>
      <c r="AP34" s="79" t="s">
        <v>176</v>
      </c>
      <c r="AQ34" s="79">
        <v>0</v>
      </c>
      <c r="AR34" s="79">
        <v>0</v>
      </c>
      <c r="AS34" s="79"/>
      <c r="AT34" s="79"/>
      <c r="AU34" s="79"/>
      <c r="AV34" s="79"/>
      <c r="AW34" s="79"/>
      <c r="AX34" s="79"/>
      <c r="AY34" s="79"/>
      <c r="AZ34" s="79"/>
      <c r="BA34">
        <v>8</v>
      </c>
      <c r="BB34" s="78" t="str">
        <f>REPLACE(INDEX(GroupVertices[Group],MATCH(Edges[[#This Row],[Vertex 1]],GroupVertices[Vertex],0)),1,1,"")</f>
        <v>4</v>
      </c>
      <c r="BC34" s="78" t="str">
        <f>REPLACE(INDEX(GroupVertices[Group],MATCH(Edges[[#This Row],[Vertex 2]],GroupVertices[Vertex],0)),1,1,"")</f>
        <v>4</v>
      </c>
      <c r="BD34" s="48">
        <v>3</v>
      </c>
      <c r="BE34" s="49">
        <v>12</v>
      </c>
      <c r="BF34" s="48">
        <v>1</v>
      </c>
      <c r="BG34" s="49">
        <v>4</v>
      </c>
      <c r="BH34" s="48">
        <v>0</v>
      </c>
      <c r="BI34" s="49">
        <v>0</v>
      </c>
      <c r="BJ34" s="48">
        <v>21</v>
      </c>
      <c r="BK34" s="49">
        <v>84</v>
      </c>
      <c r="BL34" s="48">
        <v>25</v>
      </c>
    </row>
    <row r="35" spans="1:64" ht="15">
      <c r="A35" s="64" t="s">
        <v>226</v>
      </c>
      <c r="B35" s="64" t="s">
        <v>234</v>
      </c>
      <c r="C35" s="65" t="s">
        <v>3145</v>
      </c>
      <c r="D35" s="66">
        <v>10</v>
      </c>
      <c r="E35" s="67" t="s">
        <v>136</v>
      </c>
      <c r="F35" s="68">
        <v>12</v>
      </c>
      <c r="G35" s="65"/>
      <c r="H35" s="69"/>
      <c r="I35" s="70"/>
      <c r="J35" s="70"/>
      <c r="K35" s="34" t="s">
        <v>65</v>
      </c>
      <c r="L35" s="77">
        <v>35</v>
      </c>
      <c r="M35" s="77"/>
      <c r="N35" s="72"/>
      <c r="O35" s="79" t="s">
        <v>325</v>
      </c>
      <c r="P35" s="81">
        <v>43681.93103009259</v>
      </c>
      <c r="Q35" s="79" t="s">
        <v>339</v>
      </c>
      <c r="R35" s="79"/>
      <c r="S35" s="79"/>
      <c r="T35" s="79" t="s">
        <v>566</v>
      </c>
      <c r="U35" s="79"/>
      <c r="V35" s="83" t="s">
        <v>672</v>
      </c>
      <c r="W35" s="81">
        <v>43681.93103009259</v>
      </c>
      <c r="X35" s="83" t="s">
        <v>750</v>
      </c>
      <c r="Y35" s="79"/>
      <c r="Z35" s="79"/>
      <c r="AA35" s="85" t="s">
        <v>933</v>
      </c>
      <c r="AB35" s="79"/>
      <c r="AC35" s="79" t="b">
        <v>0</v>
      </c>
      <c r="AD35" s="79">
        <v>0</v>
      </c>
      <c r="AE35" s="85" t="s">
        <v>1094</v>
      </c>
      <c r="AF35" s="79" t="b">
        <v>0</v>
      </c>
      <c r="AG35" s="79" t="s">
        <v>1104</v>
      </c>
      <c r="AH35" s="79"/>
      <c r="AI35" s="85" t="s">
        <v>1094</v>
      </c>
      <c r="AJ35" s="79" t="b">
        <v>0</v>
      </c>
      <c r="AK35" s="79">
        <v>5</v>
      </c>
      <c r="AL35" s="85" t="s">
        <v>954</v>
      </c>
      <c r="AM35" s="79" t="s">
        <v>1126</v>
      </c>
      <c r="AN35" s="79" t="b">
        <v>0</v>
      </c>
      <c r="AO35" s="85" t="s">
        <v>954</v>
      </c>
      <c r="AP35" s="79" t="s">
        <v>176</v>
      </c>
      <c r="AQ35" s="79">
        <v>0</v>
      </c>
      <c r="AR35" s="79">
        <v>0</v>
      </c>
      <c r="AS35" s="79"/>
      <c r="AT35" s="79"/>
      <c r="AU35" s="79"/>
      <c r="AV35" s="79"/>
      <c r="AW35" s="79"/>
      <c r="AX35" s="79"/>
      <c r="AY35" s="79"/>
      <c r="AZ35" s="79"/>
      <c r="BA35">
        <v>8</v>
      </c>
      <c r="BB35" s="78" t="str">
        <f>REPLACE(INDEX(GroupVertices[Group],MATCH(Edges[[#This Row],[Vertex 1]],GroupVertices[Vertex],0)),1,1,"")</f>
        <v>4</v>
      </c>
      <c r="BC35" s="78" t="str">
        <f>REPLACE(INDEX(GroupVertices[Group],MATCH(Edges[[#This Row],[Vertex 2]],GroupVertices[Vertex],0)),1,1,"")</f>
        <v>4</v>
      </c>
      <c r="BD35" s="48">
        <v>2</v>
      </c>
      <c r="BE35" s="49">
        <v>9.090909090909092</v>
      </c>
      <c r="BF35" s="48">
        <v>0</v>
      </c>
      <c r="BG35" s="49">
        <v>0</v>
      </c>
      <c r="BH35" s="48">
        <v>0</v>
      </c>
      <c r="BI35" s="49">
        <v>0</v>
      </c>
      <c r="BJ35" s="48">
        <v>20</v>
      </c>
      <c r="BK35" s="49">
        <v>90.9090909090909</v>
      </c>
      <c r="BL35" s="48">
        <v>22</v>
      </c>
    </row>
    <row r="36" spans="1:64" ht="15">
      <c r="A36" s="64" t="s">
        <v>226</v>
      </c>
      <c r="B36" s="64" t="s">
        <v>234</v>
      </c>
      <c r="C36" s="65" t="s">
        <v>3145</v>
      </c>
      <c r="D36" s="66">
        <v>10</v>
      </c>
      <c r="E36" s="67" t="s">
        <v>136</v>
      </c>
      <c r="F36" s="68">
        <v>12</v>
      </c>
      <c r="G36" s="65"/>
      <c r="H36" s="69"/>
      <c r="I36" s="70"/>
      <c r="J36" s="70"/>
      <c r="K36" s="34" t="s">
        <v>65</v>
      </c>
      <c r="L36" s="77">
        <v>36</v>
      </c>
      <c r="M36" s="77"/>
      <c r="N36" s="72"/>
      <c r="O36" s="79" t="s">
        <v>325</v>
      </c>
      <c r="P36" s="81">
        <v>43684.318761574075</v>
      </c>
      <c r="Q36" s="79" t="s">
        <v>330</v>
      </c>
      <c r="R36" s="79"/>
      <c r="S36" s="79"/>
      <c r="T36" s="79"/>
      <c r="U36" s="79"/>
      <c r="V36" s="83" t="s">
        <v>672</v>
      </c>
      <c r="W36" s="81">
        <v>43684.318761574075</v>
      </c>
      <c r="X36" s="83" t="s">
        <v>751</v>
      </c>
      <c r="Y36" s="79"/>
      <c r="Z36" s="79"/>
      <c r="AA36" s="85" t="s">
        <v>934</v>
      </c>
      <c r="AB36" s="79"/>
      <c r="AC36" s="79" t="b">
        <v>0</v>
      </c>
      <c r="AD36" s="79">
        <v>0</v>
      </c>
      <c r="AE36" s="85" t="s">
        <v>1094</v>
      </c>
      <c r="AF36" s="79" t="b">
        <v>0</v>
      </c>
      <c r="AG36" s="79" t="s">
        <v>1104</v>
      </c>
      <c r="AH36" s="79"/>
      <c r="AI36" s="85" t="s">
        <v>1094</v>
      </c>
      <c r="AJ36" s="79" t="b">
        <v>0</v>
      </c>
      <c r="AK36" s="79">
        <v>7</v>
      </c>
      <c r="AL36" s="85" t="s">
        <v>956</v>
      </c>
      <c r="AM36" s="79" t="s">
        <v>1124</v>
      </c>
      <c r="AN36" s="79" t="b">
        <v>0</v>
      </c>
      <c r="AO36" s="85" t="s">
        <v>956</v>
      </c>
      <c r="AP36" s="79" t="s">
        <v>176</v>
      </c>
      <c r="AQ36" s="79">
        <v>0</v>
      </c>
      <c r="AR36" s="79">
        <v>0</v>
      </c>
      <c r="AS36" s="79"/>
      <c r="AT36" s="79"/>
      <c r="AU36" s="79"/>
      <c r="AV36" s="79"/>
      <c r="AW36" s="79"/>
      <c r="AX36" s="79"/>
      <c r="AY36" s="79"/>
      <c r="AZ36" s="79"/>
      <c r="BA36">
        <v>8</v>
      </c>
      <c r="BB36" s="78" t="str">
        <f>REPLACE(INDEX(GroupVertices[Group],MATCH(Edges[[#This Row],[Vertex 1]],GroupVertices[Vertex],0)),1,1,"")</f>
        <v>4</v>
      </c>
      <c r="BC36" s="78" t="str">
        <f>REPLACE(INDEX(GroupVertices[Group],MATCH(Edges[[#This Row],[Vertex 2]],GroupVertices[Vertex],0)),1,1,"")</f>
        <v>4</v>
      </c>
      <c r="BD36" s="48">
        <v>1</v>
      </c>
      <c r="BE36" s="49">
        <v>4.166666666666667</v>
      </c>
      <c r="BF36" s="48">
        <v>0</v>
      </c>
      <c r="BG36" s="49">
        <v>0</v>
      </c>
      <c r="BH36" s="48">
        <v>0</v>
      </c>
      <c r="BI36" s="49">
        <v>0</v>
      </c>
      <c r="BJ36" s="48">
        <v>23</v>
      </c>
      <c r="BK36" s="49">
        <v>95.83333333333333</v>
      </c>
      <c r="BL36" s="48">
        <v>24</v>
      </c>
    </row>
    <row r="37" spans="1:64" ht="15">
      <c r="A37" s="64" t="s">
        <v>226</v>
      </c>
      <c r="B37" s="64" t="s">
        <v>234</v>
      </c>
      <c r="C37" s="65" t="s">
        <v>3145</v>
      </c>
      <c r="D37" s="66">
        <v>10</v>
      </c>
      <c r="E37" s="67" t="s">
        <v>136</v>
      </c>
      <c r="F37" s="68">
        <v>12</v>
      </c>
      <c r="G37" s="65"/>
      <c r="H37" s="69"/>
      <c r="I37" s="70"/>
      <c r="J37" s="70"/>
      <c r="K37" s="34" t="s">
        <v>65</v>
      </c>
      <c r="L37" s="77">
        <v>37</v>
      </c>
      <c r="M37" s="77"/>
      <c r="N37" s="72"/>
      <c r="O37" s="79" t="s">
        <v>325</v>
      </c>
      <c r="P37" s="81">
        <v>43695.91090277778</v>
      </c>
      <c r="Q37" s="79" t="s">
        <v>343</v>
      </c>
      <c r="R37" s="79"/>
      <c r="S37" s="79"/>
      <c r="T37" s="79" t="s">
        <v>567</v>
      </c>
      <c r="U37" s="79"/>
      <c r="V37" s="83" t="s">
        <v>672</v>
      </c>
      <c r="W37" s="81">
        <v>43695.91090277778</v>
      </c>
      <c r="X37" s="83" t="s">
        <v>752</v>
      </c>
      <c r="Y37" s="79"/>
      <c r="Z37" s="79"/>
      <c r="AA37" s="85" t="s">
        <v>935</v>
      </c>
      <c r="AB37" s="79"/>
      <c r="AC37" s="79" t="b">
        <v>0</v>
      </c>
      <c r="AD37" s="79">
        <v>0</v>
      </c>
      <c r="AE37" s="85" t="s">
        <v>1094</v>
      </c>
      <c r="AF37" s="79" t="b">
        <v>1</v>
      </c>
      <c r="AG37" s="79" t="s">
        <v>1104</v>
      </c>
      <c r="AH37" s="79"/>
      <c r="AI37" s="85" t="s">
        <v>1110</v>
      </c>
      <c r="AJ37" s="79" t="b">
        <v>0</v>
      </c>
      <c r="AK37" s="79">
        <v>4</v>
      </c>
      <c r="AL37" s="85" t="s">
        <v>953</v>
      </c>
      <c r="AM37" s="79" t="s">
        <v>1124</v>
      </c>
      <c r="AN37" s="79" t="b">
        <v>0</v>
      </c>
      <c r="AO37" s="85" t="s">
        <v>953</v>
      </c>
      <c r="AP37" s="79" t="s">
        <v>176</v>
      </c>
      <c r="AQ37" s="79">
        <v>0</v>
      </c>
      <c r="AR37" s="79">
        <v>0</v>
      </c>
      <c r="AS37" s="79"/>
      <c r="AT37" s="79"/>
      <c r="AU37" s="79"/>
      <c r="AV37" s="79"/>
      <c r="AW37" s="79"/>
      <c r="AX37" s="79"/>
      <c r="AY37" s="79"/>
      <c r="AZ37" s="79"/>
      <c r="BA37">
        <v>8</v>
      </c>
      <c r="BB37" s="78" t="str">
        <f>REPLACE(INDEX(GroupVertices[Group],MATCH(Edges[[#This Row],[Vertex 1]],GroupVertices[Vertex],0)),1,1,"")</f>
        <v>4</v>
      </c>
      <c r="BC37" s="78" t="str">
        <f>REPLACE(INDEX(GroupVertices[Group],MATCH(Edges[[#This Row],[Vertex 2]],GroupVertices[Vertex],0)),1,1,"")</f>
        <v>4</v>
      </c>
      <c r="BD37" s="48">
        <v>1</v>
      </c>
      <c r="BE37" s="49">
        <v>4.761904761904762</v>
      </c>
      <c r="BF37" s="48">
        <v>0</v>
      </c>
      <c r="BG37" s="49">
        <v>0</v>
      </c>
      <c r="BH37" s="48">
        <v>0</v>
      </c>
      <c r="BI37" s="49">
        <v>0</v>
      </c>
      <c r="BJ37" s="48">
        <v>20</v>
      </c>
      <c r="BK37" s="49">
        <v>95.23809523809524</v>
      </c>
      <c r="BL37" s="48">
        <v>21</v>
      </c>
    </row>
    <row r="38" spans="1:64" ht="15">
      <c r="A38" s="64" t="s">
        <v>226</v>
      </c>
      <c r="B38" s="64" t="s">
        <v>287</v>
      </c>
      <c r="C38" s="65" t="s">
        <v>3144</v>
      </c>
      <c r="D38" s="66">
        <v>3</v>
      </c>
      <c r="E38" s="67" t="s">
        <v>132</v>
      </c>
      <c r="F38" s="68">
        <v>35</v>
      </c>
      <c r="G38" s="65"/>
      <c r="H38" s="69"/>
      <c r="I38" s="70"/>
      <c r="J38" s="70"/>
      <c r="K38" s="34" t="s">
        <v>65</v>
      </c>
      <c r="L38" s="77">
        <v>38</v>
      </c>
      <c r="M38" s="77"/>
      <c r="N38" s="72"/>
      <c r="O38" s="79" t="s">
        <v>325</v>
      </c>
      <c r="P38" s="81">
        <v>43695.9109375</v>
      </c>
      <c r="Q38" s="79" t="s">
        <v>340</v>
      </c>
      <c r="R38" s="79"/>
      <c r="S38" s="79"/>
      <c r="T38" s="79" t="s">
        <v>567</v>
      </c>
      <c r="U38" s="79"/>
      <c r="V38" s="83" t="s">
        <v>672</v>
      </c>
      <c r="W38" s="81">
        <v>43695.9109375</v>
      </c>
      <c r="X38" s="83" t="s">
        <v>753</v>
      </c>
      <c r="Y38" s="79"/>
      <c r="Z38" s="79"/>
      <c r="AA38" s="85" t="s">
        <v>936</v>
      </c>
      <c r="AB38" s="79"/>
      <c r="AC38" s="79" t="b">
        <v>0</v>
      </c>
      <c r="AD38" s="79">
        <v>0</v>
      </c>
      <c r="AE38" s="85" t="s">
        <v>1094</v>
      </c>
      <c r="AF38" s="79" t="b">
        <v>0</v>
      </c>
      <c r="AG38" s="79" t="s">
        <v>1104</v>
      </c>
      <c r="AH38" s="79"/>
      <c r="AI38" s="85" t="s">
        <v>1094</v>
      </c>
      <c r="AJ38" s="79" t="b">
        <v>0</v>
      </c>
      <c r="AK38" s="79">
        <v>5</v>
      </c>
      <c r="AL38" s="85" t="s">
        <v>946</v>
      </c>
      <c r="AM38" s="79" t="s">
        <v>1124</v>
      </c>
      <c r="AN38" s="79" t="b">
        <v>0</v>
      </c>
      <c r="AO38" s="85" t="s">
        <v>946</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226</v>
      </c>
      <c r="B39" s="64" t="s">
        <v>234</v>
      </c>
      <c r="C39" s="65" t="s">
        <v>3145</v>
      </c>
      <c r="D39" s="66">
        <v>10</v>
      </c>
      <c r="E39" s="67" t="s">
        <v>136</v>
      </c>
      <c r="F39" s="68">
        <v>12</v>
      </c>
      <c r="G39" s="65"/>
      <c r="H39" s="69"/>
      <c r="I39" s="70"/>
      <c r="J39" s="70"/>
      <c r="K39" s="34" t="s">
        <v>65</v>
      </c>
      <c r="L39" s="77">
        <v>39</v>
      </c>
      <c r="M39" s="77"/>
      <c r="N39" s="72"/>
      <c r="O39" s="79" t="s">
        <v>325</v>
      </c>
      <c r="P39" s="81">
        <v>43695.9109375</v>
      </c>
      <c r="Q39" s="79" t="s">
        <v>340</v>
      </c>
      <c r="R39" s="79"/>
      <c r="S39" s="79"/>
      <c r="T39" s="79" t="s">
        <v>567</v>
      </c>
      <c r="U39" s="79"/>
      <c r="V39" s="83" t="s">
        <v>672</v>
      </c>
      <c r="W39" s="81">
        <v>43695.9109375</v>
      </c>
      <c r="X39" s="83" t="s">
        <v>753</v>
      </c>
      <c r="Y39" s="79"/>
      <c r="Z39" s="79"/>
      <c r="AA39" s="85" t="s">
        <v>936</v>
      </c>
      <c r="AB39" s="79"/>
      <c r="AC39" s="79" t="b">
        <v>0</v>
      </c>
      <c r="AD39" s="79">
        <v>0</v>
      </c>
      <c r="AE39" s="85" t="s">
        <v>1094</v>
      </c>
      <c r="AF39" s="79" t="b">
        <v>0</v>
      </c>
      <c r="AG39" s="79" t="s">
        <v>1104</v>
      </c>
      <c r="AH39" s="79"/>
      <c r="AI39" s="85" t="s">
        <v>1094</v>
      </c>
      <c r="AJ39" s="79" t="b">
        <v>0</v>
      </c>
      <c r="AK39" s="79">
        <v>5</v>
      </c>
      <c r="AL39" s="85" t="s">
        <v>946</v>
      </c>
      <c r="AM39" s="79" t="s">
        <v>1124</v>
      </c>
      <c r="AN39" s="79" t="b">
        <v>0</v>
      </c>
      <c r="AO39" s="85" t="s">
        <v>946</v>
      </c>
      <c r="AP39" s="79" t="s">
        <v>176</v>
      </c>
      <c r="AQ39" s="79">
        <v>0</v>
      </c>
      <c r="AR39" s="79">
        <v>0</v>
      </c>
      <c r="AS39" s="79"/>
      <c r="AT39" s="79"/>
      <c r="AU39" s="79"/>
      <c r="AV39" s="79"/>
      <c r="AW39" s="79"/>
      <c r="AX39" s="79"/>
      <c r="AY39" s="79"/>
      <c r="AZ39" s="79"/>
      <c r="BA39">
        <v>8</v>
      </c>
      <c r="BB39" s="78" t="str">
        <f>REPLACE(INDEX(GroupVertices[Group],MATCH(Edges[[#This Row],[Vertex 1]],GroupVertices[Vertex],0)),1,1,"")</f>
        <v>4</v>
      </c>
      <c r="BC39" s="78" t="str">
        <f>REPLACE(INDEX(GroupVertices[Group],MATCH(Edges[[#This Row],[Vertex 2]],GroupVertices[Vertex],0)),1,1,"")</f>
        <v>4</v>
      </c>
      <c r="BD39" s="48">
        <v>1</v>
      </c>
      <c r="BE39" s="49">
        <v>4.545454545454546</v>
      </c>
      <c r="BF39" s="48">
        <v>0</v>
      </c>
      <c r="BG39" s="49">
        <v>0</v>
      </c>
      <c r="BH39" s="48">
        <v>0</v>
      </c>
      <c r="BI39" s="49">
        <v>0</v>
      </c>
      <c r="BJ39" s="48">
        <v>21</v>
      </c>
      <c r="BK39" s="49">
        <v>95.45454545454545</v>
      </c>
      <c r="BL39" s="48">
        <v>22</v>
      </c>
    </row>
    <row r="40" spans="1:64" ht="15">
      <c r="A40" s="64" t="s">
        <v>226</v>
      </c>
      <c r="B40" s="64" t="s">
        <v>234</v>
      </c>
      <c r="C40" s="65" t="s">
        <v>3145</v>
      </c>
      <c r="D40" s="66">
        <v>10</v>
      </c>
      <c r="E40" s="67" t="s">
        <v>136</v>
      </c>
      <c r="F40" s="68">
        <v>12</v>
      </c>
      <c r="G40" s="65"/>
      <c r="H40" s="69"/>
      <c r="I40" s="70"/>
      <c r="J40" s="70"/>
      <c r="K40" s="34" t="s">
        <v>65</v>
      </c>
      <c r="L40" s="77">
        <v>40</v>
      </c>
      <c r="M40" s="77"/>
      <c r="N40" s="72"/>
      <c r="O40" s="79" t="s">
        <v>325</v>
      </c>
      <c r="P40" s="81">
        <v>43695.911041666666</v>
      </c>
      <c r="Q40" s="79" t="s">
        <v>341</v>
      </c>
      <c r="R40" s="83" t="s">
        <v>473</v>
      </c>
      <c r="S40" s="79" t="s">
        <v>536</v>
      </c>
      <c r="T40" s="79" t="s">
        <v>568</v>
      </c>
      <c r="U40" s="79"/>
      <c r="V40" s="83" t="s">
        <v>672</v>
      </c>
      <c r="W40" s="81">
        <v>43695.911041666666</v>
      </c>
      <c r="X40" s="83" t="s">
        <v>754</v>
      </c>
      <c r="Y40" s="79"/>
      <c r="Z40" s="79"/>
      <c r="AA40" s="85" t="s">
        <v>937</v>
      </c>
      <c r="AB40" s="79"/>
      <c r="AC40" s="79" t="b">
        <v>0</v>
      </c>
      <c r="AD40" s="79">
        <v>0</v>
      </c>
      <c r="AE40" s="85" t="s">
        <v>1094</v>
      </c>
      <c r="AF40" s="79" t="b">
        <v>1</v>
      </c>
      <c r="AG40" s="79" t="s">
        <v>1104</v>
      </c>
      <c r="AH40" s="79"/>
      <c r="AI40" s="85" t="s">
        <v>1109</v>
      </c>
      <c r="AJ40" s="79" t="b">
        <v>0</v>
      </c>
      <c r="AK40" s="79">
        <v>4</v>
      </c>
      <c r="AL40" s="85" t="s">
        <v>959</v>
      </c>
      <c r="AM40" s="79" t="s">
        <v>1124</v>
      </c>
      <c r="AN40" s="79" t="b">
        <v>0</v>
      </c>
      <c r="AO40" s="85" t="s">
        <v>959</v>
      </c>
      <c r="AP40" s="79" t="s">
        <v>176</v>
      </c>
      <c r="AQ40" s="79">
        <v>0</v>
      </c>
      <c r="AR40" s="79">
        <v>0</v>
      </c>
      <c r="AS40" s="79"/>
      <c r="AT40" s="79"/>
      <c r="AU40" s="79"/>
      <c r="AV40" s="79"/>
      <c r="AW40" s="79"/>
      <c r="AX40" s="79"/>
      <c r="AY40" s="79"/>
      <c r="AZ40" s="79"/>
      <c r="BA40">
        <v>8</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14</v>
      </c>
      <c r="BK40" s="49">
        <v>100</v>
      </c>
      <c r="BL40" s="48">
        <v>14</v>
      </c>
    </row>
    <row r="41" spans="1:64" ht="15">
      <c r="A41" s="64" t="s">
        <v>226</v>
      </c>
      <c r="B41" s="64" t="s">
        <v>234</v>
      </c>
      <c r="C41" s="65" t="s">
        <v>3145</v>
      </c>
      <c r="D41" s="66">
        <v>10</v>
      </c>
      <c r="E41" s="67" t="s">
        <v>136</v>
      </c>
      <c r="F41" s="68">
        <v>12</v>
      </c>
      <c r="G41" s="65"/>
      <c r="H41" s="69"/>
      <c r="I41" s="70"/>
      <c r="J41" s="70"/>
      <c r="K41" s="34" t="s">
        <v>65</v>
      </c>
      <c r="L41" s="77">
        <v>41</v>
      </c>
      <c r="M41" s="77"/>
      <c r="N41" s="72"/>
      <c r="O41" s="79" t="s">
        <v>325</v>
      </c>
      <c r="P41" s="81">
        <v>43695.91107638889</v>
      </c>
      <c r="Q41" s="79" t="s">
        <v>342</v>
      </c>
      <c r="R41" s="83" t="s">
        <v>474</v>
      </c>
      <c r="S41" s="79" t="s">
        <v>539</v>
      </c>
      <c r="T41" s="79" t="s">
        <v>567</v>
      </c>
      <c r="U41" s="79"/>
      <c r="V41" s="83" t="s">
        <v>672</v>
      </c>
      <c r="W41" s="81">
        <v>43695.91107638889</v>
      </c>
      <c r="X41" s="83" t="s">
        <v>755</v>
      </c>
      <c r="Y41" s="79"/>
      <c r="Z41" s="79"/>
      <c r="AA41" s="85" t="s">
        <v>938</v>
      </c>
      <c r="AB41" s="79"/>
      <c r="AC41" s="79" t="b">
        <v>0</v>
      </c>
      <c r="AD41" s="79">
        <v>0</v>
      </c>
      <c r="AE41" s="85" t="s">
        <v>1094</v>
      </c>
      <c r="AF41" s="79" t="b">
        <v>0</v>
      </c>
      <c r="AG41" s="79" t="s">
        <v>1104</v>
      </c>
      <c r="AH41" s="79"/>
      <c r="AI41" s="85" t="s">
        <v>1094</v>
      </c>
      <c r="AJ41" s="79" t="b">
        <v>0</v>
      </c>
      <c r="AK41" s="79">
        <v>5</v>
      </c>
      <c r="AL41" s="85" t="s">
        <v>960</v>
      </c>
      <c r="AM41" s="79" t="s">
        <v>1124</v>
      </c>
      <c r="AN41" s="79" t="b">
        <v>0</v>
      </c>
      <c r="AO41" s="85" t="s">
        <v>960</v>
      </c>
      <c r="AP41" s="79" t="s">
        <v>176</v>
      </c>
      <c r="AQ41" s="79">
        <v>0</v>
      </c>
      <c r="AR41" s="79">
        <v>0</v>
      </c>
      <c r="AS41" s="79"/>
      <c r="AT41" s="79"/>
      <c r="AU41" s="79"/>
      <c r="AV41" s="79"/>
      <c r="AW41" s="79"/>
      <c r="AX41" s="79"/>
      <c r="AY41" s="79"/>
      <c r="AZ41" s="79"/>
      <c r="BA41">
        <v>8</v>
      </c>
      <c r="BB41" s="78" t="str">
        <f>REPLACE(INDEX(GroupVertices[Group],MATCH(Edges[[#This Row],[Vertex 1]],GroupVertices[Vertex],0)),1,1,"")</f>
        <v>4</v>
      </c>
      <c r="BC41" s="78" t="str">
        <f>REPLACE(INDEX(GroupVertices[Group],MATCH(Edges[[#This Row],[Vertex 2]],GroupVertices[Vertex],0)),1,1,"")</f>
        <v>4</v>
      </c>
      <c r="BD41" s="48">
        <v>2</v>
      </c>
      <c r="BE41" s="49">
        <v>13.333333333333334</v>
      </c>
      <c r="BF41" s="48">
        <v>0</v>
      </c>
      <c r="BG41" s="49">
        <v>0</v>
      </c>
      <c r="BH41" s="48">
        <v>0</v>
      </c>
      <c r="BI41" s="49">
        <v>0</v>
      </c>
      <c r="BJ41" s="48">
        <v>13</v>
      </c>
      <c r="BK41" s="49">
        <v>86.66666666666667</v>
      </c>
      <c r="BL41" s="48">
        <v>15</v>
      </c>
    </row>
    <row r="42" spans="1:64" ht="15">
      <c r="A42" s="64" t="s">
        <v>227</v>
      </c>
      <c r="B42" s="64" t="s">
        <v>227</v>
      </c>
      <c r="C42" s="65" t="s">
        <v>3144</v>
      </c>
      <c r="D42" s="66">
        <v>3</v>
      </c>
      <c r="E42" s="67" t="s">
        <v>132</v>
      </c>
      <c r="F42" s="68">
        <v>35</v>
      </c>
      <c r="G42" s="65"/>
      <c r="H42" s="69"/>
      <c r="I42" s="70"/>
      <c r="J42" s="70"/>
      <c r="K42" s="34" t="s">
        <v>65</v>
      </c>
      <c r="L42" s="77">
        <v>42</v>
      </c>
      <c r="M42" s="77"/>
      <c r="N42" s="72"/>
      <c r="O42" s="79" t="s">
        <v>176</v>
      </c>
      <c r="P42" s="81">
        <v>43696.40526620371</v>
      </c>
      <c r="Q42" s="79" t="s">
        <v>344</v>
      </c>
      <c r="R42" s="83" t="s">
        <v>475</v>
      </c>
      <c r="S42" s="79" t="s">
        <v>540</v>
      </c>
      <c r="T42" s="79" t="s">
        <v>569</v>
      </c>
      <c r="U42" s="83" t="s">
        <v>627</v>
      </c>
      <c r="V42" s="83" t="s">
        <v>627</v>
      </c>
      <c r="W42" s="81">
        <v>43696.40526620371</v>
      </c>
      <c r="X42" s="83" t="s">
        <v>756</v>
      </c>
      <c r="Y42" s="79"/>
      <c r="Z42" s="79"/>
      <c r="AA42" s="85" t="s">
        <v>939</v>
      </c>
      <c r="AB42" s="79"/>
      <c r="AC42" s="79" t="b">
        <v>0</v>
      </c>
      <c r="AD42" s="79">
        <v>1</v>
      </c>
      <c r="AE42" s="85" t="s">
        <v>1094</v>
      </c>
      <c r="AF42" s="79" t="b">
        <v>0</v>
      </c>
      <c r="AG42" s="79" t="s">
        <v>1104</v>
      </c>
      <c r="AH42" s="79"/>
      <c r="AI42" s="85" t="s">
        <v>1094</v>
      </c>
      <c r="AJ42" s="79" t="b">
        <v>0</v>
      </c>
      <c r="AK42" s="79">
        <v>0</v>
      </c>
      <c r="AL42" s="85" t="s">
        <v>1094</v>
      </c>
      <c r="AM42" s="79" t="s">
        <v>1127</v>
      </c>
      <c r="AN42" s="79" t="b">
        <v>0</v>
      </c>
      <c r="AO42" s="85" t="s">
        <v>939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3.225806451612903</v>
      </c>
      <c r="BF42" s="48">
        <v>0</v>
      </c>
      <c r="BG42" s="49">
        <v>0</v>
      </c>
      <c r="BH42" s="48">
        <v>0</v>
      </c>
      <c r="BI42" s="49">
        <v>0</v>
      </c>
      <c r="BJ42" s="48">
        <v>30</v>
      </c>
      <c r="BK42" s="49">
        <v>96.7741935483871</v>
      </c>
      <c r="BL42" s="48">
        <v>31</v>
      </c>
    </row>
    <row r="43" spans="1:64" ht="15">
      <c r="A43" s="64" t="s">
        <v>228</v>
      </c>
      <c r="B43" s="64" t="s">
        <v>229</v>
      </c>
      <c r="C43" s="65" t="s">
        <v>3144</v>
      </c>
      <c r="D43" s="66">
        <v>3</v>
      </c>
      <c r="E43" s="67" t="s">
        <v>132</v>
      </c>
      <c r="F43" s="68">
        <v>35</v>
      </c>
      <c r="G43" s="65"/>
      <c r="H43" s="69"/>
      <c r="I43" s="70"/>
      <c r="J43" s="70"/>
      <c r="K43" s="34" t="s">
        <v>65</v>
      </c>
      <c r="L43" s="77">
        <v>43</v>
      </c>
      <c r="M43" s="77"/>
      <c r="N43" s="72"/>
      <c r="O43" s="79" t="s">
        <v>325</v>
      </c>
      <c r="P43" s="81">
        <v>43697.64025462963</v>
      </c>
      <c r="Q43" s="79" t="s">
        <v>345</v>
      </c>
      <c r="R43" s="79"/>
      <c r="S43" s="79"/>
      <c r="T43" s="79"/>
      <c r="U43" s="79"/>
      <c r="V43" s="83" t="s">
        <v>673</v>
      </c>
      <c r="W43" s="81">
        <v>43697.64025462963</v>
      </c>
      <c r="X43" s="83" t="s">
        <v>757</v>
      </c>
      <c r="Y43" s="79"/>
      <c r="Z43" s="79"/>
      <c r="AA43" s="85" t="s">
        <v>940</v>
      </c>
      <c r="AB43" s="79"/>
      <c r="AC43" s="79" t="b">
        <v>0</v>
      </c>
      <c r="AD43" s="79">
        <v>0</v>
      </c>
      <c r="AE43" s="85" t="s">
        <v>1094</v>
      </c>
      <c r="AF43" s="79" t="b">
        <v>1</v>
      </c>
      <c r="AG43" s="79" t="s">
        <v>1104</v>
      </c>
      <c r="AH43" s="79"/>
      <c r="AI43" s="85" t="s">
        <v>1111</v>
      </c>
      <c r="AJ43" s="79" t="b">
        <v>0</v>
      </c>
      <c r="AK43" s="79">
        <v>2</v>
      </c>
      <c r="AL43" s="85" t="s">
        <v>941</v>
      </c>
      <c r="AM43" s="79" t="s">
        <v>1120</v>
      </c>
      <c r="AN43" s="79" t="b">
        <v>0</v>
      </c>
      <c r="AO43" s="85" t="s">
        <v>941</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v>1</v>
      </c>
      <c r="BE43" s="49">
        <v>5</v>
      </c>
      <c r="BF43" s="48">
        <v>0</v>
      </c>
      <c r="BG43" s="49">
        <v>0</v>
      </c>
      <c r="BH43" s="48">
        <v>0</v>
      </c>
      <c r="BI43" s="49">
        <v>0</v>
      </c>
      <c r="BJ43" s="48">
        <v>19</v>
      </c>
      <c r="BK43" s="49">
        <v>95</v>
      </c>
      <c r="BL43" s="48">
        <v>20</v>
      </c>
    </row>
    <row r="44" spans="1:64" ht="15">
      <c r="A44" s="64" t="s">
        <v>229</v>
      </c>
      <c r="B44" s="64" t="s">
        <v>229</v>
      </c>
      <c r="C44" s="65" t="s">
        <v>3144</v>
      </c>
      <c r="D44" s="66">
        <v>3</v>
      </c>
      <c r="E44" s="67" t="s">
        <v>132</v>
      </c>
      <c r="F44" s="68">
        <v>35</v>
      </c>
      <c r="G44" s="65"/>
      <c r="H44" s="69"/>
      <c r="I44" s="70"/>
      <c r="J44" s="70"/>
      <c r="K44" s="34" t="s">
        <v>65</v>
      </c>
      <c r="L44" s="77">
        <v>44</v>
      </c>
      <c r="M44" s="77"/>
      <c r="N44" s="72"/>
      <c r="O44" s="79" t="s">
        <v>176</v>
      </c>
      <c r="P44" s="81">
        <v>43697.50224537037</v>
      </c>
      <c r="Q44" s="79" t="s">
        <v>346</v>
      </c>
      <c r="R44" s="83" t="s">
        <v>476</v>
      </c>
      <c r="S44" s="79" t="s">
        <v>536</v>
      </c>
      <c r="T44" s="79" t="s">
        <v>570</v>
      </c>
      <c r="U44" s="79"/>
      <c r="V44" s="83" t="s">
        <v>674</v>
      </c>
      <c r="W44" s="81">
        <v>43697.50224537037</v>
      </c>
      <c r="X44" s="83" t="s">
        <v>758</v>
      </c>
      <c r="Y44" s="79"/>
      <c r="Z44" s="79"/>
      <c r="AA44" s="85" t="s">
        <v>941</v>
      </c>
      <c r="AB44" s="79"/>
      <c r="AC44" s="79" t="b">
        <v>0</v>
      </c>
      <c r="AD44" s="79">
        <v>0</v>
      </c>
      <c r="AE44" s="85" t="s">
        <v>1094</v>
      </c>
      <c r="AF44" s="79" t="b">
        <v>1</v>
      </c>
      <c r="AG44" s="79" t="s">
        <v>1104</v>
      </c>
      <c r="AH44" s="79"/>
      <c r="AI44" s="85" t="s">
        <v>1111</v>
      </c>
      <c r="AJ44" s="79" t="b">
        <v>0</v>
      </c>
      <c r="AK44" s="79">
        <v>2</v>
      </c>
      <c r="AL44" s="85" t="s">
        <v>1094</v>
      </c>
      <c r="AM44" s="79" t="s">
        <v>1120</v>
      </c>
      <c r="AN44" s="79" t="b">
        <v>0</v>
      </c>
      <c r="AO44" s="85" t="s">
        <v>941</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v>1</v>
      </c>
      <c r="BE44" s="49">
        <v>3.5714285714285716</v>
      </c>
      <c r="BF44" s="48">
        <v>0</v>
      </c>
      <c r="BG44" s="49">
        <v>0</v>
      </c>
      <c r="BH44" s="48">
        <v>0</v>
      </c>
      <c r="BI44" s="49">
        <v>0</v>
      </c>
      <c r="BJ44" s="48">
        <v>27</v>
      </c>
      <c r="BK44" s="49">
        <v>96.42857142857143</v>
      </c>
      <c r="BL44" s="48">
        <v>28</v>
      </c>
    </row>
    <row r="45" spans="1:64" ht="15">
      <c r="A45" s="64" t="s">
        <v>230</v>
      </c>
      <c r="B45" s="64" t="s">
        <v>229</v>
      </c>
      <c r="C45" s="65" t="s">
        <v>3144</v>
      </c>
      <c r="D45" s="66">
        <v>3</v>
      </c>
      <c r="E45" s="67" t="s">
        <v>132</v>
      </c>
      <c r="F45" s="68">
        <v>35</v>
      </c>
      <c r="G45" s="65"/>
      <c r="H45" s="69"/>
      <c r="I45" s="70"/>
      <c r="J45" s="70"/>
      <c r="K45" s="34" t="s">
        <v>65</v>
      </c>
      <c r="L45" s="77">
        <v>45</v>
      </c>
      <c r="M45" s="77"/>
      <c r="N45" s="72"/>
      <c r="O45" s="79" t="s">
        <v>325</v>
      </c>
      <c r="P45" s="81">
        <v>43697.69733796296</v>
      </c>
      <c r="Q45" s="79" t="s">
        <v>345</v>
      </c>
      <c r="R45" s="79"/>
      <c r="S45" s="79"/>
      <c r="T45" s="79"/>
      <c r="U45" s="79"/>
      <c r="V45" s="83" t="s">
        <v>675</v>
      </c>
      <c r="W45" s="81">
        <v>43697.69733796296</v>
      </c>
      <c r="X45" s="83" t="s">
        <v>759</v>
      </c>
      <c r="Y45" s="79"/>
      <c r="Z45" s="79"/>
      <c r="AA45" s="85" t="s">
        <v>942</v>
      </c>
      <c r="AB45" s="79"/>
      <c r="AC45" s="79" t="b">
        <v>0</v>
      </c>
      <c r="AD45" s="79">
        <v>0</v>
      </c>
      <c r="AE45" s="85" t="s">
        <v>1094</v>
      </c>
      <c r="AF45" s="79" t="b">
        <v>1</v>
      </c>
      <c r="AG45" s="79" t="s">
        <v>1104</v>
      </c>
      <c r="AH45" s="79"/>
      <c r="AI45" s="85" t="s">
        <v>1111</v>
      </c>
      <c r="AJ45" s="79" t="b">
        <v>0</v>
      </c>
      <c r="AK45" s="79">
        <v>2</v>
      </c>
      <c r="AL45" s="85" t="s">
        <v>941</v>
      </c>
      <c r="AM45" s="79" t="s">
        <v>1128</v>
      </c>
      <c r="AN45" s="79" t="b">
        <v>0</v>
      </c>
      <c r="AO45" s="85" t="s">
        <v>941</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v>1</v>
      </c>
      <c r="BE45" s="49">
        <v>5</v>
      </c>
      <c r="BF45" s="48">
        <v>0</v>
      </c>
      <c r="BG45" s="49">
        <v>0</v>
      </c>
      <c r="BH45" s="48">
        <v>0</v>
      </c>
      <c r="BI45" s="49">
        <v>0</v>
      </c>
      <c r="BJ45" s="48">
        <v>19</v>
      </c>
      <c r="BK45" s="49">
        <v>95</v>
      </c>
      <c r="BL45" s="48">
        <v>20</v>
      </c>
    </row>
    <row r="46" spans="1:64" ht="15">
      <c r="A46" s="64" t="s">
        <v>231</v>
      </c>
      <c r="B46" s="64" t="s">
        <v>231</v>
      </c>
      <c r="C46" s="65" t="s">
        <v>3144</v>
      </c>
      <c r="D46" s="66">
        <v>3</v>
      </c>
      <c r="E46" s="67" t="s">
        <v>132</v>
      </c>
      <c r="F46" s="68">
        <v>35</v>
      </c>
      <c r="G46" s="65"/>
      <c r="H46" s="69"/>
      <c r="I46" s="70"/>
      <c r="J46" s="70"/>
      <c r="K46" s="34" t="s">
        <v>65</v>
      </c>
      <c r="L46" s="77">
        <v>46</v>
      </c>
      <c r="M46" s="77"/>
      <c r="N46" s="72"/>
      <c r="O46" s="79" t="s">
        <v>176</v>
      </c>
      <c r="P46" s="81">
        <v>43699.71811342592</v>
      </c>
      <c r="Q46" s="79" t="s">
        <v>347</v>
      </c>
      <c r="R46" s="83" t="s">
        <v>477</v>
      </c>
      <c r="S46" s="79" t="s">
        <v>536</v>
      </c>
      <c r="T46" s="79" t="s">
        <v>571</v>
      </c>
      <c r="U46" s="79"/>
      <c r="V46" s="83" t="s">
        <v>676</v>
      </c>
      <c r="W46" s="81">
        <v>43699.71811342592</v>
      </c>
      <c r="X46" s="83" t="s">
        <v>760</v>
      </c>
      <c r="Y46" s="79"/>
      <c r="Z46" s="79"/>
      <c r="AA46" s="85" t="s">
        <v>943</v>
      </c>
      <c r="AB46" s="79"/>
      <c r="AC46" s="79" t="b">
        <v>0</v>
      </c>
      <c r="AD46" s="79">
        <v>0</v>
      </c>
      <c r="AE46" s="85" t="s">
        <v>1094</v>
      </c>
      <c r="AF46" s="79" t="b">
        <v>1</v>
      </c>
      <c r="AG46" s="79" t="s">
        <v>1105</v>
      </c>
      <c r="AH46" s="79"/>
      <c r="AI46" s="85" t="s">
        <v>1112</v>
      </c>
      <c r="AJ46" s="79" t="b">
        <v>0</v>
      </c>
      <c r="AK46" s="79">
        <v>0</v>
      </c>
      <c r="AL46" s="85" t="s">
        <v>1094</v>
      </c>
      <c r="AM46" s="79" t="s">
        <v>1120</v>
      </c>
      <c r="AN46" s="79" t="b">
        <v>0</v>
      </c>
      <c r="AO46" s="85" t="s">
        <v>943</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v>
      </c>
      <c r="BK46" s="49">
        <v>100</v>
      </c>
      <c r="BL46" s="48">
        <v>2</v>
      </c>
    </row>
    <row r="47" spans="1:64" ht="15">
      <c r="A47" s="64" t="s">
        <v>232</v>
      </c>
      <c r="B47" s="64" t="s">
        <v>234</v>
      </c>
      <c r="C47" s="65" t="s">
        <v>3144</v>
      </c>
      <c r="D47" s="66">
        <v>3</v>
      </c>
      <c r="E47" s="67" t="s">
        <v>132</v>
      </c>
      <c r="F47" s="68">
        <v>35</v>
      </c>
      <c r="G47" s="65"/>
      <c r="H47" s="69"/>
      <c r="I47" s="70"/>
      <c r="J47" s="70"/>
      <c r="K47" s="34" t="s">
        <v>65</v>
      </c>
      <c r="L47" s="77">
        <v>47</v>
      </c>
      <c r="M47" s="77"/>
      <c r="N47" s="72"/>
      <c r="O47" s="79" t="s">
        <v>325</v>
      </c>
      <c r="P47" s="81">
        <v>43700.08474537037</v>
      </c>
      <c r="Q47" s="79" t="s">
        <v>341</v>
      </c>
      <c r="R47" s="83" t="s">
        <v>473</v>
      </c>
      <c r="S47" s="79" t="s">
        <v>536</v>
      </c>
      <c r="T47" s="79" t="s">
        <v>568</v>
      </c>
      <c r="U47" s="79"/>
      <c r="V47" s="83" t="s">
        <v>677</v>
      </c>
      <c r="W47" s="81">
        <v>43700.08474537037</v>
      </c>
      <c r="X47" s="83" t="s">
        <v>761</v>
      </c>
      <c r="Y47" s="79"/>
      <c r="Z47" s="79"/>
      <c r="AA47" s="85" t="s">
        <v>944</v>
      </c>
      <c r="AB47" s="79"/>
      <c r="AC47" s="79" t="b">
        <v>0</v>
      </c>
      <c r="AD47" s="79">
        <v>0</v>
      </c>
      <c r="AE47" s="85" t="s">
        <v>1094</v>
      </c>
      <c r="AF47" s="79" t="b">
        <v>1</v>
      </c>
      <c r="AG47" s="79" t="s">
        <v>1104</v>
      </c>
      <c r="AH47" s="79"/>
      <c r="AI47" s="85" t="s">
        <v>1109</v>
      </c>
      <c r="AJ47" s="79" t="b">
        <v>0</v>
      </c>
      <c r="AK47" s="79">
        <v>5</v>
      </c>
      <c r="AL47" s="85" t="s">
        <v>959</v>
      </c>
      <c r="AM47" s="79" t="s">
        <v>1129</v>
      </c>
      <c r="AN47" s="79" t="b">
        <v>0</v>
      </c>
      <c r="AO47" s="85" t="s">
        <v>959</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14</v>
      </c>
      <c r="BK47" s="49">
        <v>100</v>
      </c>
      <c r="BL47" s="48">
        <v>14</v>
      </c>
    </row>
    <row r="48" spans="1:64" ht="15">
      <c r="A48" s="64" t="s">
        <v>233</v>
      </c>
      <c r="B48" s="64" t="s">
        <v>233</v>
      </c>
      <c r="C48" s="65" t="s">
        <v>3144</v>
      </c>
      <c r="D48" s="66">
        <v>3</v>
      </c>
      <c r="E48" s="67" t="s">
        <v>132</v>
      </c>
      <c r="F48" s="68">
        <v>35</v>
      </c>
      <c r="G48" s="65"/>
      <c r="H48" s="69"/>
      <c r="I48" s="70"/>
      <c r="J48" s="70"/>
      <c r="K48" s="34" t="s">
        <v>65</v>
      </c>
      <c r="L48" s="77">
        <v>48</v>
      </c>
      <c r="M48" s="77"/>
      <c r="N48" s="72"/>
      <c r="O48" s="79" t="s">
        <v>176</v>
      </c>
      <c r="P48" s="81">
        <v>43702.3125</v>
      </c>
      <c r="Q48" s="79" t="s">
        <v>348</v>
      </c>
      <c r="R48" s="83" t="s">
        <v>478</v>
      </c>
      <c r="S48" s="79" t="s">
        <v>536</v>
      </c>
      <c r="T48" s="79"/>
      <c r="U48" s="79"/>
      <c r="V48" s="83" t="s">
        <v>678</v>
      </c>
      <c r="W48" s="81">
        <v>43702.3125</v>
      </c>
      <c r="X48" s="83" t="s">
        <v>762</v>
      </c>
      <c r="Y48" s="79"/>
      <c r="Z48" s="79"/>
      <c r="AA48" s="85" t="s">
        <v>945</v>
      </c>
      <c r="AB48" s="79"/>
      <c r="AC48" s="79" t="b">
        <v>0</v>
      </c>
      <c r="AD48" s="79">
        <v>0</v>
      </c>
      <c r="AE48" s="85" t="s">
        <v>1094</v>
      </c>
      <c r="AF48" s="79" t="b">
        <v>0</v>
      </c>
      <c r="AG48" s="79" t="s">
        <v>1104</v>
      </c>
      <c r="AH48" s="79"/>
      <c r="AI48" s="85" t="s">
        <v>1094</v>
      </c>
      <c r="AJ48" s="79" t="b">
        <v>0</v>
      </c>
      <c r="AK48" s="79">
        <v>0</v>
      </c>
      <c r="AL48" s="85" t="s">
        <v>1094</v>
      </c>
      <c r="AM48" s="79" t="s">
        <v>1130</v>
      </c>
      <c r="AN48" s="79" t="b">
        <v>1</v>
      </c>
      <c r="AO48" s="85" t="s">
        <v>945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2</v>
      </c>
      <c r="BE48" s="49">
        <v>9.523809523809524</v>
      </c>
      <c r="BF48" s="48">
        <v>0</v>
      </c>
      <c r="BG48" s="49">
        <v>0</v>
      </c>
      <c r="BH48" s="48">
        <v>0</v>
      </c>
      <c r="BI48" s="49">
        <v>0</v>
      </c>
      <c r="BJ48" s="48">
        <v>19</v>
      </c>
      <c r="BK48" s="49">
        <v>90.47619047619048</v>
      </c>
      <c r="BL48" s="48">
        <v>21</v>
      </c>
    </row>
    <row r="49" spans="1:64" ht="15">
      <c r="A49" s="64" t="s">
        <v>234</v>
      </c>
      <c r="B49" s="64" t="s">
        <v>287</v>
      </c>
      <c r="C49" s="65" t="s">
        <v>3146</v>
      </c>
      <c r="D49" s="66">
        <v>4.166666666666667</v>
      </c>
      <c r="E49" s="67" t="s">
        <v>136</v>
      </c>
      <c r="F49" s="68">
        <v>31.166666666666668</v>
      </c>
      <c r="G49" s="65"/>
      <c r="H49" s="69"/>
      <c r="I49" s="70"/>
      <c r="J49" s="70"/>
      <c r="K49" s="34" t="s">
        <v>65</v>
      </c>
      <c r="L49" s="77">
        <v>49</v>
      </c>
      <c r="M49" s="77"/>
      <c r="N49" s="72"/>
      <c r="O49" s="79" t="s">
        <v>325</v>
      </c>
      <c r="P49" s="81">
        <v>43681.91877314815</v>
      </c>
      <c r="Q49" s="79" t="s">
        <v>349</v>
      </c>
      <c r="R49" s="79"/>
      <c r="S49" s="79"/>
      <c r="T49" s="79" t="s">
        <v>572</v>
      </c>
      <c r="U49" s="83" t="s">
        <v>628</v>
      </c>
      <c r="V49" s="83" t="s">
        <v>628</v>
      </c>
      <c r="W49" s="81">
        <v>43681.91877314815</v>
      </c>
      <c r="X49" s="83" t="s">
        <v>763</v>
      </c>
      <c r="Y49" s="79"/>
      <c r="Z49" s="79"/>
      <c r="AA49" s="85" t="s">
        <v>946</v>
      </c>
      <c r="AB49" s="79"/>
      <c r="AC49" s="79" t="b">
        <v>0</v>
      </c>
      <c r="AD49" s="79">
        <v>0</v>
      </c>
      <c r="AE49" s="85" t="s">
        <v>1094</v>
      </c>
      <c r="AF49" s="79" t="b">
        <v>0</v>
      </c>
      <c r="AG49" s="79" t="s">
        <v>1104</v>
      </c>
      <c r="AH49" s="79"/>
      <c r="AI49" s="85" t="s">
        <v>1094</v>
      </c>
      <c r="AJ49" s="79" t="b">
        <v>0</v>
      </c>
      <c r="AK49" s="79">
        <v>0</v>
      </c>
      <c r="AL49" s="85" t="s">
        <v>1094</v>
      </c>
      <c r="AM49" s="79" t="s">
        <v>1120</v>
      </c>
      <c r="AN49" s="79" t="b">
        <v>0</v>
      </c>
      <c r="AO49" s="85" t="s">
        <v>946</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v>1</v>
      </c>
      <c r="BE49" s="49">
        <v>2.5641025641025643</v>
      </c>
      <c r="BF49" s="48">
        <v>0</v>
      </c>
      <c r="BG49" s="49">
        <v>0</v>
      </c>
      <c r="BH49" s="48">
        <v>0</v>
      </c>
      <c r="BI49" s="49">
        <v>0</v>
      </c>
      <c r="BJ49" s="48">
        <v>38</v>
      </c>
      <c r="BK49" s="49">
        <v>97.43589743589743</v>
      </c>
      <c r="BL49" s="48">
        <v>39</v>
      </c>
    </row>
    <row r="50" spans="1:64" ht="15">
      <c r="A50" s="64" t="s">
        <v>234</v>
      </c>
      <c r="B50" s="64" t="s">
        <v>287</v>
      </c>
      <c r="C50" s="65" t="s">
        <v>3146</v>
      </c>
      <c r="D50" s="66">
        <v>4.166666666666667</v>
      </c>
      <c r="E50" s="67" t="s">
        <v>136</v>
      </c>
      <c r="F50" s="68">
        <v>31.166666666666668</v>
      </c>
      <c r="G50" s="65"/>
      <c r="H50" s="69"/>
      <c r="I50" s="70"/>
      <c r="J50" s="70"/>
      <c r="K50" s="34" t="s">
        <v>65</v>
      </c>
      <c r="L50" s="77">
        <v>50</v>
      </c>
      <c r="M50" s="77"/>
      <c r="N50" s="72"/>
      <c r="O50" s="79" t="s">
        <v>325</v>
      </c>
      <c r="P50" s="81">
        <v>43695.89826388889</v>
      </c>
      <c r="Q50" s="79" t="s">
        <v>340</v>
      </c>
      <c r="R50" s="79"/>
      <c r="S50" s="79"/>
      <c r="T50" s="79" t="s">
        <v>567</v>
      </c>
      <c r="U50" s="79"/>
      <c r="V50" s="83" t="s">
        <v>679</v>
      </c>
      <c r="W50" s="81">
        <v>43695.89826388889</v>
      </c>
      <c r="X50" s="83" t="s">
        <v>764</v>
      </c>
      <c r="Y50" s="79"/>
      <c r="Z50" s="79"/>
      <c r="AA50" s="85" t="s">
        <v>947</v>
      </c>
      <c r="AB50" s="79"/>
      <c r="AC50" s="79" t="b">
        <v>0</v>
      </c>
      <c r="AD50" s="79">
        <v>0</v>
      </c>
      <c r="AE50" s="85" t="s">
        <v>1094</v>
      </c>
      <c r="AF50" s="79" t="b">
        <v>0</v>
      </c>
      <c r="AG50" s="79" t="s">
        <v>1104</v>
      </c>
      <c r="AH50" s="79"/>
      <c r="AI50" s="85" t="s">
        <v>1094</v>
      </c>
      <c r="AJ50" s="79" t="b">
        <v>0</v>
      </c>
      <c r="AK50" s="79">
        <v>5</v>
      </c>
      <c r="AL50" s="85" t="s">
        <v>946</v>
      </c>
      <c r="AM50" s="79" t="s">
        <v>1124</v>
      </c>
      <c r="AN50" s="79" t="b">
        <v>0</v>
      </c>
      <c r="AO50" s="85" t="s">
        <v>946</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v>1</v>
      </c>
      <c r="BE50" s="49">
        <v>4.545454545454546</v>
      </c>
      <c r="BF50" s="48">
        <v>0</v>
      </c>
      <c r="BG50" s="49">
        <v>0</v>
      </c>
      <c r="BH50" s="48">
        <v>0</v>
      </c>
      <c r="BI50" s="49">
        <v>0</v>
      </c>
      <c r="BJ50" s="48">
        <v>21</v>
      </c>
      <c r="BK50" s="49">
        <v>95.45454545454545</v>
      </c>
      <c r="BL50" s="48">
        <v>22</v>
      </c>
    </row>
    <row r="51" spans="1:64" ht="15">
      <c r="A51" s="64" t="s">
        <v>235</v>
      </c>
      <c r="B51" s="64" t="s">
        <v>287</v>
      </c>
      <c r="C51" s="65" t="s">
        <v>3144</v>
      </c>
      <c r="D51" s="66">
        <v>3</v>
      </c>
      <c r="E51" s="67" t="s">
        <v>132</v>
      </c>
      <c r="F51" s="68">
        <v>35</v>
      </c>
      <c r="G51" s="65"/>
      <c r="H51" s="69"/>
      <c r="I51" s="70"/>
      <c r="J51" s="70"/>
      <c r="K51" s="34" t="s">
        <v>65</v>
      </c>
      <c r="L51" s="77">
        <v>51</v>
      </c>
      <c r="M51" s="77"/>
      <c r="N51" s="72"/>
      <c r="O51" s="79" t="s">
        <v>325</v>
      </c>
      <c r="P51" s="81">
        <v>43695.91013888889</v>
      </c>
      <c r="Q51" s="79" t="s">
        <v>340</v>
      </c>
      <c r="R51" s="79"/>
      <c r="S51" s="79"/>
      <c r="T51" s="79" t="s">
        <v>567</v>
      </c>
      <c r="U51" s="79"/>
      <c r="V51" s="83" t="s">
        <v>680</v>
      </c>
      <c r="W51" s="81">
        <v>43695.91013888889</v>
      </c>
      <c r="X51" s="83" t="s">
        <v>765</v>
      </c>
      <c r="Y51" s="79"/>
      <c r="Z51" s="79"/>
      <c r="AA51" s="85" t="s">
        <v>948</v>
      </c>
      <c r="AB51" s="79"/>
      <c r="AC51" s="79" t="b">
        <v>0</v>
      </c>
      <c r="AD51" s="79">
        <v>0</v>
      </c>
      <c r="AE51" s="85" t="s">
        <v>1094</v>
      </c>
      <c r="AF51" s="79" t="b">
        <v>0</v>
      </c>
      <c r="AG51" s="79" t="s">
        <v>1104</v>
      </c>
      <c r="AH51" s="79"/>
      <c r="AI51" s="85" t="s">
        <v>1094</v>
      </c>
      <c r="AJ51" s="79" t="b">
        <v>0</v>
      </c>
      <c r="AK51" s="79">
        <v>5</v>
      </c>
      <c r="AL51" s="85" t="s">
        <v>946</v>
      </c>
      <c r="AM51" s="79" t="s">
        <v>1124</v>
      </c>
      <c r="AN51" s="79" t="b">
        <v>0</v>
      </c>
      <c r="AO51" s="85" t="s">
        <v>946</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1</v>
      </c>
      <c r="BE51" s="49">
        <v>4.545454545454546</v>
      </c>
      <c r="BF51" s="48">
        <v>0</v>
      </c>
      <c r="BG51" s="49">
        <v>0</v>
      </c>
      <c r="BH51" s="48">
        <v>0</v>
      </c>
      <c r="BI51" s="49">
        <v>0</v>
      </c>
      <c r="BJ51" s="48">
        <v>21</v>
      </c>
      <c r="BK51" s="49">
        <v>95.45454545454545</v>
      </c>
      <c r="BL51" s="48">
        <v>22</v>
      </c>
    </row>
    <row r="52" spans="1:64" ht="15">
      <c r="A52" s="64" t="s">
        <v>234</v>
      </c>
      <c r="B52" s="64" t="s">
        <v>234</v>
      </c>
      <c r="C52" s="65" t="s">
        <v>3145</v>
      </c>
      <c r="D52" s="66">
        <v>10</v>
      </c>
      <c r="E52" s="67" t="s">
        <v>136</v>
      </c>
      <c r="F52" s="68">
        <v>12</v>
      </c>
      <c r="G52" s="65"/>
      <c r="H52" s="69"/>
      <c r="I52" s="70"/>
      <c r="J52" s="70"/>
      <c r="K52" s="34" t="s">
        <v>65</v>
      </c>
      <c r="L52" s="77">
        <v>52</v>
      </c>
      <c r="M52" s="77"/>
      <c r="N52" s="72"/>
      <c r="O52" s="79" t="s">
        <v>176</v>
      </c>
      <c r="P52" s="81">
        <v>43678.669953703706</v>
      </c>
      <c r="Q52" s="79" t="s">
        <v>350</v>
      </c>
      <c r="R52" s="83" t="s">
        <v>479</v>
      </c>
      <c r="S52" s="79" t="s">
        <v>539</v>
      </c>
      <c r="T52" s="79" t="s">
        <v>573</v>
      </c>
      <c r="U52" s="83" t="s">
        <v>629</v>
      </c>
      <c r="V52" s="83" t="s">
        <v>629</v>
      </c>
      <c r="W52" s="81">
        <v>43678.669953703706</v>
      </c>
      <c r="X52" s="83" t="s">
        <v>766</v>
      </c>
      <c r="Y52" s="79"/>
      <c r="Z52" s="79"/>
      <c r="AA52" s="85" t="s">
        <v>949</v>
      </c>
      <c r="AB52" s="79"/>
      <c r="AC52" s="79" t="b">
        <v>0</v>
      </c>
      <c r="AD52" s="79">
        <v>4</v>
      </c>
      <c r="AE52" s="85" t="s">
        <v>1094</v>
      </c>
      <c r="AF52" s="79" t="b">
        <v>0</v>
      </c>
      <c r="AG52" s="79" t="s">
        <v>1104</v>
      </c>
      <c r="AH52" s="79"/>
      <c r="AI52" s="85" t="s">
        <v>1094</v>
      </c>
      <c r="AJ52" s="79" t="b">
        <v>0</v>
      </c>
      <c r="AK52" s="79">
        <v>4</v>
      </c>
      <c r="AL52" s="85" t="s">
        <v>1094</v>
      </c>
      <c r="AM52" s="79" t="s">
        <v>1126</v>
      </c>
      <c r="AN52" s="79" t="b">
        <v>0</v>
      </c>
      <c r="AO52" s="85" t="s">
        <v>949</v>
      </c>
      <c r="AP52" s="79" t="s">
        <v>176</v>
      </c>
      <c r="AQ52" s="79">
        <v>0</v>
      </c>
      <c r="AR52" s="79">
        <v>0</v>
      </c>
      <c r="AS52" s="79"/>
      <c r="AT52" s="79"/>
      <c r="AU52" s="79"/>
      <c r="AV52" s="79"/>
      <c r="AW52" s="79"/>
      <c r="AX52" s="79"/>
      <c r="AY52" s="79"/>
      <c r="AZ52" s="79"/>
      <c r="BA52">
        <v>13</v>
      </c>
      <c r="BB52" s="78" t="str">
        <f>REPLACE(INDEX(GroupVertices[Group],MATCH(Edges[[#This Row],[Vertex 1]],GroupVertices[Vertex],0)),1,1,"")</f>
        <v>4</v>
      </c>
      <c r="BC52" s="78" t="str">
        <f>REPLACE(INDEX(GroupVertices[Group],MATCH(Edges[[#This Row],[Vertex 2]],GroupVertices[Vertex],0)),1,1,"")</f>
        <v>4</v>
      </c>
      <c r="BD52" s="48">
        <v>1</v>
      </c>
      <c r="BE52" s="49">
        <v>3.125</v>
      </c>
      <c r="BF52" s="48">
        <v>0</v>
      </c>
      <c r="BG52" s="49">
        <v>0</v>
      </c>
      <c r="BH52" s="48">
        <v>0</v>
      </c>
      <c r="BI52" s="49">
        <v>0</v>
      </c>
      <c r="BJ52" s="48">
        <v>31</v>
      </c>
      <c r="BK52" s="49">
        <v>96.875</v>
      </c>
      <c r="BL52" s="48">
        <v>32</v>
      </c>
    </row>
    <row r="53" spans="1:64" ht="15">
      <c r="A53" s="64" t="s">
        <v>234</v>
      </c>
      <c r="B53" s="64" t="s">
        <v>234</v>
      </c>
      <c r="C53" s="65" t="s">
        <v>3145</v>
      </c>
      <c r="D53" s="66">
        <v>10</v>
      </c>
      <c r="E53" s="67" t="s">
        <v>136</v>
      </c>
      <c r="F53" s="68">
        <v>12</v>
      </c>
      <c r="G53" s="65"/>
      <c r="H53" s="69"/>
      <c r="I53" s="70"/>
      <c r="J53" s="70"/>
      <c r="K53" s="34" t="s">
        <v>65</v>
      </c>
      <c r="L53" s="77">
        <v>53</v>
      </c>
      <c r="M53" s="77"/>
      <c r="N53" s="72"/>
      <c r="O53" s="79" t="s">
        <v>176</v>
      </c>
      <c r="P53" s="81">
        <v>43681.911099537036</v>
      </c>
      <c r="Q53" s="79" t="s">
        <v>351</v>
      </c>
      <c r="R53" s="83" t="s">
        <v>474</v>
      </c>
      <c r="S53" s="79" t="s">
        <v>539</v>
      </c>
      <c r="T53" s="79" t="s">
        <v>574</v>
      </c>
      <c r="U53" s="83" t="s">
        <v>630</v>
      </c>
      <c r="V53" s="83" t="s">
        <v>630</v>
      </c>
      <c r="W53" s="81">
        <v>43681.911099537036</v>
      </c>
      <c r="X53" s="83" t="s">
        <v>767</v>
      </c>
      <c r="Y53" s="79"/>
      <c r="Z53" s="79"/>
      <c r="AA53" s="85" t="s">
        <v>950</v>
      </c>
      <c r="AB53" s="79"/>
      <c r="AC53" s="79" t="b">
        <v>0</v>
      </c>
      <c r="AD53" s="79">
        <v>3</v>
      </c>
      <c r="AE53" s="85" t="s">
        <v>1094</v>
      </c>
      <c r="AF53" s="79" t="b">
        <v>0</v>
      </c>
      <c r="AG53" s="79" t="s">
        <v>1104</v>
      </c>
      <c r="AH53" s="79"/>
      <c r="AI53" s="85" t="s">
        <v>1094</v>
      </c>
      <c r="AJ53" s="79" t="b">
        <v>0</v>
      </c>
      <c r="AK53" s="79">
        <v>6</v>
      </c>
      <c r="AL53" s="85" t="s">
        <v>1094</v>
      </c>
      <c r="AM53" s="79" t="s">
        <v>1120</v>
      </c>
      <c r="AN53" s="79" t="b">
        <v>0</v>
      </c>
      <c r="AO53" s="85" t="s">
        <v>950</v>
      </c>
      <c r="AP53" s="79" t="s">
        <v>176</v>
      </c>
      <c r="AQ53" s="79">
        <v>0</v>
      </c>
      <c r="AR53" s="79">
        <v>0</v>
      </c>
      <c r="AS53" s="79"/>
      <c r="AT53" s="79"/>
      <c r="AU53" s="79"/>
      <c r="AV53" s="79"/>
      <c r="AW53" s="79"/>
      <c r="AX53" s="79"/>
      <c r="AY53" s="79"/>
      <c r="AZ53" s="79"/>
      <c r="BA53">
        <v>13</v>
      </c>
      <c r="BB53" s="78" t="str">
        <f>REPLACE(INDEX(GroupVertices[Group],MATCH(Edges[[#This Row],[Vertex 1]],GroupVertices[Vertex],0)),1,1,"")</f>
        <v>4</v>
      </c>
      <c r="BC53" s="78" t="str">
        <f>REPLACE(INDEX(GroupVertices[Group],MATCH(Edges[[#This Row],[Vertex 2]],GroupVertices[Vertex],0)),1,1,"")</f>
        <v>4</v>
      </c>
      <c r="BD53" s="48">
        <v>3</v>
      </c>
      <c r="BE53" s="49">
        <v>8.571428571428571</v>
      </c>
      <c r="BF53" s="48">
        <v>1</v>
      </c>
      <c r="BG53" s="49">
        <v>2.857142857142857</v>
      </c>
      <c r="BH53" s="48">
        <v>0</v>
      </c>
      <c r="BI53" s="49">
        <v>0</v>
      </c>
      <c r="BJ53" s="48">
        <v>31</v>
      </c>
      <c r="BK53" s="49">
        <v>88.57142857142857</v>
      </c>
      <c r="BL53" s="48">
        <v>35</v>
      </c>
    </row>
    <row r="54" spans="1:64" ht="15">
      <c r="A54" s="64" t="s">
        <v>234</v>
      </c>
      <c r="B54" s="64" t="s">
        <v>234</v>
      </c>
      <c r="C54" s="65" t="s">
        <v>3145</v>
      </c>
      <c r="D54" s="66">
        <v>10</v>
      </c>
      <c r="E54" s="67" t="s">
        <v>136</v>
      </c>
      <c r="F54" s="68">
        <v>12</v>
      </c>
      <c r="G54" s="65"/>
      <c r="H54" s="69"/>
      <c r="I54" s="70"/>
      <c r="J54" s="70"/>
      <c r="K54" s="34" t="s">
        <v>65</v>
      </c>
      <c r="L54" s="77">
        <v>54</v>
      </c>
      <c r="M54" s="77"/>
      <c r="N54" s="72"/>
      <c r="O54" s="79" t="s">
        <v>176</v>
      </c>
      <c r="P54" s="81">
        <v>43681.9112962963</v>
      </c>
      <c r="Q54" s="79" t="s">
        <v>328</v>
      </c>
      <c r="R54" s="79"/>
      <c r="S54" s="79"/>
      <c r="T54" s="79"/>
      <c r="U54" s="79"/>
      <c r="V54" s="83" t="s">
        <v>679</v>
      </c>
      <c r="W54" s="81">
        <v>43681.9112962963</v>
      </c>
      <c r="X54" s="83" t="s">
        <v>768</v>
      </c>
      <c r="Y54" s="79"/>
      <c r="Z54" s="79"/>
      <c r="AA54" s="85" t="s">
        <v>951</v>
      </c>
      <c r="AB54" s="79"/>
      <c r="AC54" s="79" t="b">
        <v>0</v>
      </c>
      <c r="AD54" s="79">
        <v>0</v>
      </c>
      <c r="AE54" s="85" t="s">
        <v>1094</v>
      </c>
      <c r="AF54" s="79" t="b">
        <v>0</v>
      </c>
      <c r="AG54" s="79" t="s">
        <v>1104</v>
      </c>
      <c r="AH54" s="79"/>
      <c r="AI54" s="85" t="s">
        <v>1094</v>
      </c>
      <c r="AJ54" s="79" t="b">
        <v>0</v>
      </c>
      <c r="AK54" s="79">
        <v>6</v>
      </c>
      <c r="AL54" s="85" t="s">
        <v>950</v>
      </c>
      <c r="AM54" s="79" t="s">
        <v>1120</v>
      </c>
      <c r="AN54" s="79" t="b">
        <v>0</v>
      </c>
      <c r="AO54" s="85" t="s">
        <v>950</v>
      </c>
      <c r="AP54" s="79" t="s">
        <v>176</v>
      </c>
      <c r="AQ54" s="79">
        <v>0</v>
      </c>
      <c r="AR54" s="79">
        <v>0</v>
      </c>
      <c r="AS54" s="79"/>
      <c r="AT54" s="79"/>
      <c r="AU54" s="79"/>
      <c r="AV54" s="79"/>
      <c r="AW54" s="79"/>
      <c r="AX54" s="79"/>
      <c r="AY54" s="79"/>
      <c r="AZ54" s="79"/>
      <c r="BA54">
        <v>13</v>
      </c>
      <c r="BB54" s="78" t="str">
        <f>REPLACE(INDEX(GroupVertices[Group],MATCH(Edges[[#This Row],[Vertex 1]],GroupVertices[Vertex],0)),1,1,"")</f>
        <v>4</v>
      </c>
      <c r="BC54" s="78" t="str">
        <f>REPLACE(INDEX(GroupVertices[Group],MATCH(Edges[[#This Row],[Vertex 2]],GroupVertices[Vertex],0)),1,1,"")</f>
        <v>4</v>
      </c>
      <c r="BD54" s="48">
        <v>3</v>
      </c>
      <c r="BE54" s="49">
        <v>12</v>
      </c>
      <c r="BF54" s="48">
        <v>1</v>
      </c>
      <c r="BG54" s="49">
        <v>4</v>
      </c>
      <c r="BH54" s="48">
        <v>0</v>
      </c>
      <c r="BI54" s="49">
        <v>0</v>
      </c>
      <c r="BJ54" s="48">
        <v>21</v>
      </c>
      <c r="BK54" s="49">
        <v>84</v>
      </c>
      <c r="BL54" s="48">
        <v>25</v>
      </c>
    </row>
    <row r="55" spans="1:64" ht="15">
      <c r="A55" s="64" t="s">
        <v>234</v>
      </c>
      <c r="B55" s="64" t="s">
        <v>234</v>
      </c>
      <c r="C55" s="65" t="s">
        <v>3145</v>
      </c>
      <c r="D55" s="66">
        <v>10</v>
      </c>
      <c r="E55" s="67" t="s">
        <v>136</v>
      </c>
      <c r="F55" s="68">
        <v>12</v>
      </c>
      <c r="G55" s="65"/>
      <c r="H55" s="69"/>
      <c r="I55" s="70"/>
      <c r="J55" s="70"/>
      <c r="K55" s="34" t="s">
        <v>65</v>
      </c>
      <c r="L55" s="77">
        <v>55</v>
      </c>
      <c r="M55" s="77"/>
      <c r="N55" s="72"/>
      <c r="O55" s="79" t="s">
        <v>176</v>
      </c>
      <c r="P55" s="81">
        <v>43681.919490740744</v>
      </c>
      <c r="Q55" s="79" t="s">
        <v>352</v>
      </c>
      <c r="R55" s="83" t="s">
        <v>480</v>
      </c>
      <c r="S55" s="79" t="s">
        <v>536</v>
      </c>
      <c r="T55" s="79" t="s">
        <v>572</v>
      </c>
      <c r="U55" s="79"/>
      <c r="V55" s="83" t="s">
        <v>679</v>
      </c>
      <c r="W55" s="81">
        <v>43681.919490740744</v>
      </c>
      <c r="X55" s="83" t="s">
        <v>769</v>
      </c>
      <c r="Y55" s="79"/>
      <c r="Z55" s="79"/>
      <c r="AA55" s="85" t="s">
        <v>952</v>
      </c>
      <c r="AB55" s="79"/>
      <c r="AC55" s="79" t="b">
        <v>0</v>
      </c>
      <c r="AD55" s="79">
        <v>0</v>
      </c>
      <c r="AE55" s="85" t="s">
        <v>1094</v>
      </c>
      <c r="AF55" s="79" t="b">
        <v>1</v>
      </c>
      <c r="AG55" s="79" t="s">
        <v>1104</v>
      </c>
      <c r="AH55" s="79"/>
      <c r="AI55" s="85" t="s">
        <v>1113</v>
      </c>
      <c r="AJ55" s="79" t="b">
        <v>0</v>
      </c>
      <c r="AK55" s="79">
        <v>0</v>
      </c>
      <c r="AL55" s="85" t="s">
        <v>1094</v>
      </c>
      <c r="AM55" s="79" t="s">
        <v>1120</v>
      </c>
      <c r="AN55" s="79" t="b">
        <v>0</v>
      </c>
      <c r="AO55" s="85" t="s">
        <v>952</v>
      </c>
      <c r="AP55" s="79" t="s">
        <v>176</v>
      </c>
      <c r="AQ55" s="79">
        <v>0</v>
      </c>
      <c r="AR55" s="79">
        <v>0</v>
      </c>
      <c r="AS55" s="79"/>
      <c r="AT55" s="79"/>
      <c r="AU55" s="79"/>
      <c r="AV55" s="79"/>
      <c r="AW55" s="79"/>
      <c r="AX55" s="79"/>
      <c r="AY55" s="79"/>
      <c r="AZ55" s="79"/>
      <c r="BA55">
        <v>13</v>
      </c>
      <c r="BB55" s="78" t="str">
        <f>REPLACE(INDEX(GroupVertices[Group],MATCH(Edges[[#This Row],[Vertex 1]],GroupVertices[Vertex],0)),1,1,"")</f>
        <v>4</v>
      </c>
      <c r="BC55" s="78" t="str">
        <f>REPLACE(INDEX(GroupVertices[Group],MATCH(Edges[[#This Row],[Vertex 2]],GroupVertices[Vertex],0)),1,1,"")</f>
        <v>4</v>
      </c>
      <c r="BD55" s="48">
        <v>1</v>
      </c>
      <c r="BE55" s="49">
        <v>4.761904761904762</v>
      </c>
      <c r="BF55" s="48">
        <v>0</v>
      </c>
      <c r="BG55" s="49">
        <v>0</v>
      </c>
      <c r="BH55" s="48">
        <v>0</v>
      </c>
      <c r="BI55" s="49">
        <v>0</v>
      </c>
      <c r="BJ55" s="48">
        <v>20</v>
      </c>
      <c r="BK55" s="49">
        <v>95.23809523809524</v>
      </c>
      <c r="BL55" s="48">
        <v>21</v>
      </c>
    </row>
    <row r="56" spans="1:64" ht="15">
      <c r="A56" s="64" t="s">
        <v>234</v>
      </c>
      <c r="B56" s="64" t="s">
        <v>234</v>
      </c>
      <c r="C56" s="65" t="s">
        <v>3145</v>
      </c>
      <c r="D56" s="66">
        <v>10</v>
      </c>
      <c r="E56" s="67" t="s">
        <v>136</v>
      </c>
      <c r="F56" s="68">
        <v>12</v>
      </c>
      <c r="G56" s="65"/>
      <c r="H56" s="69"/>
      <c r="I56" s="70"/>
      <c r="J56" s="70"/>
      <c r="K56" s="34" t="s">
        <v>65</v>
      </c>
      <c r="L56" s="77">
        <v>56</v>
      </c>
      <c r="M56" s="77"/>
      <c r="N56" s="72"/>
      <c r="O56" s="79" t="s">
        <v>176</v>
      </c>
      <c r="P56" s="81">
        <v>43681.921423611115</v>
      </c>
      <c r="Q56" s="79" t="s">
        <v>353</v>
      </c>
      <c r="R56" s="83" t="s">
        <v>481</v>
      </c>
      <c r="S56" s="79" t="s">
        <v>536</v>
      </c>
      <c r="T56" s="79" t="s">
        <v>574</v>
      </c>
      <c r="U56" s="79"/>
      <c r="V56" s="83" t="s">
        <v>679</v>
      </c>
      <c r="W56" s="81">
        <v>43681.921423611115</v>
      </c>
      <c r="X56" s="83" t="s">
        <v>770</v>
      </c>
      <c r="Y56" s="79"/>
      <c r="Z56" s="79"/>
      <c r="AA56" s="85" t="s">
        <v>953</v>
      </c>
      <c r="AB56" s="79"/>
      <c r="AC56" s="79" t="b">
        <v>0</v>
      </c>
      <c r="AD56" s="79">
        <v>3</v>
      </c>
      <c r="AE56" s="85" t="s">
        <v>1094</v>
      </c>
      <c r="AF56" s="79" t="b">
        <v>1</v>
      </c>
      <c r="AG56" s="79" t="s">
        <v>1104</v>
      </c>
      <c r="AH56" s="79"/>
      <c r="AI56" s="85" t="s">
        <v>1110</v>
      </c>
      <c r="AJ56" s="79" t="b">
        <v>0</v>
      </c>
      <c r="AK56" s="79">
        <v>1</v>
      </c>
      <c r="AL56" s="85" t="s">
        <v>1094</v>
      </c>
      <c r="AM56" s="79" t="s">
        <v>1120</v>
      </c>
      <c r="AN56" s="79" t="b">
        <v>0</v>
      </c>
      <c r="AO56" s="85" t="s">
        <v>953</v>
      </c>
      <c r="AP56" s="79" t="s">
        <v>176</v>
      </c>
      <c r="AQ56" s="79">
        <v>0</v>
      </c>
      <c r="AR56" s="79">
        <v>0</v>
      </c>
      <c r="AS56" s="79"/>
      <c r="AT56" s="79"/>
      <c r="AU56" s="79"/>
      <c r="AV56" s="79"/>
      <c r="AW56" s="79"/>
      <c r="AX56" s="79"/>
      <c r="AY56" s="79"/>
      <c r="AZ56" s="79"/>
      <c r="BA56">
        <v>13</v>
      </c>
      <c r="BB56" s="78" t="str">
        <f>REPLACE(INDEX(GroupVertices[Group],MATCH(Edges[[#This Row],[Vertex 1]],GroupVertices[Vertex],0)),1,1,"")</f>
        <v>4</v>
      </c>
      <c r="BC56" s="78" t="str">
        <f>REPLACE(INDEX(GroupVertices[Group],MATCH(Edges[[#This Row],[Vertex 2]],GroupVertices[Vertex],0)),1,1,"")</f>
        <v>4</v>
      </c>
      <c r="BD56" s="48">
        <v>1</v>
      </c>
      <c r="BE56" s="49">
        <v>2.6315789473684212</v>
      </c>
      <c r="BF56" s="48">
        <v>0</v>
      </c>
      <c r="BG56" s="49">
        <v>0</v>
      </c>
      <c r="BH56" s="48">
        <v>0</v>
      </c>
      <c r="BI56" s="49">
        <v>0</v>
      </c>
      <c r="BJ56" s="48">
        <v>37</v>
      </c>
      <c r="BK56" s="49">
        <v>97.36842105263158</v>
      </c>
      <c r="BL56" s="48">
        <v>38</v>
      </c>
    </row>
    <row r="57" spans="1:64" ht="15">
      <c r="A57" s="64" t="s">
        <v>234</v>
      </c>
      <c r="B57" s="64" t="s">
        <v>234</v>
      </c>
      <c r="C57" s="65" t="s">
        <v>3145</v>
      </c>
      <c r="D57" s="66">
        <v>10</v>
      </c>
      <c r="E57" s="67" t="s">
        <v>136</v>
      </c>
      <c r="F57" s="68">
        <v>12</v>
      </c>
      <c r="G57" s="65"/>
      <c r="H57" s="69"/>
      <c r="I57" s="70"/>
      <c r="J57" s="70"/>
      <c r="K57" s="34" t="s">
        <v>65</v>
      </c>
      <c r="L57" s="77">
        <v>57</v>
      </c>
      <c r="M57" s="77"/>
      <c r="N57" s="72"/>
      <c r="O57" s="79" t="s">
        <v>176</v>
      </c>
      <c r="P57" s="81">
        <v>43681.93016203704</v>
      </c>
      <c r="Q57" s="79" t="s">
        <v>354</v>
      </c>
      <c r="R57" s="83" t="s">
        <v>482</v>
      </c>
      <c r="S57" s="79" t="s">
        <v>541</v>
      </c>
      <c r="T57" s="79" t="s">
        <v>575</v>
      </c>
      <c r="U57" s="79"/>
      <c r="V57" s="83" t="s">
        <v>679</v>
      </c>
      <c r="W57" s="81">
        <v>43681.93016203704</v>
      </c>
      <c r="X57" s="83" t="s">
        <v>771</v>
      </c>
      <c r="Y57" s="79"/>
      <c r="Z57" s="79"/>
      <c r="AA57" s="85" t="s">
        <v>954</v>
      </c>
      <c r="AB57" s="79"/>
      <c r="AC57" s="79" t="b">
        <v>0</v>
      </c>
      <c r="AD57" s="79">
        <v>5</v>
      </c>
      <c r="AE57" s="85" t="s">
        <v>1094</v>
      </c>
      <c r="AF57" s="79" t="b">
        <v>0</v>
      </c>
      <c r="AG57" s="79" t="s">
        <v>1104</v>
      </c>
      <c r="AH57" s="79"/>
      <c r="AI57" s="85" t="s">
        <v>1094</v>
      </c>
      <c r="AJ57" s="79" t="b">
        <v>0</v>
      </c>
      <c r="AK57" s="79">
        <v>5</v>
      </c>
      <c r="AL57" s="85" t="s">
        <v>1094</v>
      </c>
      <c r="AM57" s="79" t="s">
        <v>1120</v>
      </c>
      <c r="AN57" s="79" t="b">
        <v>0</v>
      </c>
      <c r="AO57" s="85" t="s">
        <v>954</v>
      </c>
      <c r="AP57" s="79" t="s">
        <v>176</v>
      </c>
      <c r="AQ57" s="79">
        <v>0</v>
      </c>
      <c r="AR57" s="79">
        <v>0</v>
      </c>
      <c r="AS57" s="79"/>
      <c r="AT57" s="79"/>
      <c r="AU57" s="79"/>
      <c r="AV57" s="79"/>
      <c r="AW57" s="79"/>
      <c r="AX57" s="79"/>
      <c r="AY57" s="79"/>
      <c r="AZ57" s="79"/>
      <c r="BA57">
        <v>13</v>
      </c>
      <c r="BB57" s="78" t="str">
        <f>REPLACE(INDEX(GroupVertices[Group],MATCH(Edges[[#This Row],[Vertex 1]],GroupVertices[Vertex],0)),1,1,"")</f>
        <v>4</v>
      </c>
      <c r="BC57" s="78" t="str">
        <f>REPLACE(INDEX(GroupVertices[Group],MATCH(Edges[[#This Row],[Vertex 2]],GroupVertices[Vertex],0)),1,1,"")</f>
        <v>4</v>
      </c>
      <c r="BD57" s="48">
        <v>2</v>
      </c>
      <c r="BE57" s="49">
        <v>6.451612903225806</v>
      </c>
      <c r="BF57" s="48">
        <v>0</v>
      </c>
      <c r="BG57" s="49">
        <v>0</v>
      </c>
      <c r="BH57" s="48">
        <v>0</v>
      </c>
      <c r="BI57" s="49">
        <v>0</v>
      </c>
      <c r="BJ57" s="48">
        <v>29</v>
      </c>
      <c r="BK57" s="49">
        <v>93.54838709677419</v>
      </c>
      <c r="BL57" s="48">
        <v>31</v>
      </c>
    </row>
    <row r="58" spans="1:64" ht="15">
      <c r="A58" s="64" t="s">
        <v>234</v>
      </c>
      <c r="B58" s="64" t="s">
        <v>234</v>
      </c>
      <c r="C58" s="65" t="s">
        <v>3145</v>
      </c>
      <c r="D58" s="66">
        <v>10</v>
      </c>
      <c r="E58" s="67" t="s">
        <v>136</v>
      </c>
      <c r="F58" s="68">
        <v>12</v>
      </c>
      <c r="G58" s="65"/>
      <c r="H58" s="69"/>
      <c r="I58" s="70"/>
      <c r="J58" s="70"/>
      <c r="K58" s="34" t="s">
        <v>65</v>
      </c>
      <c r="L58" s="77">
        <v>58</v>
      </c>
      <c r="M58" s="77"/>
      <c r="N58" s="72"/>
      <c r="O58" s="79" t="s">
        <v>176</v>
      </c>
      <c r="P58" s="81">
        <v>43681.930347222224</v>
      </c>
      <c r="Q58" s="79" t="s">
        <v>339</v>
      </c>
      <c r="R58" s="79"/>
      <c r="S58" s="79"/>
      <c r="T58" s="79" t="s">
        <v>566</v>
      </c>
      <c r="U58" s="79"/>
      <c r="V58" s="83" t="s">
        <v>679</v>
      </c>
      <c r="W58" s="81">
        <v>43681.930347222224</v>
      </c>
      <c r="X58" s="83" t="s">
        <v>772</v>
      </c>
      <c r="Y58" s="79"/>
      <c r="Z58" s="79"/>
      <c r="AA58" s="85" t="s">
        <v>955</v>
      </c>
      <c r="AB58" s="79"/>
      <c r="AC58" s="79" t="b">
        <v>0</v>
      </c>
      <c r="AD58" s="79">
        <v>0</v>
      </c>
      <c r="AE58" s="85" t="s">
        <v>1094</v>
      </c>
      <c r="AF58" s="79" t="b">
        <v>0</v>
      </c>
      <c r="AG58" s="79" t="s">
        <v>1104</v>
      </c>
      <c r="AH58" s="79"/>
      <c r="AI58" s="85" t="s">
        <v>1094</v>
      </c>
      <c r="AJ58" s="79" t="b">
        <v>0</v>
      </c>
      <c r="AK58" s="79">
        <v>5</v>
      </c>
      <c r="AL58" s="85" t="s">
        <v>954</v>
      </c>
      <c r="AM58" s="79" t="s">
        <v>1120</v>
      </c>
      <c r="AN58" s="79" t="b">
        <v>0</v>
      </c>
      <c r="AO58" s="85" t="s">
        <v>954</v>
      </c>
      <c r="AP58" s="79" t="s">
        <v>176</v>
      </c>
      <c r="AQ58" s="79">
        <v>0</v>
      </c>
      <c r="AR58" s="79">
        <v>0</v>
      </c>
      <c r="AS58" s="79"/>
      <c r="AT58" s="79"/>
      <c r="AU58" s="79"/>
      <c r="AV58" s="79"/>
      <c r="AW58" s="79"/>
      <c r="AX58" s="79"/>
      <c r="AY58" s="79"/>
      <c r="AZ58" s="79"/>
      <c r="BA58">
        <v>13</v>
      </c>
      <c r="BB58" s="78" t="str">
        <f>REPLACE(INDEX(GroupVertices[Group],MATCH(Edges[[#This Row],[Vertex 1]],GroupVertices[Vertex],0)),1,1,"")</f>
        <v>4</v>
      </c>
      <c r="BC58" s="78" t="str">
        <f>REPLACE(INDEX(GroupVertices[Group],MATCH(Edges[[#This Row],[Vertex 2]],GroupVertices[Vertex],0)),1,1,"")</f>
        <v>4</v>
      </c>
      <c r="BD58" s="48">
        <v>2</v>
      </c>
      <c r="BE58" s="49">
        <v>9.090909090909092</v>
      </c>
      <c r="BF58" s="48">
        <v>0</v>
      </c>
      <c r="BG58" s="49">
        <v>0</v>
      </c>
      <c r="BH58" s="48">
        <v>0</v>
      </c>
      <c r="BI58" s="49">
        <v>0</v>
      </c>
      <c r="BJ58" s="48">
        <v>20</v>
      </c>
      <c r="BK58" s="49">
        <v>90.9090909090909</v>
      </c>
      <c r="BL58" s="48">
        <v>22</v>
      </c>
    </row>
    <row r="59" spans="1:64" ht="15">
      <c r="A59" s="64" t="s">
        <v>234</v>
      </c>
      <c r="B59" s="64" t="s">
        <v>234</v>
      </c>
      <c r="C59" s="65" t="s">
        <v>3145</v>
      </c>
      <c r="D59" s="66">
        <v>10</v>
      </c>
      <c r="E59" s="67" t="s">
        <v>136</v>
      </c>
      <c r="F59" s="68">
        <v>12</v>
      </c>
      <c r="G59" s="65"/>
      <c r="H59" s="69"/>
      <c r="I59" s="70"/>
      <c r="J59" s="70"/>
      <c r="K59" s="34" t="s">
        <v>65</v>
      </c>
      <c r="L59" s="77">
        <v>59</v>
      </c>
      <c r="M59" s="77"/>
      <c r="N59" s="72"/>
      <c r="O59" s="79" t="s">
        <v>176</v>
      </c>
      <c r="P59" s="81">
        <v>43684.31737268518</v>
      </c>
      <c r="Q59" s="79" t="s">
        <v>355</v>
      </c>
      <c r="R59" s="83" t="s">
        <v>479</v>
      </c>
      <c r="S59" s="79" t="s">
        <v>539</v>
      </c>
      <c r="T59" s="79" t="s">
        <v>576</v>
      </c>
      <c r="U59" s="83" t="s">
        <v>631</v>
      </c>
      <c r="V59" s="83" t="s">
        <v>631</v>
      </c>
      <c r="W59" s="81">
        <v>43684.31737268518</v>
      </c>
      <c r="X59" s="83" t="s">
        <v>773</v>
      </c>
      <c r="Y59" s="79"/>
      <c r="Z59" s="79"/>
      <c r="AA59" s="85" t="s">
        <v>956</v>
      </c>
      <c r="AB59" s="79"/>
      <c r="AC59" s="79" t="b">
        <v>0</v>
      </c>
      <c r="AD59" s="79">
        <v>7</v>
      </c>
      <c r="AE59" s="85" t="s">
        <v>1094</v>
      </c>
      <c r="AF59" s="79" t="b">
        <v>0</v>
      </c>
      <c r="AG59" s="79" t="s">
        <v>1104</v>
      </c>
      <c r="AH59" s="79"/>
      <c r="AI59" s="85" t="s">
        <v>1094</v>
      </c>
      <c r="AJ59" s="79" t="b">
        <v>0</v>
      </c>
      <c r="AK59" s="79">
        <v>7</v>
      </c>
      <c r="AL59" s="85" t="s">
        <v>1094</v>
      </c>
      <c r="AM59" s="79" t="s">
        <v>1124</v>
      </c>
      <c r="AN59" s="79" t="b">
        <v>0</v>
      </c>
      <c r="AO59" s="85" t="s">
        <v>956</v>
      </c>
      <c r="AP59" s="79" t="s">
        <v>176</v>
      </c>
      <c r="AQ59" s="79">
        <v>0</v>
      </c>
      <c r="AR59" s="79">
        <v>0</v>
      </c>
      <c r="AS59" s="79"/>
      <c r="AT59" s="79"/>
      <c r="AU59" s="79"/>
      <c r="AV59" s="79"/>
      <c r="AW59" s="79"/>
      <c r="AX59" s="79"/>
      <c r="AY59" s="79"/>
      <c r="AZ59" s="79"/>
      <c r="BA59">
        <v>13</v>
      </c>
      <c r="BB59" s="78" t="str">
        <f>REPLACE(INDEX(GroupVertices[Group],MATCH(Edges[[#This Row],[Vertex 1]],GroupVertices[Vertex],0)),1,1,"")</f>
        <v>4</v>
      </c>
      <c r="BC59" s="78" t="str">
        <f>REPLACE(INDEX(GroupVertices[Group],MATCH(Edges[[#This Row],[Vertex 2]],GroupVertices[Vertex],0)),1,1,"")</f>
        <v>4</v>
      </c>
      <c r="BD59" s="48">
        <v>1</v>
      </c>
      <c r="BE59" s="49">
        <v>3.125</v>
      </c>
      <c r="BF59" s="48">
        <v>0</v>
      </c>
      <c r="BG59" s="49">
        <v>0</v>
      </c>
      <c r="BH59" s="48">
        <v>0</v>
      </c>
      <c r="BI59" s="49">
        <v>0</v>
      </c>
      <c r="BJ59" s="48">
        <v>31</v>
      </c>
      <c r="BK59" s="49">
        <v>96.875</v>
      </c>
      <c r="BL59" s="48">
        <v>32</v>
      </c>
    </row>
    <row r="60" spans="1:64" ht="15">
      <c r="A60" s="64" t="s">
        <v>234</v>
      </c>
      <c r="B60" s="64" t="s">
        <v>234</v>
      </c>
      <c r="C60" s="65" t="s">
        <v>3145</v>
      </c>
      <c r="D60" s="66">
        <v>10</v>
      </c>
      <c r="E60" s="67" t="s">
        <v>136</v>
      </c>
      <c r="F60" s="68">
        <v>12</v>
      </c>
      <c r="G60" s="65"/>
      <c r="H60" s="69"/>
      <c r="I60" s="70"/>
      <c r="J60" s="70"/>
      <c r="K60" s="34" t="s">
        <v>65</v>
      </c>
      <c r="L60" s="77">
        <v>60</v>
      </c>
      <c r="M60" s="77"/>
      <c r="N60" s="72"/>
      <c r="O60" s="79" t="s">
        <v>176</v>
      </c>
      <c r="P60" s="81">
        <v>43684.317465277774</v>
      </c>
      <c r="Q60" s="79" t="s">
        <v>330</v>
      </c>
      <c r="R60" s="79"/>
      <c r="S60" s="79"/>
      <c r="T60" s="79"/>
      <c r="U60" s="79"/>
      <c r="V60" s="83" t="s">
        <v>679</v>
      </c>
      <c r="W60" s="81">
        <v>43684.317465277774</v>
      </c>
      <c r="X60" s="83" t="s">
        <v>774</v>
      </c>
      <c r="Y60" s="79"/>
      <c r="Z60" s="79"/>
      <c r="AA60" s="85" t="s">
        <v>957</v>
      </c>
      <c r="AB60" s="79"/>
      <c r="AC60" s="79" t="b">
        <v>0</v>
      </c>
      <c r="AD60" s="79">
        <v>0</v>
      </c>
      <c r="AE60" s="85" t="s">
        <v>1094</v>
      </c>
      <c r="AF60" s="79" t="b">
        <v>0</v>
      </c>
      <c r="AG60" s="79" t="s">
        <v>1104</v>
      </c>
      <c r="AH60" s="79"/>
      <c r="AI60" s="85" t="s">
        <v>1094</v>
      </c>
      <c r="AJ60" s="79" t="b">
        <v>0</v>
      </c>
      <c r="AK60" s="79">
        <v>7</v>
      </c>
      <c r="AL60" s="85" t="s">
        <v>956</v>
      </c>
      <c r="AM60" s="79" t="s">
        <v>1124</v>
      </c>
      <c r="AN60" s="79" t="b">
        <v>0</v>
      </c>
      <c r="AO60" s="85" t="s">
        <v>956</v>
      </c>
      <c r="AP60" s="79" t="s">
        <v>176</v>
      </c>
      <c r="AQ60" s="79">
        <v>0</v>
      </c>
      <c r="AR60" s="79">
        <v>0</v>
      </c>
      <c r="AS60" s="79"/>
      <c r="AT60" s="79"/>
      <c r="AU60" s="79"/>
      <c r="AV60" s="79"/>
      <c r="AW60" s="79"/>
      <c r="AX60" s="79"/>
      <c r="AY60" s="79"/>
      <c r="AZ60" s="79"/>
      <c r="BA60">
        <v>13</v>
      </c>
      <c r="BB60" s="78" t="str">
        <f>REPLACE(INDEX(GroupVertices[Group],MATCH(Edges[[#This Row],[Vertex 1]],GroupVertices[Vertex],0)),1,1,"")</f>
        <v>4</v>
      </c>
      <c r="BC60" s="78" t="str">
        <f>REPLACE(INDEX(GroupVertices[Group],MATCH(Edges[[#This Row],[Vertex 2]],GroupVertices[Vertex],0)),1,1,"")</f>
        <v>4</v>
      </c>
      <c r="BD60" s="48">
        <v>1</v>
      </c>
      <c r="BE60" s="49">
        <v>4.166666666666667</v>
      </c>
      <c r="BF60" s="48">
        <v>0</v>
      </c>
      <c r="BG60" s="49">
        <v>0</v>
      </c>
      <c r="BH60" s="48">
        <v>0</v>
      </c>
      <c r="BI60" s="49">
        <v>0</v>
      </c>
      <c r="BJ60" s="48">
        <v>23</v>
      </c>
      <c r="BK60" s="49">
        <v>95.83333333333333</v>
      </c>
      <c r="BL60" s="48">
        <v>24</v>
      </c>
    </row>
    <row r="61" spans="1:64" ht="15">
      <c r="A61" s="64" t="s">
        <v>234</v>
      </c>
      <c r="B61" s="64" t="s">
        <v>234</v>
      </c>
      <c r="C61" s="65" t="s">
        <v>3145</v>
      </c>
      <c r="D61" s="66">
        <v>10</v>
      </c>
      <c r="E61" s="67" t="s">
        <v>136</v>
      </c>
      <c r="F61" s="68">
        <v>12</v>
      </c>
      <c r="G61" s="65"/>
      <c r="H61" s="69"/>
      <c r="I61" s="70"/>
      <c r="J61" s="70"/>
      <c r="K61" s="34" t="s">
        <v>65</v>
      </c>
      <c r="L61" s="77">
        <v>61</v>
      </c>
      <c r="M61" s="77"/>
      <c r="N61" s="72"/>
      <c r="O61" s="79" t="s">
        <v>176</v>
      </c>
      <c r="P61" s="81">
        <v>43695.89805555555</v>
      </c>
      <c r="Q61" s="79" t="s">
        <v>343</v>
      </c>
      <c r="R61" s="79"/>
      <c r="S61" s="79"/>
      <c r="T61" s="79" t="s">
        <v>567</v>
      </c>
      <c r="U61" s="79"/>
      <c r="V61" s="83" t="s">
        <v>679</v>
      </c>
      <c r="W61" s="81">
        <v>43695.89805555555</v>
      </c>
      <c r="X61" s="83" t="s">
        <v>775</v>
      </c>
      <c r="Y61" s="79"/>
      <c r="Z61" s="79"/>
      <c r="AA61" s="85" t="s">
        <v>958</v>
      </c>
      <c r="AB61" s="79"/>
      <c r="AC61" s="79" t="b">
        <v>0</v>
      </c>
      <c r="AD61" s="79">
        <v>0</v>
      </c>
      <c r="AE61" s="85" t="s">
        <v>1094</v>
      </c>
      <c r="AF61" s="79" t="b">
        <v>1</v>
      </c>
      <c r="AG61" s="79" t="s">
        <v>1104</v>
      </c>
      <c r="AH61" s="79"/>
      <c r="AI61" s="85" t="s">
        <v>1110</v>
      </c>
      <c r="AJ61" s="79" t="b">
        <v>0</v>
      </c>
      <c r="AK61" s="79">
        <v>4</v>
      </c>
      <c r="AL61" s="85" t="s">
        <v>953</v>
      </c>
      <c r="AM61" s="79" t="s">
        <v>1124</v>
      </c>
      <c r="AN61" s="79" t="b">
        <v>0</v>
      </c>
      <c r="AO61" s="85" t="s">
        <v>953</v>
      </c>
      <c r="AP61" s="79" t="s">
        <v>176</v>
      </c>
      <c r="AQ61" s="79">
        <v>0</v>
      </c>
      <c r="AR61" s="79">
        <v>0</v>
      </c>
      <c r="AS61" s="79"/>
      <c r="AT61" s="79"/>
      <c r="AU61" s="79"/>
      <c r="AV61" s="79"/>
      <c r="AW61" s="79"/>
      <c r="AX61" s="79"/>
      <c r="AY61" s="79"/>
      <c r="AZ61" s="79"/>
      <c r="BA61">
        <v>13</v>
      </c>
      <c r="BB61" s="78" t="str">
        <f>REPLACE(INDEX(GroupVertices[Group],MATCH(Edges[[#This Row],[Vertex 1]],GroupVertices[Vertex],0)),1,1,"")</f>
        <v>4</v>
      </c>
      <c r="BC61" s="78" t="str">
        <f>REPLACE(INDEX(GroupVertices[Group],MATCH(Edges[[#This Row],[Vertex 2]],GroupVertices[Vertex],0)),1,1,"")</f>
        <v>4</v>
      </c>
      <c r="BD61" s="48">
        <v>1</v>
      </c>
      <c r="BE61" s="49">
        <v>4.761904761904762</v>
      </c>
      <c r="BF61" s="48">
        <v>0</v>
      </c>
      <c r="BG61" s="49">
        <v>0</v>
      </c>
      <c r="BH61" s="48">
        <v>0</v>
      </c>
      <c r="BI61" s="49">
        <v>0</v>
      </c>
      <c r="BJ61" s="48">
        <v>20</v>
      </c>
      <c r="BK61" s="49">
        <v>95.23809523809524</v>
      </c>
      <c r="BL61" s="48">
        <v>21</v>
      </c>
    </row>
    <row r="62" spans="1:64" ht="15">
      <c r="A62" s="64" t="s">
        <v>234</v>
      </c>
      <c r="B62" s="64" t="s">
        <v>234</v>
      </c>
      <c r="C62" s="65" t="s">
        <v>3145</v>
      </c>
      <c r="D62" s="66">
        <v>10</v>
      </c>
      <c r="E62" s="67" t="s">
        <v>136</v>
      </c>
      <c r="F62" s="68">
        <v>12</v>
      </c>
      <c r="G62" s="65"/>
      <c r="H62" s="69"/>
      <c r="I62" s="70"/>
      <c r="J62" s="70"/>
      <c r="K62" s="34" t="s">
        <v>65</v>
      </c>
      <c r="L62" s="77">
        <v>62</v>
      </c>
      <c r="M62" s="77"/>
      <c r="N62" s="72"/>
      <c r="O62" s="79" t="s">
        <v>176</v>
      </c>
      <c r="P62" s="81">
        <v>43695.90584490741</v>
      </c>
      <c r="Q62" s="79" t="s">
        <v>356</v>
      </c>
      <c r="R62" s="83" t="s">
        <v>473</v>
      </c>
      <c r="S62" s="79" t="s">
        <v>536</v>
      </c>
      <c r="T62" s="79" t="s">
        <v>577</v>
      </c>
      <c r="U62" s="79"/>
      <c r="V62" s="83" t="s">
        <v>679</v>
      </c>
      <c r="W62" s="81">
        <v>43695.90584490741</v>
      </c>
      <c r="X62" s="83" t="s">
        <v>776</v>
      </c>
      <c r="Y62" s="79"/>
      <c r="Z62" s="79"/>
      <c r="AA62" s="85" t="s">
        <v>959</v>
      </c>
      <c r="AB62" s="79"/>
      <c r="AC62" s="79" t="b">
        <v>0</v>
      </c>
      <c r="AD62" s="79">
        <v>4</v>
      </c>
      <c r="AE62" s="85" t="s">
        <v>1094</v>
      </c>
      <c r="AF62" s="79" t="b">
        <v>1</v>
      </c>
      <c r="AG62" s="79" t="s">
        <v>1104</v>
      </c>
      <c r="AH62" s="79"/>
      <c r="AI62" s="85" t="s">
        <v>1109</v>
      </c>
      <c r="AJ62" s="79" t="b">
        <v>0</v>
      </c>
      <c r="AK62" s="79">
        <v>4</v>
      </c>
      <c r="AL62" s="85" t="s">
        <v>1094</v>
      </c>
      <c r="AM62" s="79" t="s">
        <v>1124</v>
      </c>
      <c r="AN62" s="79" t="b">
        <v>0</v>
      </c>
      <c r="AO62" s="85" t="s">
        <v>959</v>
      </c>
      <c r="AP62" s="79" t="s">
        <v>176</v>
      </c>
      <c r="AQ62" s="79">
        <v>0</v>
      </c>
      <c r="AR62" s="79">
        <v>0</v>
      </c>
      <c r="AS62" s="79"/>
      <c r="AT62" s="79"/>
      <c r="AU62" s="79"/>
      <c r="AV62" s="79"/>
      <c r="AW62" s="79"/>
      <c r="AX62" s="79"/>
      <c r="AY62" s="79"/>
      <c r="AZ62" s="79"/>
      <c r="BA62">
        <v>13</v>
      </c>
      <c r="BB62" s="78" t="str">
        <f>REPLACE(INDEX(GroupVertices[Group],MATCH(Edges[[#This Row],[Vertex 1]],GroupVertices[Vertex],0)),1,1,"")</f>
        <v>4</v>
      </c>
      <c r="BC62" s="78" t="str">
        <f>REPLACE(INDEX(GroupVertices[Group],MATCH(Edges[[#This Row],[Vertex 2]],GroupVertices[Vertex],0)),1,1,"")</f>
        <v>4</v>
      </c>
      <c r="BD62" s="48">
        <v>0</v>
      </c>
      <c r="BE62" s="49">
        <v>0</v>
      </c>
      <c r="BF62" s="48">
        <v>0</v>
      </c>
      <c r="BG62" s="49">
        <v>0</v>
      </c>
      <c r="BH62" s="48">
        <v>0</v>
      </c>
      <c r="BI62" s="49">
        <v>0</v>
      </c>
      <c r="BJ62" s="48">
        <v>17</v>
      </c>
      <c r="BK62" s="49">
        <v>100</v>
      </c>
      <c r="BL62" s="48">
        <v>17</v>
      </c>
    </row>
    <row r="63" spans="1:64" ht="15">
      <c r="A63" s="64" t="s">
        <v>234</v>
      </c>
      <c r="B63" s="64" t="s">
        <v>234</v>
      </c>
      <c r="C63" s="65" t="s">
        <v>3145</v>
      </c>
      <c r="D63" s="66">
        <v>10</v>
      </c>
      <c r="E63" s="67" t="s">
        <v>136</v>
      </c>
      <c r="F63" s="68">
        <v>12</v>
      </c>
      <c r="G63" s="65"/>
      <c r="H63" s="69"/>
      <c r="I63" s="70"/>
      <c r="J63" s="70"/>
      <c r="K63" s="34" t="s">
        <v>65</v>
      </c>
      <c r="L63" s="77">
        <v>63</v>
      </c>
      <c r="M63" s="77"/>
      <c r="N63" s="72"/>
      <c r="O63" s="79" t="s">
        <v>176</v>
      </c>
      <c r="P63" s="81">
        <v>43695.90894675926</v>
      </c>
      <c r="Q63" s="79" t="s">
        <v>357</v>
      </c>
      <c r="R63" s="83" t="s">
        <v>474</v>
      </c>
      <c r="S63" s="79" t="s">
        <v>539</v>
      </c>
      <c r="T63" s="79" t="s">
        <v>578</v>
      </c>
      <c r="U63" s="83" t="s">
        <v>632</v>
      </c>
      <c r="V63" s="83" t="s">
        <v>632</v>
      </c>
      <c r="W63" s="81">
        <v>43695.90894675926</v>
      </c>
      <c r="X63" s="83" t="s">
        <v>777</v>
      </c>
      <c r="Y63" s="79"/>
      <c r="Z63" s="79"/>
      <c r="AA63" s="85" t="s">
        <v>960</v>
      </c>
      <c r="AB63" s="79"/>
      <c r="AC63" s="79" t="b">
        <v>0</v>
      </c>
      <c r="AD63" s="79">
        <v>6</v>
      </c>
      <c r="AE63" s="85" t="s">
        <v>1094</v>
      </c>
      <c r="AF63" s="79" t="b">
        <v>0</v>
      </c>
      <c r="AG63" s="79" t="s">
        <v>1104</v>
      </c>
      <c r="AH63" s="79"/>
      <c r="AI63" s="85" t="s">
        <v>1094</v>
      </c>
      <c r="AJ63" s="79" t="b">
        <v>0</v>
      </c>
      <c r="AK63" s="79">
        <v>5</v>
      </c>
      <c r="AL63" s="85" t="s">
        <v>1094</v>
      </c>
      <c r="AM63" s="79" t="s">
        <v>1124</v>
      </c>
      <c r="AN63" s="79" t="b">
        <v>0</v>
      </c>
      <c r="AO63" s="85" t="s">
        <v>960</v>
      </c>
      <c r="AP63" s="79" t="s">
        <v>176</v>
      </c>
      <c r="AQ63" s="79">
        <v>0</v>
      </c>
      <c r="AR63" s="79">
        <v>0</v>
      </c>
      <c r="AS63" s="79"/>
      <c r="AT63" s="79"/>
      <c r="AU63" s="79"/>
      <c r="AV63" s="79"/>
      <c r="AW63" s="79"/>
      <c r="AX63" s="79"/>
      <c r="AY63" s="79"/>
      <c r="AZ63" s="79"/>
      <c r="BA63">
        <v>13</v>
      </c>
      <c r="BB63" s="78" t="str">
        <f>REPLACE(INDEX(GroupVertices[Group],MATCH(Edges[[#This Row],[Vertex 1]],GroupVertices[Vertex],0)),1,1,"")</f>
        <v>4</v>
      </c>
      <c r="BC63" s="78" t="str">
        <f>REPLACE(INDEX(GroupVertices[Group],MATCH(Edges[[#This Row],[Vertex 2]],GroupVertices[Vertex],0)),1,1,"")</f>
        <v>4</v>
      </c>
      <c r="BD63" s="48">
        <v>2</v>
      </c>
      <c r="BE63" s="49">
        <v>8.333333333333334</v>
      </c>
      <c r="BF63" s="48">
        <v>0</v>
      </c>
      <c r="BG63" s="49">
        <v>0</v>
      </c>
      <c r="BH63" s="48">
        <v>0</v>
      </c>
      <c r="BI63" s="49">
        <v>0</v>
      </c>
      <c r="BJ63" s="48">
        <v>22</v>
      </c>
      <c r="BK63" s="49">
        <v>91.66666666666667</v>
      </c>
      <c r="BL63" s="48">
        <v>24</v>
      </c>
    </row>
    <row r="64" spans="1:64" ht="15">
      <c r="A64" s="64" t="s">
        <v>234</v>
      </c>
      <c r="B64" s="64" t="s">
        <v>234</v>
      </c>
      <c r="C64" s="65" t="s">
        <v>3145</v>
      </c>
      <c r="D64" s="66">
        <v>10</v>
      </c>
      <c r="E64" s="67" t="s">
        <v>136</v>
      </c>
      <c r="F64" s="68">
        <v>12</v>
      </c>
      <c r="G64" s="65"/>
      <c r="H64" s="69"/>
      <c r="I64" s="70"/>
      <c r="J64" s="70"/>
      <c r="K64" s="34" t="s">
        <v>65</v>
      </c>
      <c r="L64" s="77">
        <v>64</v>
      </c>
      <c r="M64" s="77"/>
      <c r="N64" s="72"/>
      <c r="O64" s="79" t="s">
        <v>176</v>
      </c>
      <c r="P64" s="81">
        <v>43695.90903935185</v>
      </c>
      <c r="Q64" s="79" t="s">
        <v>342</v>
      </c>
      <c r="R64" s="83" t="s">
        <v>474</v>
      </c>
      <c r="S64" s="79" t="s">
        <v>539</v>
      </c>
      <c r="T64" s="79" t="s">
        <v>567</v>
      </c>
      <c r="U64" s="79"/>
      <c r="V64" s="83" t="s">
        <v>679</v>
      </c>
      <c r="W64" s="81">
        <v>43695.90903935185</v>
      </c>
      <c r="X64" s="83" t="s">
        <v>778</v>
      </c>
      <c r="Y64" s="79"/>
      <c r="Z64" s="79"/>
      <c r="AA64" s="85" t="s">
        <v>961</v>
      </c>
      <c r="AB64" s="79"/>
      <c r="AC64" s="79" t="b">
        <v>0</v>
      </c>
      <c r="AD64" s="79">
        <v>0</v>
      </c>
      <c r="AE64" s="85" t="s">
        <v>1094</v>
      </c>
      <c r="AF64" s="79" t="b">
        <v>0</v>
      </c>
      <c r="AG64" s="79" t="s">
        <v>1104</v>
      </c>
      <c r="AH64" s="79"/>
      <c r="AI64" s="85" t="s">
        <v>1094</v>
      </c>
      <c r="AJ64" s="79" t="b">
        <v>0</v>
      </c>
      <c r="AK64" s="79">
        <v>5</v>
      </c>
      <c r="AL64" s="85" t="s">
        <v>960</v>
      </c>
      <c r="AM64" s="79" t="s">
        <v>1124</v>
      </c>
      <c r="AN64" s="79" t="b">
        <v>0</v>
      </c>
      <c r="AO64" s="85" t="s">
        <v>960</v>
      </c>
      <c r="AP64" s="79" t="s">
        <v>176</v>
      </c>
      <c r="AQ64" s="79">
        <v>0</v>
      </c>
      <c r="AR64" s="79">
        <v>0</v>
      </c>
      <c r="AS64" s="79"/>
      <c r="AT64" s="79"/>
      <c r="AU64" s="79"/>
      <c r="AV64" s="79"/>
      <c r="AW64" s="79"/>
      <c r="AX64" s="79"/>
      <c r="AY64" s="79"/>
      <c r="AZ64" s="79"/>
      <c r="BA64">
        <v>13</v>
      </c>
      <c r="BB64" s="78" t="str">
        <f>REPLACE(INDEX(GroupVertices[Group],MATCH(Edges[[#This Row],[Vertex 1]],GroupVertices[Vertex],0)),1,1,"")</f>
        <v>4</v>
      </c>
      <c r="BC64" s="78" t="str">
        <f>REPLACE(INDEX(GroupVertices[Group],MATCH(Edges[[#This Row],[Vertex 2]],GroupVertices[Vertex],0)),1,1,"")</f>
        <v>4</v>
      </c>
      <c r="BD64" s="48">
        <v>2</v>
      </c>
      <c r="BE64" s="49">
        <v>13.333333333333334</v>
      </c>
      <c r="BF64" s="48">
        <v>0</v>
      </c>
      <c r="BG64" s="49">
        <v>0</v>
      </c>
      <c r="BH64" s="48">
        <v>0</v>
      </c>
      <c r="BI64" s="49">
        <v>0</v>
      </c>
      <c r="BJ64" s="48">
        <v>13</v>
      </c>
      <c r="BK64" s="49">
        <v>86.66666666666667</v>
      </c>
      <c r="BL64" s="48">
        <v>15</v>
      </c>
    </row>
    <row r="65" spans="1:64" ht="15">
      <c r="A65" s="64" t="s">
        <v>235</v>
      </c>
      <c r="B65" s="64" t="s">
        <v>234</v>
      </c>
      <c r="C65" s="65" t="s">
        <v>3145</v>
      </c>
      <c r="D65" s="66">
        <v>10</v>
      </c>
      <c r="E65" s="67" t="s">
        <v>136</v>
      </c>
      <c r="F65" s="68">
        <v>12</v>
      </c>
      <c r="G65" s="65"/>
      <c r="H65" s="69"/>
      <c r="I65" s="70"/>
      <c r="J65" s="70"/>
      <c r="K65" s="34" t="s">
        <v>65</v>
      </c>
      <c r="L65" s="77">
        <v>65</v>
      </c>
      <c r="M65" s="77"/>
      <c r="N65" s="72"/>
      <c r="O65" s="79" t="s">
        <v>325</v>
      </c>
      <c r="P65" s="81">
        <v>43678.68439814815</v>
      </c>
      <c r="Q65" s="79" t="s">
        <v>338</v>
      </c>
      <c r="R65" s="79"/>
      <c r="S65" s="79"/>
      <c r="T65" s="79" t="s">
        <v>565</v>
      </c>
      <c r="U65" s="79"/>
      <c r="V65" s="83" t="s">
        <v>680</v>
      </c>
      <c r="W65" s="81">
        <v>43678.68439814815</v>
      </c>
      <c r="X65" s="83" t="s">
        <v>779</v>
      </c>
      <c r="Y65" s="79"/>
      <c r="Z65" s="79"/>
      <c r="AA65" s="85" t="s">
        <v>962</v>
      </c>
      <c r="AB65" s="79"/>
      <c r="AC65" s="79" t="b">
        <v>0</v>
      </c>
      <c r="AD65" s="79">
        <v>0</v>
      </c>
      <c r="AE65" s="85" t="s">
        <v>1094</v>
      </c>
      <c r="AF65" s="79" t="b">
        <v>0</v>
      </c>
      <c r="AG65" s="79" t="s">
        <v>1104</v>
      </c>
      <c r="AH65" s="79"/>
      <c r="AI65" s="85" t="s">
        <v>1094</v>
      </c>
      <c r="AJ65" s="79" t="b">
        <v>0</v>
      </c>
      <c r="AK65" s="79">
        <v>4</v>
      </c>
      <c r="AL65" s="85" t="s">
        <v>949</v>
      </c>
      <c r="AM65" s="79" t="s">
        <v>1124</v>
      </c>
      <c r="AN65" s="79" t="b">
        <v>0</v>
      </c>
      <c r="AO65" s="85" t="s">
        <v>949</v>
      </c>
      <c r="AP65" s="79" t="s">
        <v>176</v>
      </c>
      <c r="AQ65" s="79">
        <v>0</v>
      </c>
      <c r="AR65" s="79">
        <v>0</v>
      </c>
      <c r="AS65" s="79"/>
      <c r="AT65" s="79"/>
      <c r="AU65" s="79"/>
      <c r="AV65" s="79"/>
      <c r="AW65" s="79"/>
      <c r="AX65" s="79"/>
      <c r="AY65" s="79"/>
      <c r="AZ65" s="79"/>
      <c r="BA65">
        <v>8</v>
      </c>
      <c r="BB65" s="78" t="str">
        <f>REPLACE(INDEX(GroupVertices[Group],MATCH(Edges[[#This Row],[Vertex 1]],GroupVertices[Vertex],0)),1,1,"")</f>
        <v>4</v>
      </c>
      <c r="BC65" s="78" t="str">
        <f>REPLACE(INDEX(GroupVertices[Group],MATCH(Edges[[#This Row],[Vertex 2]],GroupVertices[Vertex],0)),1,1,"")</f>
        <v>4</v>
      </c>
      <c r="BD65" s="48">
        <v>1</v>
      </c>
      <c r="BE65" s="49">
        <v>4.545454545454546</v>
      </c>
      <c r="BF65" s="48">
        <v>0</v>
      </c>
      <c r="BG65" s="49">
        <v>0</v>
      </c>
      <c r="BH65" s="48">
        <v>0</v>
      </c>
      <c r="BI65" s="49">
        <v>0</v>
      </c>
      <c r="BJ65" s="48">
        <v>21</v>
      </c>
      <c r="BK65" s="49">
        <v>95.45454545454545</v>
      </c>
      <c r="BL65" s="48">
        <v>22</v>
      </c>
    </row>
    <row r="66" spans="1:64" ht="15">
      <c r="A66" s="64" t="s">
        <v>235</v>
      </c>
      <c r="B66" s="64" t="s">
        <v>234</v>
      </c>
      <c r="C66" s="65" t="s">
        <v>3145</v>
      </c>
      <c r="D66" s="66">
        <v>10</v>
      </c>
      <c r="E66" s="67" t="s">
        <v>136</v>
      </c>
      <c r="F66" s="68">
        <v>12</v>
      </c>
      <c r="G66" s="65"/>
      <c r="H66" s="69"/>
      <c r="I66" s="70"/>
      <c r="J66" s="70"/>
      <c r="K66" s="34" t="s">
        <v>65</v>
      </c>
      <c r="L66" s="77">
        <v>66</v>
      </c>
      <c r="M66" s="77"/>
      <c r="N66" s="72"/>
      <c r="O66" s="79" t="s">
        <v>325</v>
      </c>
      <c r="P66" s="81">
        <v>43681.91166666667</v>
      </c>
      <c r="Q66" s="79" t="s">
        <v>328</v>
      </c>
      <c r="R66" s="79"/>
      <c r="S66" s="79"/>
      <c r="T66" s="79"/>
      <c r="U66" s="79"/>
      <c r="V66" s="83" t="s">
        <v>680</v>
      </c>
      <c r="W66" s="81">
        <v>43681.91166666667</v>
      </c>
      <c r="X66" s="83" t="s">
        <v>780</v>
      </c>
      <c r="Y66" s="79"/>
      <c r="Z66" s="79"/>
      <c r="AA66" s="85" t="s">
        <v>963</v>
      </c>
      <c r="AB66" s="79"/>
      <c r="AC66" s="79" t="b">
        <v>0</v>
      </c>
      <c r="AD66" s="79">
        <v>0</v>
      </c>
      <c r="AE66" s="85" t="s">
        <v>1094</v>
      </c>
      <c r="AF66" s="79" t="b">
        <v>0</v>
      </c>
      <c r="AG66" s="79" t="s">
        <v>1104</v>
      </c>
      <c r="AH66" s="79"/>
      <c r="AI66" s="85" t="s">
        <v>1094</v>
      </c>
      <c r="AJ66" s="79" t="b">
        <v>0</v>
      </c>
      <c r="AK66" s="79">
        <v>6</v>
      </c>
      <c r="AL66" s="85" t="s">
        <v>950</v>
      </c>
      <c r="AM66" s="79" t="s">
        <v>1126</v>
      </c>
      <c r="AN66" s="79" t="b">
        <v>0</v>
      </c>
      <c r="AO66" s="85" t="s">
        <v>950</v>
      </c>
      <c r="AP66" s="79" t="s">
        <v>176</v>
      </c>
      <c r="AQ66" s="79">
        <v>0</v>
      </c>
      <c r="AR66" s="79">
        <v>0</v>
      </c>
      <c r="AS66" s="79"/>
      <c r="AT66" s="79"/>
      <c r="AU66" s="79"/>
      <c r="AV66" s="79"/>
      <c r="AW66" s="79"/>
      <c r="AX66" s="79"/>
      <c r="AY66" s="79"/>
      <c r="AZ66" s="79"/>
      <c r="BA66">
        <v>8</v>
      </c>
      <c r="BB66" s="78" t="str">
        <f>REPLACE(INDEX(GroupVertices[Group],MATCH(Edges[[#This Row],[Vertex 1]],GroupVertices[Vertex],0)),1,1,"")</f>
        <v>4</v>
      </c>
      <c r="BC66" s="78" t="str">
        <f>REPLACE(INDEX(GroupVertices[Group],MATCH(Edges[[#This Row],[Vertex 2]],GroupVertices[Vertex],0)),1,1,"")</f>
        <v>4</v>
      </c>
      <c r="BD66" s="48">
        <v>3</v>
      </c>
      <c r="BE66" s="49">
        <v>12</v>
      </c>
      <c r="BF66" s="48">
        <v>1</v>
      </c>
      <c r="BG66" s="49">
        <v>4</v>
      </c>
      <c r="BH66" s="48">
        <v>0</v>
      </c>
      <c r="BI66" s="49">
        <v>0</v>
      </c>
      <c r="BJ66" s="48">
        <v>21</v>
      </c>
      <c r="BK66" s="49">
        <v>84</v>
      </c>
      <c r="BL66" s="48">
        <v>25</v>
      </c>
    </row>
    <row r="67" spans="1:64" ht="15">
      <c r="A67" s="64" t="s">
        <v>235</v>
      </c>
      <c r="B67" s="64" t="s">
        <v>234</v>
      </c>
      <c r="C67" s="65" t="s">
        <v>3145</v>
      </c>
      <c r="D67" s="66">
        <v>10</v>
      </c>
      <c r="E67" s="67" t="s">
        <v>136</v>
      </c>
      <c r="F67" s="68">
        <v>12</v>
      </c>
      <c r="G67" s="65"/>
      <c r="H67" s="69"/>
      <c r="I67" s="70"/>
      <c r="J67" s="70"/>
      <c r="K67" s="34" t="s">
        <v>65</v>
      </c>
      <c r="L67" s="77">
        <v>67</v>
      </c>
      <c r="M67" s="77"/>
      <c r="N67" s="72"/>
      <c r="O67" s="79" t="s">
        <v>325</v>
      </c>
      <c r="P67" s="81">
        <v>43681.93096064815</v>
      </c>
      <c r="Q67" s="79" t="s">
        <v>339</v>
      </c>
      <c r="R67" s="79"/>
      <c r="S67" s="79"/>
      <c r="T67" s="79" t="s">
        <v>566</v>
      </c>
      <c r="U67" s="79"/>
      <c r="V67" s="83" t="s">
        <v>680</v>
      </c>
      <c r="W67" s="81">
        <v>43681.93096064815</v>
      </c>
      <c r="X67" s="83" t="s">
        <v>781</v>
      </c>
      <c r="Y67" s="79"/>
      <c r="Z67" s="79"/>
      <c r="AA67" s="85" t="s">
        <v>964</v>
      </c>
      <c r="AB67" s="79"/>
      <c r="AC67" s="79" t="b">
        <v>0</v>
      </c>
      <c r="AD67" s="79">
        <v>0</v>
      </c>
      <c r="AE67" s="85" t="s">
        <v>1094</v>
      </c>
      <c r="AF67" s="79" t="b">
        <v>0</v>
      </c>
      <c r="AG67" s="79" t="s">
        <v>1104</v>
      </c>
      <c r="AH67" s="79"/>
      <c r="AI67" s="85" t="s">
        <v>1094</v>
      </c>
      <c r="AJ67" s="79" t="b">
        <v>0</v>
      </c>
      <c r="AK67" s="79">
        <v>5</v>
      </c>
      <c r="AL67" s="85" t="s">
        <v>954</v>
      </c>
      <c r="AM67" s="79" t="s">
        <v>1126</v>
      </c>
      <c r="AN67" s="79" t="b">
        <v>0</v>
      </c>
      <c r="AO67" s="85" t="s">
        <v>954</v>
      </c>
      <c r="AP67" s="79" t="s">
        <v>176</v>
      </c>
      <c r="AQ67" s="79">
        <v>0</v>
      </c>
      <c r="AR67" s="79">
        <v>0</v>
      </c>
      <c r="AS67" s="79"/>
      <c r="AT67" s="79"/>
      <c r="AU67" s="79"/>
      <c r="AV67" s="79"/>
      <c r="AW67" s="79"/>
      <c r="AX67" s="79"/>
      <c r="AY67" s="79"/>
      <c r="AZ67" s="79"/>
      <c r="BA67">
        <v>8</v>
      </c>
      <c r="BB67" s="78" t="str">
        <f>REPLACE(INDEX(GroupVertices[Group],MATCH(Edges[[#This Row],[Vertex 1]],GroupVertices[Vertex],0)),1,1,"")</f>
        <v>4</v>
      </c>
      <c r="BC67" s="78" t="str">
        <f>REPLACE(INDEX(GroupVertices[Group],MATCH(Edges[[#This Row],[Vertex 2]],GroupVertices[Vertex],0)),1,1,"")</f>
        <v>4</v>
      </c>
      <c r="BD67" s="48">
        <v>2</v>
      </c>
      <c r="BE67" s="49">
        <v>9.090909090909092</v>
      </c>
      <c r="BF67" s="48">
        <v>0</v>
      </c>
      <c r="BG67" s="49">
        <v>0</v>
      </c>
      <c r="BH67" s="48">
        <v>0</v>
      </c>
      <c r="BI67" s="49">
        <v>0</v>
      </c>
      <c r="BJ67" s="48">
        <v>20</v>
      </c>
      <c r="BK67" s="49">
        <v>90.9090909090909</v>
      </c>
      <c r="BL67" s="48">
        <v>22</v>
      </c>
    </row>
    <row r="68" spans="1:64" ht="15">
      <c r="A68" s="64" t="s">
        <v>235</v>
      </c>
      <c r="B68" s="64" t="s">
        <v>234</v>
      </c>
      <c r="C68" s="65" t="s">
        <v>3145</v>
      </c>
      <c r="D68" s="66">
        <v>10</v>
      </c>
      <c r="E68" s="67" t="s">
        <v>136</v>
      </c>
      <c r="F68" s="68">
        <v>12</v>
      </c>
      <c r="G68" s="65"/>
      <c r="H68" s="69"/>
      <c r="I68" s="70"/>
      <c r="J68" s="70"/>
      <c r="K68" s="34" t="s">
        <v>65</v>
      </c>
      <c r="L68" s="77">
        <v>68</v>
      </c>
      <c r="M68" s="77"/>
      <c r="N68" s="72"/>
      <c r="O68" s="79" t="s">
        <v>325</v>
      </c>
      <c r="P68" s="81">
        <v>43682.61875</v>
      </c>
      <c r="Q68" s="79" t="s">
        <v>358</v>
      </c>
      <c r="R68" s="79"/>
      <c r="S68" s="79"/>
      <c r="T68" s="79" t="s">
        <v>567</v>
      </c>
      <c r="U68" s="79"/>
      <c r="V68" s="83" t="s">
        <v>680</v>
      </c>
      <c r="W68" s="81">
        <v>43682.61875</v>
      </c>
      <c r="X68" s="83" t="s">
        <v>782</v>
      </c>
      <c r="Y68" s="79"/>
      <c r="Z68" s="79"/>
      <c r="AA68" s="85" t="s">
        <v>965</v>
      </c>
      <c r="AB68" s="79"/>
      <c r="AC68" s="79" t="b">
        <v>0</v>
      </c>
      <c r="AD68" s="79">
        <v>0</v>
      </c>
      <c r="AE68" s="85" t="s">
        <v>1094</v>
      </c>
      <c r="AF68" s="79" t="b">
        <v>1</v>
      </c>
      <c r="AG68" s="79" t="s">
        <v>1104</v>
      </c>
      <c r="AH68" s="79"/>
      <c r="AI68" s="85" t="s">
        <v>1110</v>
      </c>
      <c r="AJ68" s="79" t="b">
        <v>0</v>
      </c>
      <c r="AK68" s="79">
        <v>1</v>
      </c>
      <c r="AL68" s="85" t="s">
        <v>953</v>
      </c>
      <c r="AM68" s="79" t="s">
        <v>1124</v>
      </c>
      <c r="AN68" s="79" t="b">
        <v>0</v>
      </c>
      <c r="AO68" s="85" t="s">
        <v>953</v>
      </c>
      <c r="AP68" s="79" t="s">
        <v>176</v>
      </c>
      <c r="AQ68" s="79">
        <v>0</v>
      </c>
      <c r="AR68" s="79">
        <v>0</v>
      </c>
      <c r="AS68" s="79"/>
      <c r="AT68" s="79"/>
      <c r="AU68" s="79"/>
      <c r="AV68" s="79"/>
      <c r="AW68" s="79"/>
      <c r="AX68" s="79"/>
      <c r="AY68" s="79"/>
      <c r="AZ68" s="79"/>
      <c r="BA68">
        <v>8</v>
      </c>
      <c r="BB68" s="78" t="str">
        <f>REPLACE(INDEX(GroupVertices[Group],MATCH(Edges[[#This Row],[Vertex 1]],GroupVertices[Vertex],0)),1,1,"")</f>
        <v>4</v>
      </c>
      <c r="BC68" s="78" t="str">
        <f>REPLACE(INDEX(GroupVertices[Group],MATCH(Edges[[#This Row],[Vertex 2]],GroupVertices[Vertex],0)),1,1,"")</f>
        <v>4</v>
      </c>
      <c r="BD68" s="48">
        <v>1</v>
      </c>
      <c r="BE68" s="49">
        <v>4.3478260869565215</v>
      </c>
      <c r="BF68" s="48">
        <v>0</v>
      </c>
      <c r="BG68" s="49">
        <v>0</v>
      </c>
      <c r="BH68" s="48">
        <v>0</v>
      </c>
      <c r="BI68" s="49">
        <v>0</v>
      </c>
      <c r="BJ68" s="48">
        <v>22</v>
      </c>
      <c r="BK68" s="49">
        <v>95.65217391304348</v>
      </c>
      <c r="BL68" s="48">
        <v>23</v>
      </c>
    </row>
    <row r="69" spans="1:64" ht="15">
      <c r="A69" s="64" t="s">
        <v>235</v>
      </c>
      <c r="B69" s="64" t="s">
        <v>234</v>
      </c>
      <c r="C69" s="65" t="s">
        <v>3145</v>
      </c>
      <c r="D69" s="66">
        <v>10</v>
      </c>
      <c r="E69" s="67" t="s">
        <v>136</v>
      </c>
      <c r="F69" s="68">
        <v>12</v>
      </c>
      <c r="G69" s="65"/>
      <c r="H69" s="69"/>
      <c r="I69" s="70"/>
      <c r="J69" s="70"/>
      <c r="K69" s="34" t="s">
        <v>65</v>
      </c>
      <c r="L69" s="77">
        <v>69</v>
      </c>
      <c r="M69" s="77"/>
      <c r="N69" s="72"/>
      <c r="O69" s="79" t="s">
        <v>325</v>
      </c>
      <c r="P69" s="81">
        <v>43684.31827546296</v>
      </c>
      <c r="Q69" s="79" t="s">
        <v>330</v>
      </c>
      <c r="R69" s="79"/>
      <c r="S69" s="79"/>
      <c r="T69" s="79"/>
      <c r="U69" s="79"/>
      <c r="V69" s="83" t="s">
        <v>680</v>
      </c>
      <c r="W69" s="81">
        <v>43684.31827546296</v>
      </c>
      <c r="X69" s="83" t="s">
        <v>783</v>
      </c>
      <c r="Y69" s="79"/>
      <c r="Z69" s="79"/>
      <c r="AA69" s="85" t="s">
        <v>966</v>
      </c>
      <c r="AB69" s="79"/>
      <c r="AC69" s="79" t="b">
        <v>0</v>
      </c>
      <c r="AD69" s="79">
        <v>0</v>
      </c>
      <c r="AE69" s="85" t="s">
        <v>1094</v>
      </c>
      <c r="AF69" s="79" t="b">
        <v>0</v>
      </c>
      <c r="AG69" s="79" t="s">
        <v>1104</v>
      </c>
      <c r="AH69" s="79"/>
      <c r="AI69" s="85" t="s">
        <v>1094</v>
      </c>
      <c r="AJ69" s="79" t="b">
        <v>0</v>
      </c>
      <c r="AK69" s="79">
        <v>7</v>
      </c>
      <c r="AL69" s="85" t="s">
        <v>956</v>
      </c>
      <c r="AM69" s="79" t="s">
        <v>1124</v>
      </c>
      <c r="AN69" s="79" t="b">
        <v>0</v>
      </c>
      <c r="AO69" s="85" t="s">
        <v>956</v>
      </c>
      <c r="AP69" s="79" t="s">
        <v>176</v>
      </c>
      <c r="AQ69" s="79">
        <v>0</v>
      </c>
      <c r="AR69" s="79">
        <v>0</v>
      </c>
      <c r="AS69" s="79"/>
      <c r="AT69" s="79"/>
      <c r="AU69" s="79"/>
      <c r="AV69" s="79"/>
      <c r="AW69" s="79"/>
      <c r="AX69" s="79"/>
      <c r="AY69" s="79"/>
      <c r="AZ69" s="79"/>
      <c r="BA69">
        <v>8</v>
      </c>
      <c r="BB69" s="78" t="str">
        <f>REPLACE(INDEX(GroupVertices[Group],MATCH(Edges[[#This Row],[Vertex 1]],GroupVertices[Vertex],0)),1,1,"")</f>
        <v>4</v>
      </c>
      <c r="BC69" s="78" t="str">
        <f>REPLACE(INDEX(GroupVertices[Group],MATCH(Edges[[#This Row],[Vertex 2]],GroupVertices[Vertex],0)),1,1,"")</f>
        <v>4</v>
      </c>
      <c r="BD69" s="48">
        <v>1</v>
      </c>
      <c r="BE69" s="49">
        <v>4.166666666666667</v>
      </c>
      <c r="BF69" s="48">
        <v>0</v>
      </c>
      <c r="BG69" s="49">
        <v>0</v>
      </c>
      <c r="BH69" s="48">
        <v>0</v>
      </c>
      <c r="BI69" s="49">
        <v>0</v>
      </c>
      <c r="BJ69" s="48">
        <v>23</v>
      </c>
      <c r="BK69" s="49">
        <v>95.83333333333333</v>
      </c>
      <c r="BL69" s="48">
        <v>24</v>
      </c>
    </row>
    <row r="70" spans="1:64" ht="15">
      <c r="A70" s="64" t="s">
        <v>235</v>
      </c>
      <c r="B70" s="64" t="s">
        <v>234</v>
      </c>
      <c r="C70" s="65" t="s">
        <v>3145</v>
      </c>
      <c r="D70" s="66">
        <v>10</v>
      </c>
      <c r="E70" s="67" t="s">
        <v>136</v>
      </c>
      <c r="F70" s="68">
        <v>12</v>
      </c>
      <c r="G70" s="65"/>
      <c r="H70" s="69"/>
      <c r="I70" s="70"/>
      <c r="J70" s="70"/>
      <c r="K70" s="34" t="s">
        <v>65</v>
      </c>
      <c r="L70" s="77">
        <v>70</v>
      </c>
      <c r="M70" s="77"/>
      <c r="N70" s="72"/>
      <c r="O70" s="79" t="s">
        <v>325</v>
      </c>
      <c r="P70" s="81">
        <v>43695.91013888889</v>
      </c>
      <c r="Q70" s="79" t="s">
        <v>340</v>
      </c>
      <c r="R70" s="79"/>
      <c r="S70" s="79"/>
      <c r="T70" s="79" t="s">
        <v>567</v>
      </c>
      <c r="U70" s="79"/>
      <c r="V70" s="83" t="s">
        <v>680</v>
      </c>
      <c r="W70" s="81">
        <v>43695.91013888889</v>
      </c>
      <c r="X70" s="83" t="s">
        <v>765</v>
      </c>
      <c r="Y70" s="79"/>
      <c r="Z70" s="79"/>
      <c r="AA70" s="85" t="s">
        <v>948</v>
      </c>
      <c r="AB70" s="79"/>
      <c r="AC70" s="79" t="b">
        <v>0</v>
      </c>
      <c r="AD70" s="79">
        <v>0</v>
      </c>
      <c r="AE70" s="85" t="s">
        <v>1094</v>
      </c>
      <c r="AF70" s="79" t="b">
        <v>0</v>
      </c>
      <c r="AG70" s="79" t="s">
        <v>1104</v>
      </c>
      <c r="AH70" s="79"/>
      <c r="AI70" s="85" t="s">
        <v>1094</v>
      </c>
      <c r="AJ70" s="79" t="b">
        <v>0</v>
      </c>
      <c r="AK70" s="79">
        <v>5</v>
      </c>
      <c r="AL70" s="85" t="s">
        <v>946</v>
      </c>
      <c r="AM70" s="79" t="s">
        <v>1124</v>
      </c>
      <c r="AN70" s="79" t="b">
        <v>0</v>
      </c>
      <c r="AO70" s="85" t="s">
        <v>946</v>
      </c>
      <c r="AP70" s="79" t="s">
        <v>176</v>
      </c>
      <c r="AQ70" s="79">
        <v>0</v>
      </c>
      <c r="AR70" s="79">
        <v>0</v>
      </c>
      <c r="AS70" s="79"/>
      <c r="AT70" s="79"/>
      <c r="AU70" s="79"/>
      <c r="AV70" s="79"/>
      <c r="AW70" s="79"/>
      <c r="AX70" s="79"/>
      <c r="AY70" s="79"/>
      <c r="AZ70" s="79"/>
      <c r="BA70">
        <v>8</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235</v>
      </c>
      <c r="B71" s="64" t="s">
        <v>234</v>
      </c>
      <c r="C71" s="65" t="s">
        <v>3145</v>
      </c>
      <c r="D71" s="66">
        <v>10</v>
      </c>
      <c r="E71" s="67" t="s">
        <v>136</v>
      </c>
      <c r="F71" s="68">
        <v>12</v>
      </c>
      <c r="G71" s="65"/>
      <c r="H71" s="69"/>
      <c r="I71" s="70"/>
      <c r="J71" s="70"/>
      <c r="K71" s="34" t="s">
        <v>65</v>
      </c>
      <c r="L71" s="77">
        <v>71</v>
      </c>
      <c r="M71" s="77"/>
      <c r="N71" s="72"/>
      <c r="O71" s="79" t="s">
        <v>325</v>
      </c>
      <c r="P71" s="81">
        <v>43695.91023148148</v>
      </c>
      <c r="Q71" s="79" t="s">
        <v>341</v>
      </c>
      <c r="R71" s="83" t="s">
        <v>473</v>
      </c>
      <c r="S71" s="79" t="s">
        <v>536</v>
      </c>
      <c r="T71" s="79" t="s">
        <v>568</v>
      </c>
      <c r="U71" s="79"/>
      <c r="V71" s="83" t="s">
        <v>680</v>
      </c>
      <c r="W71" s="81">
        <v>43695.91023148148</v>
      </c>
      <c r="X71" s="83" t="s">
        <v>784</v>
      </c>
      <c r="Y71" s="79"/>
      <c r="Z71" s="79"/>
      <c r="AA71" s="85" t="s">
        <v>967</v>
      </c>
      <c r="AB71" s="79"/>
      <c r="AC71" s="79" t="b">
        <v>0</v>
      </c>
      <c r="AD71" s="79">
        <v>0</v>
      </c>
      <c r="AE71" s="85" t="s">
        <v>1094</v>
      </c>
      <c r="AF71" s="79" t="b">
        <v>1</v>
      </c>
      <c r="AG71" s="79" t="s">
        <v>1104</v>
      </c>
      <c r="AH71" s="79"/>
      <c r="AI71" s="85" t="s">
        <v>1109</v>
      </c>
      <c r="AJ71" s="79" t="b">
        <v>0</v>
      </c>
      <c r="AK71" s="79">
        <v>4</v>
      </c>
      <c r="AL71" s="85" t="s">
        <v>959</v>
      </c>
      <c r="AM71" s="79" t="s">
        <v>1124</v>
      </c>
      <c r="AN71" s="79" t="b">
        <v>0</v>
      </c>
      <c r="AO71" s="85" t="s">
        <v>959</v>
      </c>
      <c r="AP71" s="79" t="s">
        <v>176</v>
      </c>
      <c r="AQ71" s="79">
        <v>0</v>
      </c>
      <c r="AR71" s="79">
        <v>0</v>
      </c>
      <c r="AS71" s="79"/>
      <c r="AT71" s="79"/>
      <c r="AU71" s="79"/>
      <c r="AV71" s="79"/>
      <c r="AW71" s="79"/>
      <c r="AX71" s="79"/>
      <c r="AY71" s="79"/>
      <c r="AZ71" s="79"/>
      <c r="BA71">
        <v>8</v>
      </c>
      <c r="BB71" s="78" t="str">
        <f>REPLACE(INDEX(GroupVertices[Group],MATCH(Edges[[#This Row],[Vertex 1]],GroupVertices[Vertex],0)),1,1,"")</f>
        <v>4</v>
      </c>
      <c r="BC71" s="78" t="str">
        <f>REPLACE(INDEX(GroupVertices[Group],MATCH(Edges[[#This Row],[Vertex 2]],GroupVertices[Vertex],0)),1,1,"")</f>
        <v>4</v>
      </c>
      <c r="BD71" s="48">
        <v>0</v>
      </c>
      <c r="BE71" s="49">
        <v>0</v>
      </c>
      <c r="BF71" s="48">
        <v>0</v>
      </c>
      <c r="BG71" s="49">
        <v>0</v>
      </c>
      <c r="BH71" s="48">
        <v>0</v>
      </c>
      <c r="BI71" s="49">
        <v>0</v>
      </c>
      <c r="BJ71" s="48">
        <v>14</v>
      </c>
      <c r="BK71" s="49">
        <v>100</v>
      </c>
      <c r="BL71" s="48">
        <v>14</v>
      </c>
    </row>
    <row r="72" spans="1:64" ht="15">
      <c r="A72" s="64" t="s">
        <v>235</v>
      </c>
      <c r="B72" s="64" t="s">
        <v>234</v>
      </c>
      <c r="C72" s="65" t="s">
        <v>3145</v>
      </c>
      <c r="D72" s="66">
        <v>10</v>
      </c>
      <c r="E72" s="67" t="s">
        <v>136</v>
      </c>
      <c r="F72" s="68">
        <v>12</v>
      </c>
      <c r="G72" s="65"/>
      <c r="H72" s="69"/>
      <c r="I72" s="70"/>
      <c r="J72" s="70"/>
      <c r="K72" s="34" t="s">
        <v>65</v>
      </c>
      <c r="L72" s="77">
        <v>72</v>
      </c>
      <c r="M72" s="77"/>
      <c r="N72" s="72"/>
      <c r="O72" s="79" t="s">
        <v>325</v>
      </c>
      <c r="P72" s="81">
        <v>43695.910266203704</v>
      </c>
      <c r="Q72" s="79" t="s">
        <v>342</v>
      </c>
      <c r="R72" s="83" t="s">
        <v>474</v>
      </c>
      <c r="S72" s="79" t="s">
        <v>539</v>
      </c>
      <c r="T72" s="79" t="s">
        <v>567</v>
      </c>
      <c r="U72" s="79"/>
      <c r="V72" s="83" t="s">
        <v>680</v>
      </c>
      <c r="W72" s="81">
        <v>43695.910266203704</v>
      </c>
      <c r="X72" s="83" t="s">
        <v>785</v>
      </c>
      <c r="Y72" s="79"/>
      <c r="Z72" s="79"/>
      <c r="AA72" s="85" t="s">
        <v>968</v>
      </c>
      <c r="AB72" s="79"/>
      <c r="AC72" s="79" t="b">
        <v>0</v>
      </c>
      <c r="AD72" s="79">
        <v>0</v>
      </c>
      <c r="AE72" s="85" t="s">
        <v>1094</v>
      </c>
      <c r="AF72" s="79" t="b">
        <v>0</v>
      </c>
      <c r="AG72" s="79" t="s">
        <v>1104</v>
      </c>
      <c r="AH72" s="79"/>
      <c r="AI72" s="85" t="s">
        <v>1094</v>
      </c>
      <c r="AJ72" s="79" t="b">
        <v>0</v>
      </c>
      <c r="AK72" s="79">
        <v>5</v>
      </c>
      <c r="AL72" s="85" t="s">
        <v>960</v>
      </c>
      <c r="AM72" s="79" t="s">
        <v>1124</v>
      </c>
      <c r="AN72" s="79" t="b">
        <v>0</v>
      </c>
      <c r="AO72" s="85" t="s">
        <v>960</v>
      </c>
      <c r="AP72" s="79" t="s">
        <v>176</v>
      </c>
      <c r="AQ72" s="79">
        <v>0</v>
      </c>
      <c r="AR72" s="79">
        <v>0</v>
      </c>
      <c r="AS72" s="79"/>
      <c r="AT72" s="79"/>
      <c r="AU72" s="79"/>
      <c r="AV72" s="79"/>
      <c r="AW72" s="79"/>
      <c r="AX72" s="79"/>
      <c r="AY72" s="79"/>
      <c r="AZ72" s="79"/>
      <c r="BA72">
        <v>8</v>
      </c>
      <c r="BB72" s="78" t="str">
        <f>REPLACE(INDEX(GroupVertices[Group],MATCH(Edges[[#This Row],[Vertex 1]],GroupVertices[Vertex],0)),1,1,"")</f>
        <v>4</v>
      </c>
      <c r="BC72" s="78" t="str">
        <f>REPLACE(INDEX(GroupVertices[Group],MATCH(Edges[[#This Row],[Vertex 2]],GroupVertices[Vertex],0)),1,1,"")</f>
        <v>4</v>
      </c>
      <c r="BD72" s="48">
        <v>2</v>
      </c>
      <c r="BE72" s="49">
        <v>13.333333333333334</v>
      </c>
      <c r="BF72" s="48">
        <v>0</v>
      </c>
      <c r="BG72" s="49">
        <v>0</v>
      </c>
      <c r="BH72" s="48">
        <v>0</v>
      </c>
      <c r="BI72" s="49">
        <v>0</v>
      </c>
      <c r="BJ72" s="48">
        <v>13</v>
      </c>
      <c r="BK72" s="49">
        <v>86.66666666666667</v>
      </c>
      <c r="BL72" s="48">
        <v>15</v>
      </c>
    </row>
    <row r="73" spans="1:64" ht="15">
      <c r="A73" s="64" t="s">
        <v>235</v>
      </c>
      <c r="B73" s="64" t="s">
        <v>235</v>
      </c>
      <c r="C73" s="65" t="s">
        <v>3147</v>
      </c>
      <c r="D73" s="66">
        <v>8.833333333333332</v>
      </c>
      <c r="E73" s="67" t="s">
        <v>136</v>
      </c>
      <c r="F73" s="68">
        <v>15.833333333333332</v>
      </c>
      <c r="G73" s="65"/>
      <c r="H73" s="69"/>
      <c r="I73" s="70"/>
      <c r="J73" s="70"/>
      <c r="K73" s="34" t="s">
        <v>65</v>
      </c>
      <c r="L73" s="77">
        <v>73</v>
      </c>
      <c r="M73" s="77"/>
      <c r="N73" s="72"/>
      <c r="O73" s="79" t="s">
        <v>176</v>
      </c>
      <c r="P73" s="81">
        <v>43684.15903935185</v>
      </c>
      <c r="Q73" s="79" t="s">
        <v>359</v>
      </c>
      <c r="R73" s="83" t="s">
        <v>472</v>
      </c>
      <c r="S73" s="79" t="s">
        <v>538</v>
      </c>
      <c r="T73" s="79" t="s">
        <v>579</v>
      </c>
      <c r="U73" s="83" t="s">
        <v>633</v>
      </c>
      <c r="V73" s="83" t="s">
        <v>633</v>
      </c>
      <c r="W73" s="81">
        <v>43684.15903935185</v>
      </c>
      <c r="X73" s="83" t="s">
        <v>786</v>
      </c>
      <c r="Y73" s="79"/>
      <c r="Z73" s="79"/>
      <c r="AA73" s="85" t="s">
        <v>969</v>
      </c>
      <c r="AB73" s="79"/>
      <c r="AC73" s="79" t="b">
        <v>0</v>
      </c>
      <c r="AD73" s="79">
        <v>0</v>
      </c>
      <c r="AE73" s="85" t="s">
        <v>1094</v>
      </c>
      <c r="AF73" s="79" t="b">
        <v>0</v>
      </c>
      <c r="AG73" s="79" t="s">
        <v>1104</v>
      </c>
      <c r="AH73" s="79"/>
      <c r="AI73" s="85" t="s">
        <v>1094</v>
      </c>
      <c r="AJ73" s="79" t="b">
        <v>0</v>
      </c>
      <c r="AK73" s="79">
        <v>0</v>
      </c>
      <c r="AL73" s="85" t="s">
        <v>1094</v>
      </c>
      <c r="AM73" s="79" t="s">
        <v>1126</v>
      </c>
      <c r="AN73" s="79" t="b">
        <v>0</v>
      </c>
      <c r="AO73" s="85" t="s">
        <v>969</v>
      </c>
      <c r="AP73" s="79" t="s">
        <v>176</v>
      </c>
      <c r="AQ73" s="79">
        <v>0</v>
      </c>
      <c r="AR73" s="79">
        <v>0</v>
      </c>
      <c r="AS73" s="79"/>
      <c r="AT73" s="79"/>
      <c r="AU73" s="79"/>
      <c r="AV73" s="79"/>
      <c r="AW73" s="79"/>
      <c r="AX73" s="79"/>
      <c r="AY73" s="79"/>
      <c r="AZ73" s="79"/>
      <c r="BA73">
        <v>6</v>
      </c>
      <c r="BB73" s="78" t="str">
        <f>REPLACE(INDEX(GroupVertices[Group],MATCH(Edges[[#This Row],[Vertex 1]],GroupVertices[Vertex],0)),1,1,"")</f>
        <v>4</v>
      </c>
      <c r="BC73" s="78" t="str">
        <f>REPLACE(INDEX(GroupVertices[Group],MATCH(Edges[[#This Row],[Vertex 2]],GroupVertices[Vertex],0)),1,1,"")</f>
        <v>4</v>
      </c>
      <c r="BD73" s="48">
        <v>2</v>
      </c>
      <c r="BE73" s="49">
        <v>8.333333333333334</v>
      </c>
      <c r="BF73" s="48">
        <v>0</v>
      </c>
      <c r="BG73" s="49">
        <v>0</v>
      </c>
      <c r="BH73" s="48">
        <v>0</v>
      </c>
      <c r="BI73" s="49">
        <v>0</v>
      </c>
      <c r="BJ73" s="48">
        <v>22</v>
      </c>
      <c r="BK73" s="49">
        <v>91.66666666666667</v>
      </c>
      <c r="BL73" s="48">
        <v>24</v>
      </c>
    </row>
    <row r="74" spans="1:64" ht="15">
      <c r="A74" s="64" t="s">
        <v>235</v>
      </c>
      <c r="B74" s="64" t="s">
        <v>235</v>
      </c>
      <c r="C74" s="65" t="s">
        <v>3147</v>
      </c>
      <c r="D74" s="66">
        <v>8.833333333333332</v>
      </c>
      <c r="E74" s="67" t="s">
        <v>136</v>
      </c>
      <c r="F74" s="68">
        <v>15.833333333333332</v>
      </c>
      <c r="G74" s="65"/>
      <c r="H74" s="69"/>
      <c r="I74" s="70"/>
      <c r="J74" s="70"/>
      <c r="K74" s="34" t="s">
        <v>65</v>
      </c>
      <c r="L74" s="77">
        <v>74</v>
      </c>
      <c r="M74" s="77"/>
      <c r="N74" s="72"/>
      <c r="O74" s="79" t="s">
        <v>176</v>
      </c>
      <c r="P74" s="81">
        <v>43685.2472337963</v>
      </c>
      <c r="Q74" s="79" t="s">
        <v>360</v>
      </c>
      <c r="R74" s="83" t="s">
        <v>472</v>
      </c>
      <c r="S74" s="79" t="s">
        <v>538</v>
      </c>
      <c r="T74" s="79" t="s">
        <v>579</v>
      </c>
      <c r="U74" s="83" t="s">
        <v>634</v>
      </c>
      <c r="V74" s="83" t="s">
        <v>634</v>
      </c>
      <c r="W74" s="81">
        <v>43685.2472337963</v>
      </c>
      <c r="X74" s="83" t="s">
        <v>787</v>
      </c>
      <c r="Y74" s="79"/>
      <c r="Z74" s="79"/>
      <c r="AA74" s="85" t="s">
        <v>970</v>
      </c>
      <c r="AB74" s="79"/>
      <c r="AC74" s="79" t="b">
        <v>0</v>
      </c>
      <c r="AD74" s="79">
        <v>0</v>
      </c>
      <c r="AE74" s="85" t="s">
        <v>1094</v>
      </c>
      <c r="AF74" s="79" t="b">
        <v>0</v>
      </c>
      <c r="AG74" s="79" t="s">
        <v>1104</v>
      </c>
      <c r="AH74" s="79"/>
      <c r="AI74" s="85" t="s">
        <v>1094</v>
      </c>
      <c r="AJ74" s="79" t="b">
        <v>0</v>
      </c>
      <c r="AK74" s="79">
        <v>0</v>
      </c>
      <c r="AL74" s="85" t="s">
        <v>1094</v>
      </c>
      <c r="AM74" s="79" t="s">
        <v>1126</v>
      </c>
      <c r="AN74" s="79" t="b">
        <v>0</v>
      </c>
      <c r="AO74" s="85" t="s">
        <v>970</v>
      </c>
      <c r="AP74" s="79" t="s">
        <v>176</v>
      </c>
      <c r="AQ74" s="79">
        <v>0</v>
      </c>
      <c r="AR74" s="79">
        <v>0</v>
      </c>
      <c r="AS74" s="79"/>
      <c r="AT74" s="79"/>
      <c r="AU74" s="79"/>
      <c r="AV74" s="79"/>
      <c r="AW74" s="79"/>
      <c r="AX74" s="79"/>
      <c r="AY74" s="79"/>
      <c r="AZ74" s="79"/>
      <c r="BA74">
        <v>6</v>
      </c>
      <c r="BB74" s="78" t="str">
        <f>REPLACE(INDEX(GroupVertices[Group],MATCH(Edges[[#This Row],[Vertex 1]],GroupVertices[Vertex],0)),1,1,"")</f>
        <v>4</v>
      </c>
      <c r="BC74" s="78" t="str">
        <f>REPLACE(INDEX(GroupVertices[Group],MATCH(Edges[[#This Row],[Vertex 2]],GroupVertices[Vertex],0)),1,1,"")</f>
        <v>4</v>
      </c>
      <c r="BD74" s="48">
        <v>2</v>
      </c>
      <c r="BE74" s="49">
        <v>9.523809523809524</v>
      </c>
      <c r="BF74" s="48">
        <v>0</v>
      </c>
      <c r="BG74" s="49">
        <v>0</v>
      </c>
      <c r="BH74" s="48">
        <v>0</v>
      </c>
      <c r="BI74" s="49">
        <v>0</v>
      </c>
      <c r="BJ74" s="48">
        <v>19</v>
      </c>
      <c r="BK74" s="49">
        <v>90.47619047619048</v>
      </c>
      <c r="BL74" s="48">
        <v>21</v>
      </c>
    </row>
    <row r="75" spans="1:64" ht="15">
      <c r="A75" s="64" t="s">
        <v>235</v>
      </c>
      <c r="B75" s="64" t="s">
        <v>235</v>
      </c>
      <c r="C75" s="65" t="s">
        <v>3147</v>
      </c>
      <c r="D75" s="66">
        <v>8.833333333333332</v>
      </c>
      <c r="E75" s="67" t="s">
        <v>136</v>
      </c>
      <c r="F75" s="68">
        <v>15.833333333333332</v>
      </c>
      <c r="G75" s="65"/>
      <c r="H75" s="69"/>
      <c r="I75" s="70"/>
      <c r="J75" s="70"/>
      <c r="K75" s="34" t="s">
        <v>65</v>
      </c>
      <c r="L75" s="77">
        <v>75</v>
      </c>
      <c r="M75" s="77"/>
      <c r="N75" s="72"/>
      <c r="O75" s="79" t="s">
        <v>176</v>
      </c>
      <c r="P75" s="81">
        <v>43687.92778935185</v>
      </c>
      <c r="Q75" s="79" t="s">
        <v>361</v>
      </c>
      <c r="R75" s="79" t="s">
        <v>483</v>
      </c>
      <c r="S75" s="79" t="s">
        <v>542</v>
      </c>
      <c r="T75" s="79" t="s">
        <v>563</v>
      </c>
      <c r="U75" s="79"/>
      <c r="V75" s="83" t="s">
        <v>680</v>
      </c>
      <c r="W75" s="81">
        <v>43687.92778935185</v>
      </c>
      <c r="X75" s="83" t="s">
        <v>788</v>
      </c>
      <c r="Y75" s="79"/>
      <c r="Z75" s="79"/>
      <c r="AA75" s="85" t="s">
        <v>971</v>
      </c>
      <c r="AB75" s="79"/>
      <c r="AC75" s="79" t="b">
        <v>0</v>
      </c>
      <c r="AD75" s="79">
        <v>0</v>
      </c>
      <c r="AE75" s="85" t="s">
        <v>1094</v>
      </c>
      <c r="AF75" s="79" t="b">
        <v>0</v>
      </c>
      <c r="AG75" s="79" t="s">
        <v>1104</v>
      </c>
      <c r="AH75" s="79"/>
      <c r="AI75" s="85" t="s">
        <v>1094</v>
      </c>
      <c r="AJ75" s="79" t="b">
        <v>0</v>
      </c>
      <c r="AK75" s="79">
        <v>0</v>
      </c>
      <c r="AL75" s="85" t="s">
        <v>1094</v>
      </c>
      <c r="AM75" s="79" t="s">
        <v>1126</v>
      </c>
      <c r="AN75" s="79" t="b">
        <v>1</v>
      </c>
      <c r="AO75" s="85" t="s">
        <v>971</v>
      </c>
      <c r="AP75" s="79" t="s">
        <v>176</v>
      </c>
      <c r="AQ75" s="79">
        <v>0</v>
      </c>
      <c r="AR75" s="79">
        <v>0</v>
      </c>
      <c r="AS75" s="79"/>
      <c r="AT75" s="79"/>
      <c r="AU75" s="79"/>
      <c r="AV75" s="79"/>
      <c r="AW75" s="79"/>
      <c r="AX75" s="79"/>
      <c r="AY75" s="79"/>
      <c r="AZ75" s="79"/>
      <c r="BA75">
        <v>6</v>
      </c>
      <c r="BB75" s="78" t="str">
        <f>REPLACE(INDEX(GroupVertices[Group],MATCH(Edges[[#This Row],[Vertex 1]],GroupVertices[Vertex],0)),1,1,"")</f>
        <v>4</v>
      </c>
      <c r="BC75" s="78" t="str">
        <f>REPLACE(INDEX(GroupVertices[Group],MATCH(Edges[[#This Row],[Vertex 2]],GroupVertices[Vertex],0)),1,1,"")</f>
        <v>4</v>
      </c>
      <c r="BD75" s="48">
        <v>1</v>
      </c>
      <c r="BE75" s="49">
        <v>11.11111111111111</v>
      </c>
      <c r="BF75" s="48">
        <v>0</v>
      </c>
      <c r="BG75" s="49">
        <v>0</v>
      </c>
      <c r="BH75" s="48">
        <v>0</v>
      </c>
      <c r="BI75" s="49">
        <v>0</v>
      </c>
      <c r="BJ75" s="48">
        <v>8</v>
      </c>
      <c r="BK75" s="49">
        <v>88.88888888888889</v>
      </c>
      <c r="BL75" s="48">
        <v>9</v>
      </c>
    </row>
    <row r="76" spans="1:64" ht="15">
      <c r="A76" s="64" t="s">
        <v>235</v>
      </c>
      <c r="B76" s="64" t="s">
        <v>235</v>
      </c>
      <c r="C76" s="65" t="s">
        <v>3147</v>
      </c>
      <c r="D76" s="66">
        <v>8.833333333333332</v>
      </c>
      <c r="E76" s="67" t="s">
        <v>136</v>
      </c>
      <c r="F76" s="68">
        <v>15.833333333333332</v>
      </c>
      <c r="G76" s="65"/>
      <c r="H76" s="69"/>
      <c r="I76" s="70"/>
      <c r="J76" s="70"/>
      <c r="K76" s="34" t="s">
        <v>65</v>
      </c>
      <c r="L76" s="77">
        <v>76</v>
      </c>
      <c r="M76" s="77"/>
      <c r="N76" s="72"/>
      <c r="O76" s="79" t="s">
        <v>176</v>
      </c>
      <c r="P76" s="81">
        <v>43694.06390046296</v>
      </c>
      <c r="Q76" s="79" t="s">
        <v>362</v>
      </c>
      <c r="R76" s="83" t="s">
        <v>472</v>
      </c>
      <c r="S76" s="79" t="s">
        <v>538</v>
      </c>
      <c r="T76" s="79" t="s">
        <v>580</v>
      </c>
      <c r="U76" s="83" t="s">
        <v>635</v>
      </c>
      <c r="V76" s="83" t="s">
        <v>635</v>
      </c>
      <c r="W76" s="81">
        <v>43694.06390046296</v>
      </c>
      <c r="X76" s="83" t="s">
        <v>789</v>
      </c>
      <c r="Y76" s="79"/>
      <c r="Z76" s="79"/>
      <c r="AA76" s="85" t="s">
        <v>972</v>
      </c>
      <c r="AB76" s="79"/>
      <c r="AC76" s="79" t="b">
        <v>0</v>
      </c>
      <c r="AD76" s="79">
        <v>0</v>
      </c>
      <c r="AE76" s="85" t="s">
        <v>1094</v>
      </c>
      <c r="AF76" s="79" t="b">
        <v>0</v>
      </c>
      <c r="AG76" s="79" t="s">
        <v>1104</v>
      </c>
      <c r="AH76" s="79"/>
      <c r="AI76" s="85" t="s">
        <v>1094</v>
      </c>
      <c r="AJ76" s="79" t="b">
        <v>0</v>
      </c>
      <c r="AK76" s="79">
        <v>0</v>
      </c>
      <c r="AL76" s="85" t="s">
        <v>1094</v>
      </c>
      <c r="AM76" s="79" t="s">
        <v>1126</v>
      </c>
      <c r="AN76" s="79" t="b">
        <v>0</v>
      </c>
      <c r="AO76" s="85" t="s">
        <v>972</v>
      </c>
      <c r="AP76" s="79" t="s">
        <v>176</v>
      </c>
      <c r="AQ76" s="79">
        <v>0</v>
      </c>
      <c r="AR76" s="79">
        <v>0</v>
      </c>
      <c r="AS76" s="79"/>
      <c r="AT76" s="79"/>
      <c r="AU76" s="79"/>
      <c r="AV76" s="79"/>
      <c r="AW76" s="79"/>
      <c r="AX76" s="79"/>
      <c r="AY76" s="79"/>
      <c r="AZ76" s="79"/>
      <c r="BA76">
        <v>6</v>
      </c>
      <c r="BB76" s="78" t="str">
        <f>REPLACE(INDEX(GroupVertices[Group],MATCH(Edges[[#This Row],[Vertex 1]],GroupVertices[Vertex],0)),1,1,"")</f>
        <v>4</v>
      </c>
      <c r="BC76" s="78" t="str">
        <f>REPLACE(INDEX(GroupVertices[Group],MATCH(Edges[[#This Row],[Vertex 2]],GroupVertices[Vertex],0)),1,1,"")</f>
        <v>4</v>
      </c>
      <c r="BD76" s="48">
        <v>2</v>
      </c>
      <c r="BE76" s="49">
        <v>11.11111111111111</v>
      </c>
      <c r="BF76" s="48">
        <v>0</v>
      </c>
      <c r="BG76" s="49">
        <v>0</v>
      </c>
      <c r="BH76" s="48">
        <v>0</v>
      </c>
      <c r="BI76" s="49">
        <v>0</v>
      </c>
      <c r="BJ76" s="48">
        <v>16</v>
      </c>
      <c r="BK76" s="49">
        <v>88.88888888888889</v>
      </c>
      <c r="BL76" s="48">
        <v>18</v>
      </c>
    </row>
    <row r="77" spans="1:64" ht="15">
      <c r="A77" s="64" t="s">
        <v>235</v>
      </c>
      <c r="B77" s="64" t="s">
        <v>235</v>
      </c>
      <c r="C77" s="65" t="s">
        <v>3147</v>
      </c>
      <c r="D77" s="66">
        <v>8.833333333333332</v>
      </c>
      <c r="E77" s="67" t="s">
        <v>136</v>
      </c>
      <c r="F77" s="68">
        <v>15.833333333333332</v>
      </c>
      <c r="G77" s="65"/>
      <c r="H77" s="69"/>
      <c r="I77" s="70"/>
      <c r="J77" s="70"/>
      <c r="K77" s="34" t="s">
        <v>65</v>
      </c>
      <c r="L77" s="77">
        <v>77</v>
      </c>
      <c r="M77" s="77"/>
      <c r="N77" s="72"/>
      <c r="O77" s="79" t="s">
        <v>176</v>
      </c>
      <c r="P77" s="81">
        <v>43703.32780092592</v>
      </c>
      <c r="Q77" s="79" t="s">
        <v>363</v>
      </c>
      <c r="R77" s="83" t="s">
        <v>484</v>
      </c>
      <c r="S77" s="79" t="s">
        <v>536</v>
      </c>
      <c r="T77" s="79" t="s">
        <v>581</v>
      </c>
      <c r="U77" s="79"/>
      <c r="V77" s="83" t="s">
        <v>680</v>
      </c>
      <c r="W77" s="81">
        <v>43703.32780092592</v>
      </c>
      <c r="X77" s="83" t="s">
        <v>790</v>
      </c>
      <c r="Y77" s="79"/>
      <c r="Z77" s="79"/>
      <c r="AA77" s="85" t="s">
        <v>973</v>
      </c>
      <c r="AB77" s="79"/>
      <c r="AC77" s="79" t="b">
        <v>0</v>
      </c>
      <c r="AD77" s="79">
        <v>0</v>
      </c>
      <c r="AE77" s="85" t="s">
        <v>1094</v>
      </c>
      <c r="AF77" s="79" t="b">
        <v>0</v>
      </c>
      <c r="AG77" s="79" t="s">
        <v>1104</v>
      </c>
      <c r="AH77" s="79"/>
      <c r="AI77" s="85" t="s">
        <v>1094</v>
      </c>
      <c r="AJ77" s="79" t="b">
        <v>0</v>
      </c>
      <c r="AK77" s="79">
        <v>0</v>
      </c>
      <c r="AL77" s="85" t="s">
        <v>1094</v>
      </c>
      <c r="AM77" s="79" t="s">
        <v>1126</v>
      </c>
      <c r="AN77" s="79" t="b">
        <v>1</v>
      </c>
      <c r="AO77" s="85" t="s">
        <v>973</v>
      </c>
      <c r="AP77" s="79" t="s">
        <v>176</v>
      </c>
      <c r="AQ77" s="79">
        <v>0</v>
      </c>
      <c r="AR77" s="79">
        <v>0</v>
      </c>
      <c r="AS77" s="79"/>
      <c r="AT77" s="79"/>
      <c r="AU77" s="79"/>
      <c r="AV77" s="79"/>
      <c r="AW77" s="79"/>
      <c r="AX77" s="79"/>
      <c r="AY77" s="79"/>
      <c r="AZ77" s="79"/>
      <c r="BA77">
        <v>6</v>
      </c>
      <c r="BB77" s="78" t="str">
        <f>REPLACE(INDEX(GroupVertices[Group],MATCH(Edges[[#This Row],[Vertex 1]],GroupVertices[Vertex],0)),1,1,"")</f>
        <v>4</v>
      </c>
      <c r="BC77" s="78" t="str">
        <f>REPLACE(INDEX(GroupVertices[Group],MATCH(Edges[[#This Row],[Vertex 2]],GroupVertices[Vertex],0)),1,1,"")</f>
        <v>4</v>
      </c>
      <c r="BD77" s="48">
        <v>1</v>
      </c>
      <c r="BE77" s="49">
        <v>9.090909090909092</v>
      </c>
      <c r="BF77" s="48">
        <v>0</v>
      </c>
      <c r="BG77" s="49">
        <v>0</v>
      </c>
      <c r="BH77" s="48">
        <v>0</v>
      </c>
      <c r="BI77" s="49">
        <v>0</v>
      </c>
      <c r="BJ77" s="48">
        <v>10</v>
      </c>
      <c r="BK77" s="49">
        <v>90.9090909090909</v>
      </c>
      <c r="BL77" s="48">
        <v>11</v>
      </c>
    </row>
    <row r="78" spans="1:64" ht="15">
      <c r="A78" s="64" t="s">
        <v>235</v>
      </c>
      <c r="B78" s="64" t="s">
        <v>235</v>
      </c>
      <c r="C78" s="65" t="s">
        <v>3147</v>
      </c>
      <c r="D78" s="66">
        <v>8.833333333333332</v>
      </c>
      <c r="E78" s="67" t="s">
        <v>136</v>
      </c>
      <c r="F78" s="68">
        <v>15.833333333333332</v>
      </c>
      <c r="G78" s="65"/>
      <c r="H78" s="69"/>
      <c r="I78" s="70"/>
      <c r="J78" s="70"/>
      <c r="K78" s="34" t="s">
        <v>65</v>
      </c>
      <c r="L78" s="77">
        <v>78</v>
      </c>
      <c r="M78" s="77"/>
      <c r="N78" s="72"/>
      <c r="O78" s="79" t="s">
        <v>176</v>
      </c>
      <c r="P78" s="81">
        <v>43703.67621527778</v>
      </c>
      <c r="Q78" s="79" t="s">
        <v>364</v>
      </c>
      <c r="R78" s="79"/>
      <c r="S78" s="79"/>
      <c r="T78" s="79" t="s">
        <v>581</v>
      </c>
      <c r="U78" s="79"/>
      <c r="V78" s="83" t="s">
        <v>680</v>
      </c>
      <c r="W78" s="81">
        <v>43703.67621527778</v>
      </c>
      <c r="X78" s="83" t="s">
        <v>791</v>
      </c>
      <c r="Y78" s="79"/>
      <c r="Z78" s="79"/>
      <c r="AA78" s="85" t="s">
        <v>974</v>
      </c>
      <c r="AB78" s="79"/>
      <c r="AC78" s="79" t="b">
        <v>0</v>
      </c>
      <c r="AD78" s="79">
        <v>0</v>
      </c>
      <c r="AE78" s="85" t="s">
        <v>1094</v>
      </c>
      <c r="AF78" s="79" t="b">
        <v>0</v>
      </c>
      <c r="AG78" s="79" t="s">
        <v>1104</v>
      </c>
      <c r="AH78" s="79"/>
      <c r="AI78" s="85" t="s">
        <v>1094</v>
      </c>
      <c r="AJ78" s="79" t="b">
        <v>0</v>
      </c>
      <c r="AK78" s="79">
        <v>1</v>
      </c>
      <c r="AL78" s="85" t="s">
        <v>973</v>
      </c>
      <c r="AM78" s="79" t="s">
        <v>1124</v>
      </c>
      <c r="AN78" s="79" t="b">
        <v>0</v>
      </c>
      <c r="AO78" s="85" t="s">
        <v>973</v>
      </c>
      <c r="AP78" s="79" t="s">
        <v>176</v>
      </c>
      <c r="AQ78" s="79">
        <v>0</v>
      </c>
      <c r="AR78" s="79">
        <v>0</v>
      </c>
      <c r="AS78" s="79"/>
      <c r="AT78" s="79"/>
      <c r="AU78" s="79"/>
      <c r="AV78" s="79"/>
      <c r="AW78" s="79"/>
      <c r="AX78" s="79"/>
      <c r="AY78" s="79"/>
      <c r="AZ78" s="79"/>
      <c r="BA78">
        <v>6</v>
      </c>
      <c r="BB78" s="78" t="str">
        <f>REPLACE(INDEX(GroupVertices[Group],MATCH(Edges[[#This Row],[Vertex 1]],GroupVertices[Vertex],0)),1,1,"")</f>
        <v>4</v>
      </c>
      <c r="BC78" s="78" t="str">
        <f>REPLACE(INDEX(GroupVertices[Group],MATCH(Edges[[#This Row],[Vertex 2]],GroupVertices[Vertex],0)),1,1,"")</f>
        <v>4</v>
      </c>
      <c r="BD78" s="48">
        <v>1</v>
      </c>
      <c r="BE78" s="49">
        <v>7.6923076923076925</v>
      </c>
      <c r="BF78" s="48">
        <v>0</v>
      </c>
      <c r="BG78" s="49">
        <v>0</v>
      </c>
      <c r="BH78" s="48">
        <v>0</v>
      </c>
      <c r="BI78" s="49">
        <v>0</v>
      </c>
      <c r="BJ78" s="48">
        <v>12</v>
      </c>
      <c r="BK78" s="49">
        <v>92.3076923076923</v>
      </c>
      <c r="BL78" s="48">
        <v>13</v>
      </c>
    </row>
    <row r="79" spans="1:64" ht="15">
      <c r="A79" s="64" t="s">
        <v>236</v>
      </c>
      <c r="B79" s="64" t="s">
        <v>288</v>
      </c>
      <c r="C79" s="65" t="s">
        <v>3144</v>
      </c>
      <c r="D79" s="66">
        <v>3</v>
      </c>
      <c r="E79" s="67" t="s">
        <v>132</v>
      </c>
      <c r="F79" s="68">
        <v>35</v>
      </c>
      <c r="G79" s="65"/>
      <c r="H79" s="69"/>
      <c r="I79" s="70"/>
      <c r="J79" s="70"/>
      <c r="K79" s="34" t="s">
        <v>65</v>
      </c>
      <c r="L79" s="77">
        <v>79</v>
      </c>
      <c r="M79" s="77"/>
      <c r="N79" s="72"/>
      <c r="O79" s="79" t="s">
        <v>325</v>
      </c>
      <c r="P79" s="81">
        <v>43704.12850694444</v>
      </c>
      <c r="Q79" s="79" t="s">
        <v>365</v>
      </c>
      <c r="R79" s="79" t="s">
        <v>485</v>
      </c>
      <c r="S79" s="79" t="s">
        <v>543</v>
      </c>
      <c r="T79" s="79"/>
      <c r="U79" s="79"/>
      <c r="V79" s="83" t="s">
        <v>681</v>
      </c>
      <c r="W79" s="81">
        <v>43704.12850694444</v>
      </c>
      <c r="X79" s="83" t="s">
        <v>792</v>
      </c>
      <c r="Y79" s="79"/>
      <c r="Z79" s="79"/>
      <c r="AA79" s="85" t="s">
        <v>975</v>
      </c>
      <c r="AB79" s="79"/>
      <c r="AC79" s="79" t="b">
        <v>0</v>
      </c>
      <c r="AD79" s="79">
        <v>0</v>
      </c>
      <c r="AE79" s="85" t="s">
        <v>1094</v>
      </c>
      <c r="AF79" s="79" t="b">
        <v>0</v>
      </c>
      <c r="AG79" s="79" t="s">
        <v>1104</v>
      </c>
      <c r="AH79" s="79"/>
      <c r="AI79" s="85" t="s">
        <v>1094</v>
      </c>
      <c r="AJ79" s="79" t="b">
        <v>0</v>
      </c>
      <c r="AK79" s="79">
        <v>0</v>
      </c>
      <c r="AL79" s="85" t="s">
        <v>1094</v>
      </c>
      <c r="AM79" s="79" t="s">
        <v>1131</v>
      </c>
      <c r="AN79" s="79" t="b">
        <v>1</v>
      </c>
      <c r="AO79" s="85" t="s">
        <v>975</v>
      </c>
      <c r="AP79" s="79" t="s">
        <v>176</v>
      </c>
      <c r="AQ79" s="79">
        <v>0</v>
      </c>
      <c r="AR79" s="79">
        <v>0</v>
      </c>
      <c r="AS79" s="79"/>
      <c r="AT79" s="79"/>
      <c r="AU79" s="79"/>
      <c r="AV79" s="79"/>
      <c r="AW79" s="79"/>
      <c r="AX79" s="79"/>
      <c r="AY79" s="79"/>
      <c r="AZ79" s="79"/>
      <c r="BA79">
        <v>1</v>
      </c>
      <c r="BB79" s="78" t="str">
        <f>REPLACE(INDEX(GroupVertices[Group],MATCH(Edges[[#This Row],[Vertex 1]],GroupVertices[Vertex],0)),1,1,"")</f>
        <v>23</v>
      </c>
      <c r="BC79" s="78" t="str">
        <f>REPLACE(INDEX(GroupVertices[Group],MATCH(Edges[[#This Row],[Vertex 2]],GroupVertices[Vertex],0)),1,1,"")</f>
        <v>23</v>
      </c>
      <c r="BD79" s="48">
        <v>0</v>
      </c>
      <c r="BE79" s="49">
        <v>0</v>
      </c>
      <c r="BF79" s="48">
        <v>0</v>
      </c>
      <c r="BG79" s="49">
        <v>0</v>
      </c>
      <c r="BH79" s="48">
        <v>0</v>
      </c>
      <c r="BI79" s="49">
        <v>0</v>
      </c>
      <c r="BJ79" s="48">
        <v>14</v>
      </c>
      <c r="BK79" s="49">
        <v>100</v>
      </c>
      <c r="BL79" s="48">
        <v>14</v>
      </c>
    </row>
    <row r="80" spans="1:64" ht="15">
      <c r="A80" s="64" t="s">
        <v>237</v>
      </c>
      <c r="B80" s="64" t="s">
        <v>237</v>
      </c>
      <c r="C80" s="65" t="s">
        <v>3144</v>
      </c>
      <c r="D80" s="66">
        <v>3</v>
      </c>
      <c r="E80" s="67" t="s">
        <v>132</v>
      </c>
      <c r="F80" s="68">
        <v>35</v>
      </c>
      <c r="G80" s="65"/>
      <c r="H80" s="69"/>
      <c r="I80" s="70"/>
      <c r="J80" s="70"/>
      <c r="K80" s="34" t="s">
        <v>65</v>
      </c>
      <c r="L80" s="77">
        <v>80</v>
      </c>
      <c r="M80" s="77"/>
      <c r="N80" s="72"/>
      <c r="O80" s="79" t="s">
        <v>176</v>
      </c>
      <c r="P80" s="81">
        <v>43704.583819444444</v>
      </c>
      <c r="Q80" s="79" t="s">
        <v>366</v>
      </c>
      <c r="R80" s="83" t="s">
        <v>486</v>
      </c>
      <c r="S80" s="79" t="s">
        <v>536</v>
      </c>
      <c r="T80" s="79"/>
      <c r="U80" s="79"/>
      <c r="V80" s="83" t="s">
        <v>682</v>
      </c>
      <c r="W80" s="81">
        <v>43704.583819444444</v>
      </c>
      <c r="X80" s="83" t="s">
        <v>793</v>
      </c>
      <c r="Y80" s="79"/>
      <c r="Z80" s="79"/>
      <c r="AA80" s="85" t="s">
        <v>976</v>
      </c>
      <c r="AB80" s="79"/>
      <c r="AC80" s="79" t="b">
        <v>0</v>
      </c>
      <c r="AD80" s="79">
        <v>0</v>
      </c>
      <c r="AE80" s="85" t="s">
        <v>1094</v>
      </c>
      <c r="AF80" s="79" t="b">
        <v>0</v>
      </c>
      <c r="AG80" s="79" t="s">
        <v>1104</v>
      </c>
      <c r="AH80" s="79"/>
      <c r="AI80" s="85" t="s">
        <v>1094</v>
      </c>
      <c r="AJ80" s="79" t="b">
        <v>0</v>
      </c>
      <c r="AK80" s="79">
        <v>0</v>
      </c>
      <c r="AL80" s="85" t="s">
        <v>1094</v>
      </c>
      <c r="AM80" s="79" t="s">
        <v>1131</v>
      </c>
      <c r="AN80" s="79" t="b">
        <v>1</v>
      </c>
      <c r="AO80" s="85" t="s">
        <v>976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10.526315789473685</v>
      </c>
      <c r="BF80" s="48">
        <v>0</v>
      </c>
      <c r="BG80" s="49">
        <v>0</v>
      </c>
      <c r="BH80" s="48">
        <v>0</v>
      </c>
      <c r="BI80" s="49">
        <v>0</v>
      </c>
      <c r="BJ80" s="48">
        <v>17</v>
      </c>
      <c r="BK80" s="49">
        <v>89.47368421052632</v>
      </c>
      <c r="BL80" s="48">
        <v>19</v>
      </c>
    </row>
    <row r="81" spans="1:64" ht="15">
      <c r="A81" s="64" t="s">
        <v>238</v>
      </c>
      <c r="B81" s="64" t="s">
        <v>289</v>
      </c>
      <c r="C81" s="65" t="s">
        <v>3144</v>
      </c>
      <c r="D81" s="66">
        <v>3</v>
      </c>
      <c r="E81" s="67" t="s">
        <v>132</v>
      </c>
      <c r="F81" s="68">
        <v>35</v>
      </c>
      <c r="G81" s="65"/>
      <c r="H81" s="69"/>
      <c r="I81" s="70"/>
      <c r="J81" s="70"/>
      <c r="K81" s="34" t="s">
        <v>65</v>
      </c>
      <c r="L81" s="77">
        <v>81</v>
      </c>
      <c r="M81" s="77"/>
      <c r="N81" s="72"/>
      <c r="O81" s="79" t="s">
        <v>325</v>
      </c>
      <c r="P81" s="81">
        <v>43704.728321759256</v>
      </c>
      <c r="Q81" s="79" t="s">
        <v>367</v>
      </c>
      <c r="R81" s="79"/>
      <c r="S81" s="79"/>
      <c r="T81" s="79"/>
      <c r="U81" s="79"/>
      <c r="V81" s="83" t="s">
        <v>683</v>
      </c>
      <c r="W81" s="81">
        <v>43704.728321759256</v>
      </c>
      <c r="X81" s="83" t="s">
        <v>794</v>
      </c>
      <c r="Y81" s="79"/>
      <c r="Z81" s="79"/>
      <c r="AA81" s="85" t="s">
        <v>977</v>
      </c>
      <c r="AB81" s="79"/>
      <c r="AC81" s="79" t="b">
        <v>0</v>
      </c>
      <c r="AD81" s="79">
        <v>0</v>
      </c>
      <c r="AE81" s="85" t="s">
        <v>1094</v>
      </c>
      <c r="AF81" s="79" t="b">
        <v>0</v>
      </c>
      <c r="AG81" s="79" t="s">
        <v>1105</v>
      </c>
      <c r="AH81" s="79"/>
      <c r="AI81" s="85" t="s">
        <v>1094</v>
      </c>
      <c r="AJ81" s="79" t="b">
        <v>0</v>
      </c>
      <c r="AK81" s="79">
        <v>1</v>
      </c>
      <c r="AL81" s="85" t="s">
        <v>980</v>
      </c>
      <c r="AM81" s="79" t="s">
        <v>1120</v>
      </c>
      <c r="AN81" s="79" t="b">
        <v>0</v>
      </c>
      <c r="AO81" s="85" t="s">
        <v>980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238</v>
      </c>
      <c r="B82" s="64" t="s">
        <v>290</v>
      </c>
      <c r="C82" s="65" t="s">
        <v>3144</v>
      </c>
      <c r="D82" s="66">
        <v>3</v>
      </c>
      <c r="E82" s="67" t="s">
        <v>132</v>
      </c>
      <c r="F82" s="68">
        <v>35</v>
      </c>
      <c r="G82" s="65"/>
      <c r="H82" s="69"/>
      <c r="I82" s="70"/>
      <c r="J82" s="70"/>
      <c r="K82" s="34" t="s">
        <v>65</v>
      </c>
      <c r="L82" s="77">
        <v>82</v>
      </c>
      <c r="M82" s="77"/>
      <c r="N82" s="72"/>
      <c r="O82" s="79" t="s">
        <v>325</v>
      </c>
      <c r="P82" s="81">
        <v>43704.728321759256</v>
      </c>
      <c r="Q82" s="79" t="s">
        <v>367</v>
      </c>
      <c r="R82" s="79"/>
      <c r="S82" s="79"/>
      <c r="T82" s="79"/>
      <c r="U82" s="79"/>
      <c r="V82" s="83" t="s">
        <v>683</v>
      </c>
      <c r="W82" s="81">
        <v>43704.728321759256</v>
      </c>
      <c r="X82" s="83" t="s">
        <v>794</v>
      </c>
      <c r="Y82" s="79"/>
      <c r="Z82" s="79"/>
      <c r="AA82" s="85" t="s">
        <v>977</v>
      </c>
      <c r="AB82" s="79"/>
      <c r="AC82" s="79" t="b">
        <v>0</v>
      </c>
      <c r="AD82" s="79">
        <v>0</v>
      </c>
      <c r="AE82" s="85" t="s">
        <v>1094</v>
      </c>
      <c r="AF82" s="79" t="b">
        <v>0</v>
      </c>
      <c r="AG82" s="79" t="s">
        <v>1105</v>
      </c>
      <c r="AH82" s="79"/>
      <c r="AI82" s="85" t="s">
        <v>1094</v>
      </c>
      <c r="AJ82" s="79" t="b">
        <v>0</v>
      </c>
      <c r="AK82" s="79">
        <v>1</v>
      </c>
      <c r="AL82" s="85" t="s">
        <v>980</v>
      </c>
      <c r="AM82" s="79" t="s">
        <v>1120</v>
      </c>
      <c r="AN82" s="79" t="b">
        <v>0</v>
      </c>
      <c r="AO82" s="85" t="s">
        <v>980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238</v>
      </c>
      <c r="B83" s="64" t="s">
        <v>291</v>
      </c>
      <c r="C83" s="65" t="s">
        <v>3144</v>
      </c>
      <c r="D83" s="66">
        <v>3</v>
      </c>
      <c r="E83" s="67" t="s">
        <v>132</v>
      </c>
      <c r="F83" s="68">
        <v>35</v>
      </c>
      <c r="G83" s="65"/>
      <c r="H83" s="69"/>
      <c r="I83" s="70"/>
      <c r="J83" s="70"/>
      <c r="K83" s="34" t="s">
        <v>65</v>
      </c>
      <c r="L83" s="77">
        <v>83</v>
      </c>
      <c r="M83" s="77"/>
      <c r="N83" s="72"/>
      <c r="O83" s="79" t="s">
        <v>325</v>
      </c>
      <c r="P83" s="81">
        <v>43704.728321759256</v>
      </c>
      <c r="Q83" s="79" t="s">
        <v>367</v>
      </c>
      <c r="R83" s="79"/>
      <c r="S83" s="79"/>
      <c r="T83" s="79"/>
      <c r="U83" s="79"/>
      <c r="V83" s="83" t="s">
        <v>683</v>
      </c>
      <c r="W83" s="81">
        <v>43704.728321759256</v>
      </c>
      <c r="X83" s="83" t="s">
        <v>794</v>
      </c>
      <c r="Y83" s="79"/>
      <c r="Z83" s="79"/>
      <c r="AA83" s="85" t="s">
        <v>977</v>
      </c>
      <c r="AB83" s="79"/>
      <c r="AC83" s="79" t="b">
        <v>0</v>
      </c>
      <c r="AD83" s="79">
        <v>0</v>
      </c>
      <c r="AE83" s="85" t="s">
        <v>1094</v>
      </c>
      <c r="AF83" s="79" t="b">
        <v>0</v>
      </c>
      <c r="AG83" s="79" t="s">
        <v>1105</v>
      </c>
      <c r="AH83" s="79"/>
      <c r="AI83" s="85" t="s">
        <v>1094</v>
      </c>
      <c r="AJ83" s="79" t="b">
        <v>0</v>
      </c>
      <c r="AK83" s="79">
        <v>1</v>
      </c>
      <c r="AL83" s="85" t="s">
        <v>980</v>
      </c>
      <c r="AM83" s="79" t="s">
        <v>1120</v>
      </c>
      <c r="AN83" s="79" t="b">
        <v>0</v>
      </c>
      <c r="AO83" s="85" t="s">
        <v>980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238</v>
      </c>
      <c r="B84" s="64" t="s">
        <v>292</v>
      </c>
      <c r="C84" s="65" t="s">
        <v>3144</v>
      </c>
      <c r="D84" s="66">
        <v>3</v>
      </c>
      <c r="E84" s="67" t="s">
        <v>132</v>
      </c>
      <c r="F84" s="68">
        <v>35</v>
      </c>
      <c r="G84" s="65"/>
      <c r="H84" s="69"/>
      <c r="I84" s="70"/>
      <c r="J84" s="70"/>
      <c r="K84" s="34" t="s">
        <v>65</v>
      </c>
      <c r="L84" s="77">
        <v>84</v>
      </c>
      <c r="M84" s="77"/>
      <c r="N84" s="72"/>
      <c r="O84" s="79" t="s">
        <v>325</v>
      </c>
      <c r="P84" s="81">
        <v>43704.728321759256</v>
      </c>
      <c r="Q84" s="79" t="s">
        <v>367</v>
      </c>
      <c r="R84" s="79"/>
      <c r="S84" s="79"/>
      <c r="T84" s="79"/>
      <c r="U84" s="79"/>
      <c r="V84" s="83" t="s">
        <v>683</v>
      </c>
      <c r="W84" s="81">
        <v>43704.728321759256</v>
      </c>
      <c r="X84" s="83" t="s">
        <v>794</v>
      </c>
      <c r="Y84" s="79"/>
      <c r="Z84" s="79"/>
      <c r="AA84" s="85" t="s">
        <v>977</v>
      </c>
      <c r="AB84" s="79"/>
      <c r="AC84" s="79" t="b">
        <v>0</v>
      </c>
      <c r="AD84" s="79">
        <v>0</v>
      </c>
      <c r="AE84" s="85" t="s">
        <v>1094</v>
      </c>
      <c r="AF84" s="79" t="b">
        <v>0</v>
      </c>
      <c r="AG84" s="79" t="s">
        <v>1105</v>
      </c>
      <c r="AH84" s="79"/>
      <c r="AI84" s="85" t="s">
        <v>1094</v>
      </c>
      <c r="AJ84" s="79" t="b">
        <v>0</v>
      </c>
      <c r="AK84" s="79">
        <v>1</v>
      </c>
      <c r="AL84" s="85" t="s">
        <v>980</v>
      </c>
      <c r="AM84" s="79" t="s">
        <v>1120</v>
      </c>
      <c r="AN84" s="79" t="b">
        <v>0</v>
      </c>
      <c r="AO84" s="85" t="s">
        <v>980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238</v>
      </c>
      <c r="B85" s="64" t="s">
        <v>271</v>
      </c>
      <c r="C85" s="65" t="s">
        <v>3144</v>
      </c>
      <c r="D85" s="66">
        <v>3</v>
      </c>
      <c r="E85" s="67" t="s">
        <v>132</v>
      </c>
      <c r="F85" s="68">
        <v>35</v>
      </c>
      <c r="G85" s="65"/>
      <c r="H85" s="69"/>
      <c r="I85" s="70"/>
      <c r="J85" s="70"/>
      <c r="K85" s="34" t="s">
        <v>65</v>
      </c>
      <c r="L85" s="77">
        <v>85</v>
      </c>
      <c r="M85" s="77"/>
      <c r="N85" s="72"/>
      <c r="O85" s="79" t="s">
        <v>325</v>
      </c>
      <c r="P85" s="81">
        <v>43704.728321759256</v>
      </c>
      <c r="Q85" s="79" t="s">
        <v>367</v>
      </c>
      <c r="R85" s="79"/>
      <c r="S85" s="79"/>
      <c r="T85" s="79"/>
      <c r="U85" s="79"/>
      <c r="V85" s="83" t="s">
        <v>683</v>
      </c>
      <c r="W85" s="81">
        <v>43704.728321759256</v>
      </c>
      <c r="X85" s="83" t="s">
        <v>794</v>
      </c>
      <c r="Y85" s="79"/>
      <c r="Z85" s="79"/>
      <c r="AA85" s="85" t="s">
        <v>977</v>
      </c>
      <c r="AB85" s="79"/>
      <c r="AC85" s="79" t="b">
        <v>0</v>
      </c>
      <c r="AD85" s="79">
        <v>0</v>
      </c>
      <c r="AE85" s="85" t="s">
        <v>1094</v>
      </c>
      <c r="AF85" s="79" t="b">
        <v>0</v>
      </c>
      <c r="AG85" s="79" t="s">
        <v>1105</v>
      </c>
      <c r="AH85" s="79"/>
      <c r="AI85" s="85" t="s">
        <v>1094</v>
      </c>
      <c r="AJ85" s="79" t="b">
        <v>0</v>
      </c>
      <c r="AK85" s="79">
        <v>1</v>
      </c>
      <c r="AL85" s="85" t="s">
        <v>980</v>
      </c>
      <c r="AM85" s="79" t="s">
        <v>1120</v>
      </c>
      <c r="AN85" s="79" t="b">
        <v>0</v>
      </c>
      <c r="AO85" s="85" t="s">
        <v>980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3</v>
      </c>
      <c r="BD85" s="48"/>
      <c r="BE85" s="49"/>
      <c r="BF85" s="48"/>
      <c r="BG85" s="49"/>
      <c r="BH85" s="48"/>
      <c r="BI85" s="49"/>
      <c r="BJ85" s="48"/>
      <c r="BK85" s="49"/>
      <c r="BL85" s="48"/>
    </row>
    <row r="86" spans="1:64" ht="15">
      <c r="A86" s="64" t="s">
        <v>238</v>
      </c>
      <c r="B86" s="64" t="s">
        <v>240</v>
      </c>
      <c r="C86" s="65" t="s">
        <v>3144</v>
      </c>
      <c r="D86" s="66">
        <v>3</v>
      </c>
      <c r="E86" s="67" t="s">
        <v>132</v>
      </c>
      <c r="F86" s="68">
        <v>35</v>
      </c>
      <c r="G86" s="65"/>
      <c r="H86" s="69"/>
      <c r="I86" s="70"/>
      <c r="J86" s="70"/>
      <c r="K86" s="34" t="s">
        <v>65</v>
      </c>
      <c r="L86" s="77">
        <v>86</v>
      </c>
      <c r="M86" s="77"/>
      <c r="N86" s="72"/>
      <c r="O86" s="79" t="s">
        <v>325</v>
      </c>
      <c r="P86" s="81">
        <v>43704.728321759256</v>
      </c>
      <c r="Q86" s="79" t="s">
        <v>367</v>
      </c>
      <c r="R86" s="79"/>
      <c r="S86" s="79"/>
      <c r="T86" s="79"/>
      <c r="U86" s="79"/>
      <c r="V86" s="83" t="s">
        <v>683</v>
      </c>
      <c r="W86" s="81">
        <v>43704.728321759256</v>
      </c>
      <c r="X86" s="83" t="s">
        <v>794</v>
      </c>
      <c r="Y86" s="79"/>
      <c r="Z86" s="79"/>
      <c r="AA86" s="85" t="s">
        <v>977</v>
      </c>
      <c r="AB86" s="79"/>
      <c r="AC86" s="79" t="b">
        <v>0</v>
      </c>
      <c r="AD86" s="79">
        <v>0</v>
      </c>
      <c r="AE86" s="85" t="s">
        <v>1094</v>
      </c>
      <c r="AF86" s="79" t="b">
        <v>0</v>
      </c>
      <c r="AG86" s="79" t="s">
        <v>1105</v>
      </c>
      <c r="AH86" s="79"/>
      <c r="AI86" s="85" t="s">
        <v>1094</v>
      </c>
      <c r="AJ86" s="79" t="b">
        <v>0</v>
      </c>
      <c r="AK86" s="79">
        <v>1</v>
      </c>
      <c r="AL86" s="85" t="s">
        <v>980</v>
      </c>
      <c r="AM86" s="79" t="s">
        <v>1120</v>
      </c>
      <c r="AN86" s="79" t="b">
        <v>0</v>
      </c>
      <c r="AO86" s="85" t="s">
        <v>980</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238</v>
      </c>
      <c r="B87" s="64" t="s">
        <v>293</v>
      </c>
      <c r="C87" s="65" t="s">
        <v>3144</v>
      </c>
      <c r="D87" s="66">
        <v>3</v>
      </c>
      <c r="E87" s="67" t="s">
        <v>132</v>
      </c>
      <c r="F87" s="68">
        <v>35</v>
      </c>
      <c r="G87" s="65"/>
      <c r="H87" s="69"/>
      <c r="I87" s="70"/>
      <c r="J87" s="70"/>
      <c r="K87" s="34" t="s">
        <v>65</v>
      </c>
      <c r="L87" s="77">
        <v>87</v>
      </c>
      <c r="M87" s="77"/>
      <c r="N87" s="72"/>
      <c r="O87" s="79" t="s">
        <v>325</v>
      </c>
      <c r="P87" s="81">
        <v>43704.728321759256</v>
      </c>
      <c r="Q87" s="79" t="s">
        <v>367</v>
      </c>
      <c r="R87" s="79"/>
      <c r="S87" s="79"/>
      <c r="T87" s="79"/>
      <c r="U87" s="79"/>
      <c r="V87" s="83" t="s">
        <v>683</v>
      </c>
      <c r="W87" s="81">
        <v>43704.728321759256</v>
      </c>
      <c r="X87" s="83" t="s">
        <v>794</v>
      </c>
      <c r="Y87" s="79"/>
      <c r="Z87" s="79"/>
      <c r="AA87" s="85" t="s">
        <v>977</v>
      </c>
      <c r="AB87" s="79"/>
      <c r="AC87" s="79" t="b">
        <v>0</v>
      </c>
      <c r="AD87" s="79">
        <v>0</v>
      </c>
      <c r="AE87" s="85" t="s">
        <v>1094</v>
      </c>
      <c r="AF87" s="79" t="b">
        <v>0</v>
      </c>
      <c r="AG87" s="79" t="s">
        <v>1105</v>
      </c>
      <c r="AH87" s="79"/>
      <c r="AI87" s="85" t="s">
        <v>1094</v>
      </c>
      <c r="AJ87" s="79" t="b">
        <v>0</v>
      </c>
      <c r="AK87" s="79">
        <v>1</v>
      </c>
      <c r="AL87" s="85" t="s">
        <v>980</v>
      </c>
      <c r="AM87" s="79" t="s">
        <v>1120</v>
      </c>
      <c r="AN87" s="79" t="b">
        <v>0</v>
      </c>
      <c r="AO87" s="85" t="s">
        <v>980</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238</v>
      </c>
      <c r="B88" s="64" t="s">
        <v>294</v>
      </c>
      <c r="C88" s="65" t="s">
        <v>3144</v>
      </c>
      <c r="D88" s="66">
        <v>3</v>
      </c>
      <c r="E88" s="67" t="s">
        <v>132</v>
      </c>
      <c r="F88" s="68">
        <v>35</v>
      </c>
      <c r="G88" s="65"/>
      <c r="H88" s="69"/>
      <c r="I88" s="70"/>
      <c r="J88" s="70"/>
      <c r="K88" s="34" t="s">
        <v>65</v>
      </c>
      <c r="L88" s="77">
        <v>88</v>
      </c>
      <c r="M88" s="77"/>
      <c r="N88" s="72"/>
      <c r="O88" s="79" t="s">
        <v>325</v>
      </c>
      <c r="P88" s="81">
        <v>43704.728321759256</v>
      </c>
      <c r="Q88" s="79" t="s">
        <v>367</v>
      </c>
      <c r="R88" s="79"/>
      <c r="S88" s="79"/>
      <c r="T88" s="79"/>
      <c r="U88" s="79"/>
      <c r="V88" s="83" t="s">
        <v>683</v>
      </c>
      <c r="W88" s="81">
        <v>43704.728321759256</v>
      </c>
      <c r="X88" s="83" t="s">
        <v>794</v>
      </c>
      <c r="Y88" s="79"/>
      <c r="Z88" s="79"/>
      <c r="AA88" s="85" t="s">
        <v>977</v>
      </c>
      <c r="AB88" s="79"/>
      <c r="AC88" s="79" t="b">
        <v>0</v>
      </c>
      <c r="AD88" s="79">
        <v>0</v>
      </c>
      <c r="AE88" s="85" t="s">
        <v>1094</v>
      </c>
      <c r="AF88" s="79" t="b">
        <v>0</v>
      </c>
      <c r="AG88" s="79" t="s">
        <v>1105</v>
      </c>
      <c r="AH88" s="79"/>
      <c r="AI88" s="85" t="s">
        <v>1094</v>
      </c>
      <c r="AJ88" s="79" t="b">
        <v>0</v>
      </c>
      <c r="AK88" s="79">
        <v>1</v>
      </c>
      <c r="AL88" s="85" t="s">
        <v>980</v>
      </c>
      <c r="AM88" s="79" t="s">
        <v>1120</v>
      </c>
      <c r="AN88" s="79" t="b">
        <v>0</v>
      </c>
      <c r="AO88" s="85" t="s">
        <v>980</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238</v>
      </c>
      <c r="B89" s="64" t="s">
        <v>295</v>
      </c>
      <c r="C89" s="65" t="s">
        <v>3144</v>
      </c>
      <c r="D89" s="66">
        <v>3</v>
      </c>
      <c r="E89" s="67" t="s">
        <v>132</v>
      </c>
      <c r="F89" s="68">
        <v>35</v>
      </c>
      <c r="G89" s="65"/>
      <c r="H89" s="69"/>
      <c r="I89" s="70"/>
      <c r="J89" s="70"/>
      <c r="K89" s="34" t="s">
        <v>65</v>
      </c>
      <c r="L89" s="77">
        <v>89</v>
      </c>
      <c r="M89" s="77"/>
      <c r="N89" s="72"/>
      <c r="O89" s="79" t="s">
        <v>325</v>
      </c>
      <c r="P89" s="81">
        <v>43704.728321759256</v>
      </c>
      <c r="Q89" s="79" t="s">
        <v>367</v>
      </c>
      <c r="R89" s="79"/>
      <c r="S89" s="79"/>
      <c r="T89" s="79"/>
      <c r="U89" s="79"/>
      <c r="V89" s="83" t="s">
        <v>683</v>
      </c>
      <c r="W89" s="81">
        <v>43704.728321759256</v>
      </c>
      <c r="X89" s="83" t="s">
        <v>794</v>
      </c>
      <c r="Y89" s="79"/>
      <c r="Z89" s="79"/>
      <c r="AA89" s="85" t="s">
        <v>977</v>
      </c>
      <c r="AB89" s="79"/>
      <c r="AC89" s="79" t="b">
        <v>0</v>
      </c>
      <c r="AD89" s="79">
        <v>0</v>
      </c>
      <c r="AE89" s="85" t="s">
        <v>1094</v>
      </c>
      <c r="AF89" s="79" t="b">
        <v>0</v>
      </c>
      <c r="AG89" s="79" t="s">
        <v>1105</v>
      </c>
      <c r="AH89" s="79"/>
      <c r="AI89" s="85" t="s">
        <v>1094</v>
      </c>
      <c r="AJ89" s="79" t="b">
        <v>0</v>
      </c>
      <c r="AK89" s="79">
        <v>1</v>
      </c>
      <c r="AL89" s="85" t="s">
        <v>980</v>
      </c>
      <c r="AM89" s="79" t="s">
        <v>1120</v>
      </c>
      <c r="AN89" s="79" t="b">
        <v>0</v>
      </c>
      <c r="AO89" s="85" t="s">
        <v>980</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238</v>
      </c>
      <c r="B90" s="64" t="s">
        <v>296</v>
      </c>
      <c r="C90" s="65" t="s">
        <v>3144</v>
      </c>
      <c r="D90" s="66">
        <v>3</v>
      </c>
      <c r="E90" s="67" t="s">
        <v>132</v>
      </c>
      <c r="F90" s="68">
        <v>35</v>
      </c>
      <c r="G90" s="65"/>
      <c r="H90" s="69"/>
      <c r="I90" s="70"/>
      <c r="J90" s="70"/>
      <c r="K90" s="34" t="s">
        <v>65</v>
      </c>
      <c r="L90" s="77">
        <v>90</v>
      </c>
      <c r="M90" s="77"/>
      <c r="N90" s="72"/>
      <c r="O90" s="79" t="s">
        <v>325</v>
      </c>
      <c r="P90" s="81">
        <v>43704.728321759256</v>
      </c>
      <c r="Q90" s="79" t="s">
        <v>367</v>
      </c>
      <c r="R90" s="79"/>
      <c r="S90" s="79"/>
      <c r="T90" s="79"/>
      <c r="U90" s="79"/>
      <c r="V90" s="83" t="s">
        <v>683</v>
      </c>
      <c r="W90" s="81">
        <v>43704.728321759256</v>
      </c>
      <c r="X90" s="83" t="s">
        <v>794</v>
      </c>
      <c r="Y90" s="79"/>
      <c r="Z90" s="79"/>
      <c r="AA90" s="85" t="s">
        <v>977</v>
      </c>
      <c r="AB90" s="79"/>
      <c r="AC90" s="79" t="b">
        <v>0</v>
      </c>
      <c r="AD90" s="79">
        <v>0</v>
      </c>
      <c r="AE90" s="85" t="s">
        <v>1094</v>
      </c>
      <c r="AF90" s="79" t="b">
        <v>0</v>
      </c>
      <c r="AG90" s="79" t="s">
        <v>1105</v>
      </c>
      <c r="AH90" s="79"/>
      <c r="AI90" s="85" t="s">
        <v>1094</v>
      </c>
      <c r="AJ90" s="79" t="b">
        <v>0</v>
      </c>
      <c r="AK90" s="79">
        <v>1</v>
      </c>
      <c r="AL90" s="85" t="s">
        <v>980</v>
      </c>
      <c r="AM90" s="79" t="s">
        <v>1120</v>
      </c>
      <c r="AN90" s="79" t="b">
        <v>0</v>
      </c>
      <c r="AO90" s="85" t="s">
        <v>980</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238</v>
      </c>
      <c r="B91" s="64" t="s">
        <v>297</v>
      </c>
      <c r="C91" s="65" t="s">
        <v>3144</v>
      </c>
      <c r="D91" s="66">
        <v>3</v>
      </c>
      <c r="E91" s="67" t="s">
        <v>132</v>
      </c>
      <c r="F91" s="68">
        <v>35</v>
      </c>
      <c r="G91" s="65"/>
      <c r="H91" s="69"/>
      <c r="I91" s="70"/>
      <c r="J91" s="70"/>
      <c r="K91" s="34" t="s">
        <v>65</v>
      </c>
      <c r="L91" s="77">
        <v>91</v>
      </c>
      <c r="M91" s="77"/>
      <c r="N91" s="72"/>
      <c r="O91" s="79" t="s">
        <v>325</v>
      </c>
      <c r="P91" s="81">
        <v>43704.728321759256</v>
      </c>
      <c r="Q91" s="79" t="s">
        <v>367</v>
      </c>
      <c r="R91" s="79"/>
      <c r="S91" s="79"/>
      <c r="T91" s="79"/>
      <c r="U91" s="79"/>
      <c r="V91" s="83" t="s">
        <v>683</v>
      </c>
      <c r="W91" s="81">
        <v>43704.728321759256</v>
      </c>
      <c r="X91" s="83" t="s">
        <v>794</v>
      </c>
      <c r="Y91" s="79"/>
      <c r="Z91" s="79"/>
      <c r="AA91" s="85" t="s">
        <v>977</v>
      </c>
      <c r="AB91" s="79"/>
      <c r="AC91" s="79" t="b">
        <v>0</v>
      </c>
      <c r="AD91" s="79">
        <v>0</v>
      </c>
      <c r="AE91" s="85" t="s">
        <v>1094</v>
      </c>
      <c r="AF91" s="79" t="b">
        <v>0</v>
      </c>
      <c r="AG91" s="79" t="s">
        <v>1105</v>
      </c>
      <c r="AH91" s="79"/>
      <c r="AI91" s="85" t="s">
        <v>1094</v>
      </c>
      <c r="AJ91" s="79" t="b">
        <v>0</v>
      </c>
      <c r="AK91" s="79">
        <v>1</v>
      </c>
      <c r="AL91" s="85" t="s">
        <v>980</v>
      </c>
      <c r="AM91" s="79" t="s">
        <v>1120</v>
      </c>
      <c r="AN91" s="79" t="b">
        <v>0</v>
      </c>
      <c r="AO91" s="85" t="s">
        <v>980</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238</v>
      </c>
      <c r="B92" s="64" t="s">
        <v>241</v>
      </c>
      <c r="C92" s="65" t="s">
        <v>3144</v>
      </c>
      <c r="D92" s="66">
        <v>3</v>
      </c>
      <c r="E92" s="67" t="s">
        <v>132</v>
      </c>
      <c r="F92" s="68">
        <v>35</v>
      </c>
      <c r="G92" s="65"/>
      <c r="H92" s="69"/>
      <c r="I92" s="70"/>
      <c r="J92" s="70"/>
      <c r="K92" s="34" t="s">
        <v>65</v>
      </c>
      <c r="L92" s="77">
        <v>92</v>
      </c>
      <c r="M92" s="77"/>
      <c r="N92" s="72"/>
      <c r="O92" s="79" t="s">
        <v>325</v>
      </c>
      <c r="P92" s="81">
        <v>43704.728321759256</v>
      </c>
      <c r="Q92" s="79" t="s">
        <v>367</v>
      </c>
      <c r="R92" s="79"/>
      <c r="S92" s="79"/>
      <c r="T92" s="79"/>
      <c r="U92" s="79"/>
      <c r="V92" s="83" t="s">
        <v>683</v>
      </c>
      <c r="W92" s="81">
        <v>43704.728321759256</v>
      </c>
      <c r="X92" s="83" t="s">
        <v>794</v>
      </c>
      <c r="Y92" s="79"/>
      <c r="Z92" s="79"/>
      <c r="AA92" s="85" t="s">
        <v>977</v>
      </c>
      <c r="AB92" s="79"/>
      <c r="AC92" s="79" t="b">
        <v>0</v>
      </c>
      <c r="AD92" s="79">
        <v>0</v>
      </c>
      <c r="AE92" s="85" t="s">
        <v>1094</v>
      </c>
      <c r="AF92" s="79" t="b">
        <v>0</v>
      </c>
      <c r="AG92" s="79" t="s">
        <v>1105</v>
      </c>
      <c r="AH92" s="79"/>
      <c r="AI92" s="85" t="s">
        <v>1094</v>
      </c>
      <c r="AJ92" s="79" t="b">
        <v>0</v>
      </c>
      <c r="AK92" s="79">
        <v>1</v>
      </c>
      <c r="AL92" s="85" t="s">
        <v>980</v>
      </c>
      <c r="AM92" s="79" t="s">
        <v>1120</v>
      </c>
      <c r="AN92" s="79" t="b">
        <v>0</v>
      </c>
      <c r="AO92" s="85" t="s">
        <v>980</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13</v>
      </c>
      <c r="BK92" s="49">
        <v>100</v>
      </c>
      <c r="BL92" s="48">
        <v>13</v>
      </c>
    </row>
    <row r="93" spans="1:64" ht="15">
      <c r="A93" s="64" t="s">
        <v>239</v>
      </c>
      <c r="B93" s="64" t="s">
        <v>289</v>
      </c>
      <c r="C93" s="65" t="s">
        <v>3144</v>
      </c>
      <c r="D93" s="66">
        <v>3</v>
      </c>
      <c r="E93" s="67" t="s">
        <v>132</v>
      </c>
      <c r="F93" s="68">
        <v>35</v>
      </c>
      <c r="G93" s="65"/>
      <c r="H93" s="69"/>
      <c r="I93" s="70"/>
      <c r="J93" s="70"/>
      <c r="K93" s="34" t="s">
        <v>65</v>
      </c>
      <c r="L93" s="77">
        <v>93</v>
      </c>
      <c r="M93" s="77"/>
      <c r="N93" s="72"/>
      <c r="O93" s="79" t="s">
        <v>325</v>
      </c>
      <c r="P93" s="81">
        <v>43704.80519675926</v>
      </c>
      <c r="Q93" s="79" t="s">
        <v>367</v>
      </c>
      <c r="R93" s="79"/>
      <c r="S93" s="79"/>
      <c r="T93" s="79"/>
      <c r="U93" s="79"/>
      <c r="V93" s="83" t="s">
        <v>684</v>
      </c>
      <c r="W93" s="81">
        <v>43704.80519675926</v>
      </c>
      <c r="X93" s="83" t="s">
        <v>795</v>
      </c>
      <c r="Y93" s="79"/>
      <c r="Z93" s="79"/>
      <c r="AA93" s="85" t="s">
        <v>978</v>
      </c>
      <c r="AB93" s="79"/>
      <c r="AC93" s="79" t="b">
        <v>0</v>
      </c>
      <c r="AD93" s="79">
        <v>0</v>
      </c>
      <c r="AE93" s="85" t="s">
        <v>1094</v>
      </c>
      <c r="AF93" s="79" t="b">
        <v>0</v>
      </c>
      <c r="AG93" s="79" t="s">
        <v>1105</v>
      </c>
      <c r="AH93" s="79"/>
      <c r="AI93" s="85" t="s">
        <v>1094</v>
      </c>
      <c r="AJ93" s="79" t="b">
        <v>0</v>
      </c>
      <c r="AK93" s="79">
        <v>3</v>
      </c>
      <c r="AL93" s="85" t="s">
        <v>980</v>
      </c>
      <c r="AM93" s="79" t="s">
        <v>1124</v>
      </c>
      <c r="AN93" s="79" t="b">
        <v>0</v>
      </c>
      <c r="AO93" s="85" t="s">
        <v>980</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239</v>
      </c>
      <c r="B94" s="64" t="s">
        <v>290</v>
      </c>
      <c r="C94" s="65" t="s">
        <v>3144</v>
      </c>
      <c r="D94" s="66">
        <v>3</v>
      </c>
      <c r="E94" s="67" t="s">
        <v>132</v>
      </c>
      <c r="F94" s="68">
        <v>35</v>
      </c>
      <c r="G94" s="65"/>
      <c r="H94" s="69"/>
      <c r="I94" s="70"/>
      <c r="J94" s="70"/>
      <c r="K94" s="34" t="s">
        <v>65</v>
      </c>
      <c r="L94" s="77">
        <v>94</v>
      </c>
      <c r="M94" s="77"/>
      <c r="N94" s="72"/>
      <c r="O94" s="79" t="s">
        <v>325</v>
      </c>
      <c r="P94" s="81">
        <v>43704.80519675926</v>
      </c>
      <c r="Q94" s="79" t="s">
        <v>367</v>
      </c>
      <c r="R94" s="79"/>
      <c r="S94" s="79"/>
      <c r="T94" s="79"/>
      <c r="U94" s="79"/>
      <c r="V94" s="83" t="s">
        <v>684</v>
      </c>
      <c r="W94" s="81">
        <v>43704.80519675926</v>
      </c>
      <c r="X94" s="83" t="s">
        <v>795</v>
      </c>
      <c r="Y94" s="79"/>
      <c r="Z94" s="79"/>
      <c r="AA94" s="85" t="s">
        <v>978</v>
      </c>
      <c r="AB94" s="79"/>
      <c r="AC94" s="79" t="b">
        <v>0</v>
      </c>
      <c r="AD94" s="79">
        <v>0</v>
      </c>
      <c r="AE94" s="85" t="s">
        <v>1094</v>
      </c>
      <c r="AF94" s="79" t="b">
        <v>0</v>
      </c>
      <c r="AG94" s="79" t="s">
        <v>1105</v>
      </c>
      <c r="AH94" s="79"/>
      <c r="AI94" s="85" t="s">
        <v>1094</v>
      </c>
      <c r="AJ94" s="79" t="b">
        <v>0</v>
      </c>
      <c r="AK94" s="79">
        <v>3</v>
      </c>
      <c r="AL94" s="85" t="s">
        <v>980</v>
      </c>
      <c r="AM94" s="79" t="s">
        <v>1124</v>
      </c>
      <c r="AN94" s="79" t="b">
        <v>0</v>
      </c>
      <c r="AO94" s="85" t="s">
        <v>980</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239</v>
      </c>
      <c r="B95" s="64" t="s">
        <v>291</v>
      </c>
      <c r="C95" s="65" t="s">
        <v>3144</v>
      </c>
      <c r="D95" s="66">
        <v>3</v>
      </c>
      <c r="E95" s="67" t="s">
        <v>132</v>
      </c>
      <c r="F95" s="68">
        <v>35</v>
      </c>
      <c r="G95" s="65"/>
      <c r="H95" s="69"/>
      <c r="I95" s="70"/>
      <c r="J95" s="70"/>
      <c r="K95" s="34" t="s">
        <v>65</v>
      </c>
      <c r="L95" s="77">
        <v>95</v>
      </c>
      <c r="M95" s="77"/>
      <c r="N95" s="72"/>
      <c r="O95" s="79" t="s">
        <v>325</v>
      </c>
      <c r="P95" s="81">
        <v>43704.80519675926</v>
      </c>
      <c r="Q95" s="79" t="s">
        <v>367</v>
      </c>
      <c r="R95" s="79"/>
      <c r="S95" s="79"/>
      <c r="T95" s="79"/>
      <c r="U95" s="79"/>
      <c r="V95" s="83" t="s">
        <v>684</v>
      </c>
      <c r="W95" s="81">
        <v>43704.80519675926</v>
      </c>
      <c r="X95" s="83" t="s">
        <v>795</v>
      </c>
      <c r="Y95" s="79"/>
      <c r="Z95" s="79"/>
      <c r="AA95" s="85" t="s">
        <v>978</v>
      </c>
      <c r="AB95" s="79"/>
      <c r="AC95" s="79" t="b">
        <v>0</v>
      </c>
      <c r="AD95" s="79">
        <v>0</v>
      </c>
      <c r="AE95" s="85" t="s">
        <v>1094</v>
      </c>
      <c r="AF95" s="79" t="b">
        <v>0</v>
      </c>
      <c r="AG95" s="79" t="s">
        <v>1105</v>
      </c>
      <c r="AH95" s="79"/>
      <c r="AI95" s="85" t="s">
        <v>1094</v>
      </c>
      <c r="AJ95" s="79" t="b">
        <v>0</v>
      </c>
      <c r="AK95" s="79">
        <v>3</v>
      </c>
      <c r="AL95" s="85" t="s">
        <v>980</v>
      </c>
      <c r="AM95" s="79" t="s">
        <v>1124</v>
      </c>
      <c r="AN95" s="79" t="b">
        <v>0</v>
      </c>
      <c r="AO95" s="85" t="s">
        <v>980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239</v>
      </c>
      <c r="B96" s="64" t="s">
        <v>292</v>
      </c>
      <c r="C96" s="65" t="s">
        <v>3144</v>
      </c>
      <c r="D96" s="66">
        <v>3</v>
      </c>
      <c r="E96" s="67" t="s">
        <v>132</v>
      </c>
      <c r="F96" s="68">
        <v>35</v>
      </c>
      <c r="G96" s="65"/>
      <c r="H96" s="69"/>
      <c r="I96" s="70"/>
      <c r="J96" s="70"/>
      <c r="K96" s="34" t="s">
        <v>65</v>
      </c>
      <c r="L96" s="77">
        <v>96</v>
      </c>
      <c r="M96" s="77"/>
      <c r="N96" s="72"/>
      <c r="O96" s="79" t="s">
        <v>325</v>
      </c>
      <c r="P96" s="81">
        <v>43704.80519675926</v>
      </c>
      <c r="Q96" s="79" t="s">
        <v>367</v>
      </c>
      <c r="R96" s="79"/>
      <c r="S96" s="79"/>
      <c r="T96" s="79"/>
      <c r="U96" s="79"/>
      <c r="V96" s="83" t="s">
        <v>684</v>
      </c>
      <c r="W96" s="81">
        <v>43704.80519675926</v>
      </c>
      <c r="X96" s="83" t="s">
        <v>795</v>
      </c>
      <c r="Y96" s="79"/>
      <c r="Z96" s="79"/>
      <c r="AA96" s="85" t="s">
        <v>978</v>
      </c>
      <c r="AB96" s="79"/>
      <c r="AC96" s="79" t="b">
        <v>0</v>
      </c>
      <c r="AD96" s="79">
        <v>0</v>
      </c>
      <c r="AE96" s="85" t="s">
        <v>1094</v>
      </c>
      <c r="AF96" s="79" t="b">
        <v>0</v>
      </c>
      <c r="AG96" s="79" t="s">
        <v>1105</v>
      </c>
      <c r="AH96" s="79"/>
      <c r="AI96" s="85" t="s">
        <v>1094</v>
      </c>
      <c r="AJ96" s="79" t="b">
        <v>0</v>
      </c>
      <c r="AK96" s="79">
        <v>3</v>
      </c>
      <c r="AL96" s="85" t="s">
        <v>980</v>
      </c>
      <c r="AM96" s="79" t="s">
        <v>1124</v>
      </c>
      <c r="AN96" s="79" t="b">
        <v>0</v>
      </c>
      <c r="AO96" s="85" t="s">
        <v>980</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239</v>
      </c>
      <c r="B97" s="64" t="s">
        <v>271</v>
      </c>
      <c r="C97" s="65" t="s">
        <v>3144</v>
      </c>
      <c r="D97" s="66">
        <v>3</v>
      </c>
      <c r="E97" s="67" t="s">
        <v>132</v>
      </c>
      <c r="F97" s="68">
        <v>35</v>
      </c>
      <c r="G97" s="65"/>
      <c r="H97" s="69"/>
      <c r="I97" s="70"/>
      <c r="J97" s="70"/>
      <c r="K97" s="34" t="s">
        <v>65</v>
      </c>
      <c r="L97" s="77">
        <v>97</v>
      </c>
      <c r="M97" s="77"/>
      <c r="N97" s="72"/>
      <c r="O97" s="79" t="s">
        <v>325</v>
      </c>
      <c r="P97" s="81">
        <v>43704.80519675926</v>
      </c>
      <c r="Q97" s="79" t="s">
        <v>367</v>
      </c>
      <c r="R97" s="79"/>
      <c r="S97" s="79"/>
      <c r="T97" s="79"/>
      <c r="U97" s="79"/>
      <c r="V97" s="83" t="s">
        <v>684</v>
      </c>
      <c r="W97" s="81">
        <v>43704.80519675926</v>
      </c>
      <c r="X97" s="83" t="s">
        <v>795</v>
      </c>
      <c r="Y97" s="79"/>
      <c r="Z97" s="79"/>
      <c r="AA97" s="85" t="s">
        <v>978</v>
      </c>
      <c r="AB97" s="79"/>
      <c r="AC97" s="79" t="b">
        <v>0</v>
      </c>
      <c r="AD97" s="79">
        <v>0</v>
      </c>
      <c r="AE97" s="85" t="s">
        <v>1094</v>
      </c>
      <c r="AF97" s="79" t="b">
        <v>0</v>
      </c>
      <c r="AG97" s="79" t="s">
        <v>1105</v>
      </c>
      <c r="AH97" s="79"/>
      <c r="AI97" s="85" t="s">
        <v>1094</v>
      </c>
      <c r="AJ97" s="79" t="b">
        <v>0</v>
      </c>
      <c r="AK97" s="79">
        <v>3</v>
      </c>
      <c r="AL97" s="85" t="s">
        <v>980</v>
      </c>
      <c r="AM97" s="79" t="s">
        <v>1124</v>
      </c>
      <c r="AN97" s="79" t="b">
        <v>0</v>
      </c>
      <c r="AO97" s="85" t="s">
        <v>980</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3</v>
      </c>
      <c r="BD97" s="48"/>
      <c r="BE97" s="49"/>
      <c r="BF97" s="48"/>
      <c r="BG97" s="49"/>
      <c r="BH97" s="48"/>
      <c r="BI97" s="49"/>
      <c r="BJ97" s="48"/>
      <c r="BK97" s="49"/>
      <c r="BL97" s="48"/>
    </row>
    <row r="98" spans="1:64" ht="15">
      <c r="A98" s="64" t="s">
        <v>239</v>
      </c>
      <c r="B98" s="64" t="s">
        <v>240</v>
      </c>
      <c r="C98" s="65" t="s">
        <v>3144</v>
      </c>
      <c r="D98" s="66">
        <v>3</v>
      </c>
      <c r="E98" s="67" t="s">
        <v>132</v>
      </c>
      <c r="F98" s="68">
        <v>35</v>
      </c>
      <c r="G98" s="65"/>
      <c r="H98" s="69"/>
      <c r="I98" s="70"/>
      <c r="J98" s="70"/>
      <c r="K98" s="34" t="s">
        <v>65</v>
      </c>
      <c r="L98" s="77">
        <v>98</v>
      </c>
      <c r="M98" s="77"/>
      <c r="N98" s="72"/>
      <c r="O98" s="79" t="s">
        <v>325</v>
      </c>
      <c r="P98" s="81">
        <v>43704.80519675926</v>
      </c>
      <c r="Q98" s="79" t="s">
        <v>367</v>
      </c>
      <c r="R98" s="79"/>
      <c r="S98" s="79"/>
      <c r="T98" s="79"/>
      <c r="U98" s="79"/>
      <c r="V98" s="83" t="s">
        <v>684</v>
      </c>
      <c r="W98" s="81">
        <v>43704.80519675926</v>
      </c>
      <c r="X98" s="83" t="s">
        <v>795</v>
      </c>
      <c r="Y98" s="79"/>
      <c r="Z98" s="79"/>
      <c r="AA98" s="85" t="s">
        <v>978</v>
      </c>
      <c r="AB98" s="79"/>
      <c r="AC98" s="79" t="b">
        <v>0</v>
      </c>
      <c r="AD98" s="79">
        <v>0</v>
      </c>
      <c r="AE98" s="85" t="s">
        <v>1094</v>
      </c>
      <c r="AF98" s="79" t="b">
        <v>0</v>
      </c>
      <c r="AG98" s="79" t="s">
        <v>1105</v>
      </c>
      <c r="AH98" s="79"/>
      <c r="AI98" s="85" t="s">
        <v>1094</v>
      </c>
      <c r="AJ98" s="79" t="b">
        <v>0</v>
      </c>
      <c r="AK98" s="79">
        <v>3</v>
      </c>
      <c r="AL98" s="85" t="s">
        <v>980</v>
      </c>
      <c r="AM98" s="79" t="s">
        <v>1124</v>
      </c>
      <c r="AN98" s="79" t="b">
        <v>0</v>
      </c>
      <c r="AO98" s="85" t="s">
        <v>980</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239</v>
      </c>
      <c r="B99" s="64" t="s">
        <v>293</v>
      </c>
      <c r="C99" s="65" t="s">
        <v>3144</v>
      </c>
      <c r="D99" s="66">
        <v>3</v>
      </c>
      <c r="E99" s="67" t="s">
        <v>132</v>
      </c>
      <c r="F99" s="68">
        <v>35</v>
      </c>
      <c r="G99" s="65"/>
      <c r="H99" s="69"/>
      <c r="I99" s="70"/>
      <c r="J99" s="70"/>
      <c r="K99" s="34" t="s">
        <v>65</v>
      </c>
      <c r="L99" s="77">
        <v>99</v>
      </c>
      <c r="M99" s="77"/>
      <c r="N99" s="72"/>
      <c r="O99" s="79" t="s">
        <v>325</v>
      </c>
      <c r="P99" s="81">
        <v>43704.80519675926</v>
      </c>
      <c r="Q99" s="79" t="s">
        <v>367</v>
      </c>
      <c r="R99" s="79"/>
      <c r="S99" s="79"/>
      <c r="T99" s="79"/>
      <c r="U99" s="79"/>
      <c r="V99" s="83" t="s">
        <v>684</v>
      </c>
      <c r="W99" s="81">
        <v>43704.80519675926</v>
      </c>
      <c r="X99" s="83" t="s">
        <v>795</v>
      </c>
      <c r="Y99" s="79"/>
      <c r="Z99" s="79"/>
      <c r="AA99" s="85" t="s">
        <v>978</v>
      </c>
      <c r="AB99" s="79"/>
      <c r="AC99" s="79" t="b">
        <v>0</v>
      </c>
      <c r="AD99" s="79">
        <v>0</v>
      </c>
      <c r="AE99" s="85" t="s">
        <v>1094</v>
      </c>
      <c r="AF99" s="79" t="b">
        <v>0</v>
      </c>
      <c r="AG99" s="79" t="s">
        <v>1105</v>
      </c>
      <c r="AH99" s="79"/>
      <c r="AI99" s="85" t="s">
        <v>1094</v>
      </c>
      <c r="AJ99" s="79" t="b">
        <v>0</v>
      </c>
      <c r="AK99" s="79">
        <v>3</v>
      </c>
      <c r="AL99" s="85" t="s">
        <v>980</v>
      </c>
      <c r="AM99" s="79" t="s">
        <v>1124</v>
      </c>
      <c r="AN99" s="79" t="b">
        <v>0</v>
      </c>
      <c r="AO99" s="85" t="s">
        <v>980</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239</v>
      </c>
      <c r="B100" s="64" t="s">
        <v>294</v>
      </c>
      <c r="C100" s="65" t="s">
        <v>3144</v>
      </c>
      <c r="D100" s="66">
        <v>3</v>
      </c>
      <c r="E100" s="67" t="s">
        <v>132</v>
      </c>
      <c r="F100" s="68">
        <v>35</v>
      </c>
      <c r="G100" s="65"/>
      <c r="H100" s="69"/>
      <c r="I100" s="70"/>
      <c r="J100" s="70"/>
      <c r="K100" s="34" t="s">
        <v>65</v>
      </c>
      <c r="L100" s="77">
        <v>100</v>
      </c>
      <c r="M100" s="77"/>
      <c r="N100" s="72"/>
      <c r="O100" s="79" t="s">
        <v>325</v>
      </c>
      <c r="P100" s="81">
        <v>43704.80519675926</v>
      </c>
      <c r="Q100" s="79" t="s">
        <v>367</v>
      </c>
      <c r="R100" s="79"/>
      <c r="S100" s="79"/>
      <c r="T100" s="79"/>
      <c r="U100" s="79"/>
      <c r="V100" s="83" t="s">
        <v>684</v>
      </c>
      <c r="W100" s="81">
        <v>43704.80519675926</v>
      </c>
      <c r="X100" s="83" t="s">
        <v>795</v>
      </c>
      <c r="Y100" s="79"/>
      <c r="Z100" s="79"/>
      <c r="AA100" s="85" t="s">
        <v>978</v>
      </c>
      <c r="AB100" s="79"/>
      <c r="AC100" s="79" t="b">
        <v>0</v>
      </c>
      <c r="AD100" s="79">
        <v>0</v>
      </c>
      <c r="AE100" s="85" t="s">
        <v>1094</v>
      </c>
      <c r="AF100" s="79" t="b">
        <v>0</v>
      </c>
      <c r="AG100" s="79" t="s">
        <v>1105</v>
      </c>
      <c r="AH100" s="79"/>
      <c r="AI100" s="85" t="s">
        <v>1094</v>
      </c>
      <c r="AJ100" s="79" t="b">
        <v>0</v>
      </c>
      <c r="AK100" s="79">
        <v>3</v>
      </c>
      <c r="AL100" s="85" t="s">
        <v>980</v>
      </c>
      <c r="AM100" s="79" t="s">
        <v>1124</v>
      </c>
      <c r="AN100" s="79" t="b">
        <v>0</v>
      </c>
      <c r="AO100" s="85" t="s">
        <v>980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239</v>
      </c>
      <c r="B101" s="64" t="s">
        <v>295</v>
      </c>
      <c r="C101" s="65" t="s">
        <v>3144</v>
      </c>
      <c r="D101" s="66">
        <v>3</v>
      </c>
      <c r="E101" s="67" t="s">
        <v>132</v>
      </c>
      <c r="F101" s="68">
        <v>35</v>
      </c>
      <c r="G101" s="65"/>
      <c r="H101" s="69"/>
      <c r="I101" s="70"/>
      <c r="J101" s="70"/>
      <c r="K101" s="34" t="s">
        <v>65</v>
      </c>
      <c r="L101" s="77">
        <v>101</v>
      </c>
      <c r="M101" s="77"/>
      <c r="N101" s="72"/>
      <c r="O101" s="79" t="s">
        <v>325</v>
      </c>
      <c r="P101" s="81">
        <v>43704.80519675926</v>
      </c>
      <c r="Q101" s="79" t="s">
        <v>367</v>
      </c>
      <c r="R101" s="79"/>
      <c r="S101" s="79"/>
      <c r="T101" s="79"/>
      <c r="U101" s="79"/>
      <c r="V101" s="83" t="s">
        <v>684</v>
      </c>
      <c r="W101" s="81">
        <v>43704.80519675926</v>
      </c>
      <c r="X101" s="83" t="s">
        <v>795</v>
      </c>
      <c r="Y101" s="79"/>
      <c r="Z101" s="79"/>
      <c r="AA101" s="85" t="s">
        <v>978</v>
      </c>
      <c r="AB101" s="79"/>
      <c r="AC101" s="79" t="b">
        <v>0</v>
      </c>
      <c r="AD101" s="79">
        <v>0</v>
      </c>
      <c r="AE101" s="85" t="s">
        <v>1094</v>
      </c>
      <c r="AF101" s="79" t="b">
        <v>0</v>
      </c>
      <c r="AG101" s="79" t="s">
        <v>1105</v>
      </c>
      <c r="AH101" s="79"/>
      <c r="AI101" s="85" t="s">
        <v>1094</v>
      </c>
      <c r="AJ101" s="79" t="b">
        <v>0</v>
      </c>
      <c r="AK101" s="79">
        <v>3</v>
      </c>
      <c r="AL101" s="85" t="s">
        <v>980</v>
      </c>
      <c r="AM101" s="79" t="s">
        <v>1124</v>
      </c>
      <c r="AN101" s="79" t="b">
        <v>0</v>
      </c>
      <c r="AO101" s="85" t="s">
        <v>980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239</v>
      </c>
      <c r="B102" s="64" t="s">
        <v>296</v>
      </c>
      <c r="C102" s="65" t="s">
        <v>3144</v>
      </c>
      <c r="D102" s="66">
        <v>3</v>
      </c>
      <c r="E102" s="67" t="s">
        <v>132</v>
      </c>
      <c r="F102" s="68">
        <v>35</v>
      </c>
      <c r="G102" s="65"/>
      <c r="H102" s="69"/>
      <c r="I102" s="70"/>
      <c r="J102" s="70"/>
      <c r="K102" s="34" t="s">
        <v>65</v>
      </c>
      <c r="L102" s="77">
        <v>102</v>
      </c>
      <c r="M102" s="77"/>
      <c r="N102" s="72"/>
      <c r="O102" s="79" t="s">
        <v>325</v>
      </c>
      <c r="P102" s="81">
        <v>43704.80519675926</v>
      </c>
      <c r="Q102" s="79" t="s">
        <v>367</v>
      </c>
      <c r="R102" s="79"/>
      <c r="S102" s="79"/>
      <c r="T102" s="79"/>
      <c r="U102" s="79"/>
      <c r="V102" s="83" t="s">
        <v>684</v>
      </c>
      <c r="W102" s="81">
        <v>43704.80519675926</v>
      </c>
      <c r="X102" s="83" t="s">
        <v>795</v>
      </c>
      <c r="Y102" s="79"/>
      <c r="Z102" s="79"/>
      <c r="AA102" s="85" t="s">
        <v>978</v>
      </c>
      <c r="AB102" s="79"/>
      <c r="AC102" s="79" t="b">
        <v>0</v>
      </c>
      <c r="AD102" s="79">
        <v>0</v>
      </c>
      <c r="AE102" s="85" t="s">
        <v>1094</v>
      </c>
      <c r="AF102" s="79" t="b">
        <v>0</v>
      </c>
      <c r="AG102" s="79" t="s">
        <v>1105</v>
      </c>
      <c r="AH102" s="79"/>
      <c r="AI102" s="85" t="s">
        <v>1094</v>
      </c>
      <c r="AJ102" s="79" t="b">
        <v>0</v>
      </c>
      <c r="AK102" s="79">
        <v>3</v>
      </c>
      <c r="AL102" s="85" t="s">
        <v>980</v>
      </c>
      <c r="AM102" s="79" t="s">
        <v>1124</v>
      </c>
      <c r="AN102" s="79" t="b">
        <v>0</v>
      </c>
      <c r="AO102" s="85" t="s">
        <v>980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239</v>
      </c>
      <c r="B103" s="64" t="s">
        <v>297</v>
      </c>
      <c r="C103" s="65" t="s">
        <v>3144</v>
      </c>
      <c r="D103" s="66">
        <v>3</v>
      </c>
      <c r="E103" s="67" t="s">
        <v>132</v>
      </c>
      <c r="F103" s="68">
        <v>35</v>
      </c>
      <c r="G103" s="65"/>
      <c r="H103" s="69"/>
      <c r="I103" s="70"/>
      <c r="J103" s="70"/>
      <c r="K103" s="34" t="s">
        <v>65</v>
      </c>
      <c r="L103" s="77">
        <v>103</v>
      </c>
      <c r="M103" s="77"/>
      <c r="N103" s="72"/>
      <c r="O103" s="79" t="s">
        <v>325</v>
      </c>
      <c r="P103" s="81">
        <v>43704.80519675926</v>
      </c>
      <c r="Q103" s="79" t="s">
        <v>367</v>
      </c>
      <c r="R103" s="79"/>
      <c r="S103" s="79"/>
      <c r="T103" s="79"/>
      <c r="U103" s="79"/>
      <c r="V103" s="83" t="s">
        <v>684</v>
      </c>
      <c r="W103" s="81">
        <v>43704.80519675926</v>
      </c>
      <c r="X103" s="83" t="s">
        <v>795</v>
      </c>
      <c r="Y103" s="79"/>
      <c r="Z103" s="79"/>
      <c r="AA103" s="85" t="s">
        <v>978</v>
      </c>
      <c r="AB103" s="79"/>
      <c r="AC103" s="79" t="b">
        <v>0</v>
      </c>
      <c r="AD103" s="79">
        <v>0</v>
      </c>
      <c r="AE103" s="85" t="s">
        <v>1094</v>
      </c>
      <c r="AF103" s="79" t="b">
        <v>0</v>
      </c>
      <c r="AG103" s="79" t="s">
        <v>1105</v>
      </c>
      <c r="AH103" s="79"/>
      <c r="AI103" s="85" t="s">
        <v>1094</v>
      </c>
      <c r="AJ103" s="79" t="b">
        <v>0</v>
      </c>
      <c r="AK103" s="79">
        <v>3</v>
      </c>
      <c r="AL103" s="85" t="s">
        <v>980</v>
      </c>
      <c r="AM103" s="79" t="s">
        <v>1124</v>
      </c>
      <c r="AN103" s="79" t="b">
        <v>0</v>
      </c>
      <c r="AO103" s="85" t="s">
        <v>980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239</v>
      </c>
      <c r="B104" s="64" t="s">
        <v>241</v>
      </c>
      <c r="C104" s="65" t="s">
        <v>3144</v>
      </c>
      <c r="D104" s="66">
        <v>3</v>
      </c>
      <c r="E104" s="67" t="s">
        <v>132</v>
      </c>
      <c r="F104" s="68">
        <v>35</v>
      </c>
      <c r="G104" s="65"/>
      <c r="H104" s="69"/>
      <c r="I104" s="70"/>
      <c r="J104" s="70"/>
      <c r="K104" s="34" t="s">
        <v>65</v>
      </c>
      <c r="L104" s="77">
        <v>104</v>
      </c>
      <c r="M104" s="77"/>
      <c r="N104" s="72"/>
      <c r="O104" s="79" t="s">
        <v>325</v>
      </c>
      <c r="P104" s="81">
        <v>43704.80519675926</v>
      </c>
      <c r="Q104" s="79" t="s">
        <v>367</v>
      </c>
      <c r="R104" s="79"/>
      <c r="S104" s="79"/>
      <c r="T104" s="79"/>
      <c r="U104" s="79"/>
      <c r="V104" s="83" t="s">
        <v>684</v>
      </c>
      <c r="W104" s="81">
        <v>43704.80519675926</v>
      </c>
      <c r="X104" s="83" t="s">
        <v>795</v>
      </c>
      <c r="Y104" s="79"/>
      <c r="Z104" s="79"/>
      <c r="AA104" s="85" t="s">
        <v>978</v>
      </c>
      <c r="AB104" s="79"/>
      <c r="AC104" s="79" t="b">
        <v>0</v>
      </c>
      <c r="AD104" s="79">
        <v>0</v>
      </c>
      <c r="AE104" s="85" t="s">
        <v>1094</v>
      </c>
      <c r="AF104" s="79" t="b">
        <v>0</v>
      </c>
      <c r="AG104" s="79" t="s">
        <v>1105</v>
      </c>
      <c r="AH104" s="79"/>
      <c r="AI104" s="85" t="s">
        <v>1094</v>
      </c>
      <c r="AJ104" s="79" t="b">
        <v>0</v>
      </c>
      <c r="AK104" s="79">
        <v>3</v>
      </c>
      <c r="AL104" s="85" t="s">
        <v>980</v>
      </c>
      <c r="AM104" s="79" t="s">
        <v>1124</v>
      </c>
      <c r="AN104" s="79" t="b">
        <v>0</v>
      </c>
      <c r="AO104" s="85" t="s">
        <v>980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13</v>
      </c>
      <c r="BK104" s="49">
        <v>100</v>
      </c>
      <c r="BL104" s="48">
        <v>13</v>
      </c>
    </row>
    <row r="105" spans="1:64" ht="15">
      <c r="A105" s="64" t="s">
        <v>240</v>
      </c>
      <c r="B105" s="64" t="s">
        <v>289</v>
      </c>
      <c r="C105" s="65" t="s">
        <v>3144</v>
      </c>
      <c r="D105" s="66">
        <v>3</v>
      </c>
      <c r="E105" s="67" t="s">
        <v>132</v>
      </c>
      <c r="F105" s="68">
        <v>35</v>
      </c>
      <c r="G105" s="65"/>
      <c r="H105" s="69"/>
      <c r="I105" s="70"/>
      <c r="J105" s="70"/>
      <c r="K105" s="34" t="s">
        <v>65</v>
      </c>
      <c r="L105" s="77">
        <v>105</v>
      </c>
      <c r="M105" s="77"/>
      <c r="N105" s="72"/>
      <c r="O105" s="79" t="s">
        <v>325</v>
      </c>
      <c r="P105" s="81">
        <v>43705.72342592593</v>
      </c>
      <c r="Q105" s="79" t="s">
        <v>367</v>
      </c>
      <c r="R105" s="79"/>
      <c r="S105" s="79"/>
      <c r="T105" s="79"/>
      <c r="U105" s="79"/>
      <c r="V105" s="83" t="s">
        <v>685</v>
      </c>
      <c r="W105" s="81">
        <v>43705.72342592593</v>
      </c>
      <c r="X105" s="83" t="s">
        <v>796</v>
      </c>
      <c r="Y105" s="79"/>
      <c r="Z105" s="79"/>
      <c r="AA105" s="85" t="s">
        <v>979</v>
      </c>
      <c r="AB105" s="79"/>
      <c r="AC105" s="79" t="b">
        <v>0</v>
      </c>
      <c r="AD105" s="79">
        <v>0</v>
      </c>
      <c r="AE105" s="85" t="s">
        <v>1094</v>
      </c>
      <c r="AF105" s="79" t="b">
        <v>0</v>
      </c>
      <c r="AG105" s="79" t="s">
        <v>1105</v>
      </c>
      <c r="AH105" s="79"/>
      <c r="AI105" s="85" t="s">
        <v>1094</v>
      </c>
      <c r="AJ105" s="79" t="b">
        <v>0</v>
      </c>
      <c r="AK105" s="79">
        <v>3</v>
      </c>
      <c r="AL105" s="85" t="s">
        <v>980</v>
      </c>
      <c r="AM105" s="79" t="s">
        <v>1116</v>
      </c>
      <c r="AN105" s="79" t="b">
        <v>0</v>
      </c>
      <c r="AO105" s="85" t="s">
        <v>980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241</v>
      </c>
      <c r="B106" s="64" t="s">
        <v>290</v>
      </c>
      <c r="C106" s="65" t="s">
        <v>3144</v>
      </c>
      <c r="D106" s="66">
        <v>3</v>
      </c>
      <c r="E106" s="67" t="s">
        <v>132</v>
      </c>
      <c r="F106" s="68">
        <v>35</v>
      </c>
      <c r="G106" s="65"/>
      <c r="H106" s="69"/>
      <c r="I106" s="70"/>
      <c r="J106" s="70"/>
      <c r="K106" s="34" t="s">
        <v>65</v>
      </c>
      <c r="L106" s="77">
        <v>106</v>
      </c>
      <c r="M106" s="77"/>
      <c r="N106" s="72"/>
      <c r="O106" s="79" t="s">
        <v>325</v>
      </c>
      <c r="P106" s="81">
        <v>43704.72697916667</v>
      </c>
      <c r="Q106" s="79" t="s">
        <v>368</v>
      </c>
      <c r="R106" s="83" t="s">
        <v>487</v>
      </c>
      <c r="S106" s="79" t="s">
        <v>536</v>
      </c>
      <c r="T106" s="79"/>
      <c r="U106" s="79"/>
      <c r="V106" s="83" t="s">
        <v>686</v>
      </c>
      <c r="W106" s="81">
        <v>43704.72697916667</v>
      </c>
      <c r="X106" s="83" t="s">
        <v>797</v>
      </c>
      <c r="Y106" s="79"/>
      <c r="Z106" s="79"/>
      <c r="AA106" s="85" t="s">
        <v>980</v>
      </c>
      <c r="AB106" s="85" t="s">
        <v>1088</v>
      </c>
      <c r="AC106" s="79" t="b">
        <v>0</v>
      </c>
      <c r="AD106" s="79">
        <v>0</v>
      </c>
      <c r="AE106" s="85" t="s">
        <v>1096</v>
      </c>
      <c r="AF106" s="79" t="b">
        <v>0</v>
      </c>
      <c r="AG106" s="79" t="s">
        <v>1105</v>
      </c>
      <c r="AH106" s="79"/>
      <c r="AI106" s="85" t="s">
        <v>1094</v>
      </c>
      <c r="AJ106" s="79" t="b">
        <v>0</v>
      </c>
      <c r="AK106" s="79">
        <v>0</v>
      </c>
      <c r="AL106" s="85" t="s">
        <v>1094</v>
      </c>
      <c r="AM106" s="79" t="s">
        <v>1118</v>
      </c>
      <c r="AN106" s="79" t="b">
        <v>1</v>
      </c>
      <c r="AO106" s="85" t="s">
        <v>1088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240</v>
      </c>
      <c r="B107" s="64" t="s">
        <v>290</v>
      </c>
      <c r="C107" s="65" t="s">
        <v>3144</v>
      </c>
      <c r="D107" s="66">
        <v>3</v>
      </c>
      <c r="E107" s="67" t="s">
        <v>132</v>
      </c>
      <c r="F107" s="68">
        <v>35</v>
      </c>
      <c r="G107" s="65"/>
      <c r="H107" s="69"/>
      <c r="I107" s="70"/>
      <c r="J107" s="70"/>
      <c r="K107" s="34" t="s">
        <v>65</v>
      </c>
      <c r="L107" s="77">
        <v>107</v>
      </c>
      <c r="M107" s="77"/>
      <c r="N107" s="72"/>
      <c r="O107" s="79" t="s">
        <v>325</v>
      </c>
      <c r="P107" s="81">
        <v>43705.72342592593</v>
      </c>
      <c r="Q107" s="79" t="s">
        <v>367</v>
      </c>
      <c r="R107" s="79"/>
      <c r="S107" s="79"/>
      <c r="T107" s="79"/>
      <c r="U107" s="79"/>
      <c r="V107" s="83" t="s">
        <v>685</v>
      </c>
      <c r="W107" s="81">
        <v>43705.72342592593</v>
      </c>
      <c r="X107" s="83" t="s">
        <v>796</v>
      </c>
      <c r="Y107" s="79"/>
      <c r="Z107" s="79"/>
      <c r="AA107" s="85" t="s">
        <v>979</v>
      </c>
      <c r="AB107" s="79"/>
      <c r="AC107" s="79" t="b">
        <v>0</v>
      </c>
      <c r="AD107" s="79">
        <v>0</v>
      </c>
      <c r="AE107" s="85" t="s">
        <v>1094</v>
      </c>
      <c r="AF107" s="79" t="b">
        <v>0</v>
      </c>
      <c r="AG107" s="79" t="s">
        <v>1105</v>
      </c>
      <c r="AH107" s="79"/>
      <c r="AI107" s="85" t="s">
        <v>1094</v>
      </c>
      <c r="AJ107" s="79" t="b">
        <v>0</v>
      </c>
      <c r="AK107" s="79">
        <v>3</v>
      </c>
      <c r="AL107" s="85" t="s">
        <v>980</v>
      </c>
      <c r="AM107" s="79" t="s">
        <v>1116</v>
      </c>
      <c r="AN107" s="79" t="b">
        <v>0</v>
      </c>
      <c r="AO107" s="85" t="s">
        <v>980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241</v>
      </c>
      <c r="B108" s="64" t="s">
        <v>291</v>
      </c>
      <c r="C108" s="65" t="s">
        <v>3144</v>
      </c>
      <c r="D108" s="66">
        <v>3</v>
      </c>
      <c r="E108" s="67" t="s">
        <v>132</v>
      </c>
      <c r="F108" s="68">
        <v>35</v>
      </c>
      <c r="G108" s="65"/>
      <c r="H108" s="69"/>
      <c r="I108" s="70"/>
      <c r="J108" s="70"/>
      <c r="K108" s="34" t="s">
        <v>65</v>
      </c>
      <c r="L108" s="77">
        <v>108</v>
      </c>
      <c r="M108" s="77"/>
      <c r="N108" s="72"/>
      <c r="O108" s="79" t="s">
        <v>325</v>
      </c>
      <c r="P108" s="81">
        <v>43704.72697916667</v>
      </c>
      <c r="Q108" s="79" t="s">
        <v>368</v>
      </c>
      <c r="R108" s="83" t="s">
        <v>487</v>
      </c>
      <c r="S108" s="79" t="s">
        <v>536</v>
      </c>
      <c r="T108" s="79"/>
      <c r="U108" s="79"/>
      <c r="V108" s="83" t="s">
        <v>686</v>
      </c>
      <c r="W108" s="81">
        <v>43704.72697916667</v>
      </c>
      <c r="X108" s="83" t="s">
        <v>797</v>
      </c>
      <c r="Y108" s="79"/>
      <c r="Z108" s="79"/>
      <c r="AA108" s="85" t="s">
        <v>980</v>
      </c>
      <c r="AB108" s="85" t="s">
        <v>1088</v>
      </c>
      <c r="AC108" s="79" t="b">
        <v>0</v>
      </c>
      <c r="AD108" s="79">
        <v>0</v>
      </c>
      <c r="AE108" s="85" t="s">
        <v>1096</v>
      </c>
      <c r="AF108" s="79" t="b">
        <v>0</v>
      </c>
      <c r="AG108" s="79" t="s">
        <v>1105</v>
      </c>
      <c r="AH108" s="79"/>
      <c r="AI108" s="85" t="s">
        <v>1094</v>
      </c>
      <c r="AJ108" s="79" t="b">
        <v>0</v>
      </c>
      <c r="AK108" s="79">
        <v>0</v>
      </c>
      <c r="AL108" s="85" t="s">
        <v>1094</v>
      </c>
      <c r="AM108" s="79" t="s">
        <v>1118</v>
      </c>
      <c r="AN108" s="79" t="b">
        <v>1</v>
      </c>
      <c r="AO108" s="85" t="s">
        <v>1088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240</v>
      </c>
      <c r="B109" s="64" t="s">
        <v>291</v>
      </c>
      <c r="C109" s="65" t="s">
        <v>3144</v>
      </c>
      <c r="D109" s="66">
        <v>3</v>
      </c>
      <c r="E109" s="67" t="s">
        <v>132</v>
      </c>
      <c r="F109" s="68">
        <v>35</v>
      </c>
      <c r="G109" s="65"/>
      <c r="H109" s="69"/>
      <c r="I109" s="70"/>
      <c r="J109" s="70"/>
      <c r="K109" s="34" t="s">
        <v>65</v>
      </c>
      <c r="L109" s="77">
        <v>109</v>
      </c>
      <c r="M109" s="77"/>
      <c r="N109" s="72"/>
      <c r="O109" s="79" t="s">
        <v>325</v>
      </c>
      <c r="P109" s="81">
        <v>43705.72342592593</v>
      </c>
      <c r="Q109" s="79" t="s">
        <v>367</v>
      </c>
      <c r="R109" s="79"/>
      <c r="S109" s="79"/>
      <c r="T109" s="79"/>
      <c r="U109" s="79"/>
      <c r="V109" s="83" t="s">
        <v>685</v>
      </c>
      <c r="W109" s="81">
        <v>43705.72342592593</v>
      </c>
      <c r="X109" s="83" t="s">
        <v>796</v>
      </c>
      <c r="Y109" s="79"/>
      <c r="Z109" s="79"/>
      <c r="AA109" s="85" t="s">
        <v>979</v>
      </c>
      <c r="AB109" s="79"/>
      <c r="AC109" s="79" t="b">
        <v>0</v>
      </c>
      <c r="AD109" s="79">
        <v>0</v>
      </c>
      <c r="AE109" s="85" t="s">
        <v>1094</v>
      </c>
      <c r="AF109" s="79" t="b">
        <v>0</v>
      </c>
      <c r="AG109" s="79" t="s">
        <v>1105</v>
      </c>
      <c r="AH109" s="79"/>
      <c r="AI109" s="85" t="s">
        <v>1094</v>
      </c>
      <c r="AJ109" s="79" t="b">
        <v>0</v>
      </c>
      <c r="AK109" s="79">
        <v>3</v>
      </c>
      <c r="AL109" s="85" t="s">
        <v>980</v>
      </c>
      <c r="AM109" s="79" t="s">
        <v>1116</v>
      </c>
      <c r="AN109" s="79" t="b">
        <v>0</v>
      </c>
      <c r="AO109" s="85" t="s">
        <v>980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241</v>
      </c>
      <c r="B110" s="64" t="s">
        <v>292</v>
      </c>
      <c r="C110" s="65" t="s">
        <v>3144</v>
      </c>
      <c r="D110" s="66">
        <v>3</v>
      </c>
      <c r="E110" s="67" t="s">
        <v>132</v>
      </c>
      <c r="F110" s="68">
        <v>35</v>
      </c>
      <c r="G110" s="65"/>
      <c r="H110" s="69"/>
      <c r="I110" s="70"/>
      <c r="J110" s="70"/>
      <c r="K110" s="34" t="s">
        <v>65</v>
      </c>
      <c r="L110" s="77">
        <v>110</v>
      </c>
      <c r="M110" s="77"/>
      <c r="N110" s="72"/>
      <c r="O110" s="79" t="s">
        <v>325</v>
      </c>
      <c r="P110" s="81">
        <v>43704.72697916667</v>
      </c>
      <c r="Q110" s="79" t="s">
        <v>368</v>
      </c>
      <c r="R110" s="83" t="s">
        <v>487</v>
      </c>
      <c r="S110" s="79" t="s">
        <v>536</v>
      </c>
      <c r="T110" s="79"/>
      <c r="U110" s="79"/>
      <c r="V110" s="83" t="s">
        <v>686</v>
      </c>
      <c r="W110" s="81">
        <v>43704.72697916667</v>
      </c>
      <c r="X110" s="83" t="s">
        <v>797</v>
      </c>
      <c r="Y110" s="79"/>
      <c r="Z110" s="79"/>
      <c r="AA110" s="85" t="s">
        <v>980</v>
      </c>
      <c r="AB110" s="85" t="s">
        <v>1088</v>
      </c>
      <c r="AC110" s="79" t="b">
        <v>0</v>
      </c>
      <c r="AD110" s="79">
        <v>0</v>
      </c>
      <c r="AE110" s="85" t="s">
        <v>1096</v>
      </c>
      <c r="AF110" s="79" t="b">
        <v>0</v>
      </c>
      <c r="AG110" s="79" t="s">
        <v>1105</v>
      </c>
      <c r="AH110" s="79"/>
      <c r="AI110" s="85" t="s">
        <v>1094</v>
      </c>
      <c r="AJ110" s="79" t="b">
        <v>0</v>
      </c>
      <c r="AK110" s="79">
        <v>0</v>
      </c>
      <c r="AL110" s="85" t="s">
        <v>1094</v>
      </c>
      <c r="AM110" s="79" t="s">
        <v>1118</v>
      </c>
      <c r="AN110" s="79" t="b">
        <v>1</v>
      </c>
      <c r="AO110" s="85" t="s">
        <v>1088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240</v>
      </c>
      <c r="B111" s="64" t="s">
        <v>292</v>
      </c>
      <c r="C111" s="65" t="s">
        <v>3144</v>
      </c>
      <c r="D111" s="66">
        <v>3</v>
      </c>
      <c r="E111" s="67" t="s">
        <v>132</v>
      </c>
      <c r="F111" s="68">
        <v>35</v>
      </c>
      <c r="G111" s="65"/>
      <c r="H111" s="69"/>
      <c r="I111" s="70"/>
      <c r="J111" s="70"/>
      <c r="K111" s="34" t="s">
        <v>65</v>
      </c>
      <c r="L111" s="77">
        <v>111</v>
      </c>
      <c r="M111" s="77"/>
      <c r="N111" s="72"/>
      <c r="O111" s="79" t="s">
        <v>325</v>
      </c>
      <c r="P111" s="81">
        <v>43705.72342592593</v>
      </c>
      <c r="Q111" s="79" t="s">
        <v>367</v>
      </c>
      <c r="R111" s="79"/>
      <c r="S111" s="79"/>
      <c r="T111" s="79"/>
      <c r="U111" s="79"/>
      <c r="V111" s="83" t="s">
        <v>685</v>
      </c>
      <c r="W111" s="81">
        <v>43705.72342592593</v>
      </c>
      <c r="X111" s="83" t="s">
        <v>796</v>
      </c>
      <c r="Y111" s="79"/>
      <c r="Z111" s="79"/>
      <c r="AA111" s="85" t="s">
        <v>979</v>
      </c>
      <c r="AB111" s="79"/>
      <c r="AC111" s="79" t="b">
        <v>0</v>
      </c>
      <c r="AD111" s="79">
        <v>0</v>
      </c>
      <c r="AE111" s="85" t="s">
        <v>1094</v>
      </c>
      <c r="AF111" s="79" t="b">
        <v>0</v>
      </c>
      <c r="AG111" s="79" t="s">
        <v>1105</v>
      </c>
      <c r="AH111" s="79"/>
      <c r="AI111" s="85" t="s">
        <v>1094</v>
      </c>
      <c r="AJ111" s="79" t="b">
        <v>0</v>
      </c>
      <c r="AK111" s="79">
        <v>3</v>
      </c>
      <c r="AL111" s="85" t="s">
        <v>980</v>
      </c>
      <c r="AM111" s="79" t="s">
        <v>1116</v>
      </c>
      <c r="AN111" s="79" t="b">
        <v>0</v>
      </c>
      <c r="AO111" s="85" t="s">
        <v>980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241</v>
      </c>
      <c r="B112" s="64" t="s">
        <v>294</v>
      </c>
      <c r="C112" s="65" t="s">
        <v>3144</v>
      </c>
      <c r="D112" s="66">
        <v>3</v>
      </c>
      <c r="E112" s="67" t="s">
        <v>132</v>
      </c>
      <c r="F112" s="68">
        <v>35</v>
      </c>
      <c r="G112" s="65"/>
      <c r="H112" s="69"/>
      <c r="I112" s="70"/>
      <c r="J112" s="70"/>
      <c r="K112" s="34" t="s">
        <v>65</v>
      </c>
      <c r="L112" s="77">
        <v>112</v>
      </c>
      <c r="M112" s="77"/>
      <c r="N112" s="72"/>
      <c r="O112" s="79" t="s">
        <v>325</v>
      </c>
      <c r="P112" s="81">
        <v>43704.72697916667</v>
      </c>
      <c r="Q112" s="79" t="s">
        <v>368</v>
      </c>
      <c r="R112" s="83" t="s">
        <v>487</v>
      </c>
      <c r="S112" s="79" t="s">
        <v>536</v>
      </c>
      <c r="T112" s="79"/>
      <c r="U112" s="79"/>
      <c r="V112" s="83" t="s">
        <v>686</v>
      </c>
      <c r="W112" s="81">
        <v>43704.72697916667</v>
      </c>
      <c r="X112" s="83" t="s">
        <v>797</v>
      </c>
      <c r="Y112" s="79"/>
      <c r="Z112" s="79"/>
      <c r="AA112" s="85" t="s">
        <v>980</v>
      </c>
      <c r="AB112" s="85" t="s">
        <v>1088</v>
      </c>
      <c r="AC112" s="79" t="b">
        <v>0</v>
      </c>
      <c r="AD112" s="79">
        <v>0</v>
      </c>
      <c r="AE112" s="85" t="s">
        <v>1096</v>
      </c>
      <c r="AF112" s="79" t="b">
        <v>0</v>
      </c>
      <c r="AG112" s="79" t="s">
        <v>1105</v>
      </c>
      <c r="AH112" s="79"/>
      <c r="AI112" s="85" t="s">
        <v>1094</v>
      </c>
      <c r="AJ112" s="79" t="b">
        <v>0</v>
      </c>
      <c r="AK112" s="79">
        <v>0</v>
      </c>
      <c r="AL112" s="85" t="s">
        <v>1094</v>
      </c>
      <c r="AM112" s="79" t="s">
        <v>1118</v>
      </c>
      <c r="AN112" s="79" t="b">
        <v>1</v>
      </c>
      <c r="AO112" s="85" t="s">
        <v>1088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240</v>
      </c>
      <c r="B113" s="64" t="s">
        <v>294</v>
      </c>
      <c r="C113" s="65" t="s">
        <v>3144</v>
      </c>
      <c r="D113" s="66">
        <v>3</v>
      </c>
      <c r="E113" s="67" t="s">
        <v>132</v>
      </c>
      <c r="F113" s="68">
        <v>35</v>
      </c>
      <c r="G113" s="65"/>
      <c r="H113" s="69"/>
      <c r="I113" s="70"/>
      <c r="J113" s="70"/>
      <c r="K113" s="34" t="s">
        <v>65</v>
      </c>
      <c r="L113" s="77">
        <v>113</v>
      </c>
      <c r="M113" s="77"/>
      <c r="N113" s="72"/>
      <c r="O113" s="79" t="s">
        <v>325</v>
      </c>
      <c r="P113" s="81">
        <v>43705.72342592593</v>
      </c>
      <c r="Q113" s="79" t="s">
        <v>367</v>
      </c>
      <c r="R113" s="79"/>
      <c r="S113" s="79"/>
      <c r="T113" s="79"/>
      <c r="U113" s="79"/>
      <c r="V113" s="83" t="s">
        <v>685</v>
      </c>
      <c r="W113" s="81">
        <v>43705.72342592593</v>
      </c>
      <c r="X113" s="83" t="s">
        <v>796</v>
      </c>
      <c r="Y113" s="79"/>
      <c r="Z113" s="79"/>
      <c r="AA113" s="85" t="s">
        <v>979</v>
      </c>
      <c r="AB113" s="79"/>
      <c r="AC113" s="79" t="b">
        <v>0</v>
      </c>
      <c r="AD113" s="79">
        <v>0</v>
      </c>
      <c r="AE113" s="85" t="s">
        <v>1094</v>
      </c>
      <c r="AF113" s="79" t="b">
        <v>0</v>
      </c>
      <c r="AG113" s="79" t="s">
        <v>1105</v>
      </c>
      <c r="AH113" s="79"/>
      <c r="AI113" s="85" t="s">
        <v>1094</v>
      </c>
      <c r="AJ113" s="79" t="b">
        <v>0</v>
      </c>
      <c r="AK113" s="79">
        <v>3</v>
      </c>
      <c r="AL113" s="85" t="s">
        <v>980</v>
      </c>
      <c r="AM113" s="79" t="s">
        <v>1116</v>
      </c>
      <c r="AN113" s="79" t="b">
        <v>0</v>
      </c>
      <c r="AO113" s="85" t="s">
        <v>980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241</v>
      </c>
      <c r="B114" s="64" t="s">
        <v>271</v>
      </c>
      <c r="C114" s="65" t="s">
        <v>3144</v>
      </c>
      <c r="D114" s="66">
        <v>3</v>
      </c>
      <c r="E114" s="67" t="s">
        <v>132</v>
      </c>
      <c r="F114" s="68">
        <v>35</v>
      </c>
      <c r="G114" s="65"/>
      <c r="H114" s="69"/>
      <c r="I114" s="70"/>
      <c r="J114" s="70"/>
      <c r="K114" s="34" t="s">
        <v>65</v>
      </c>
      <c r="L114" s="77">
        <v>114</v>
      </c>
      <c r="M114" s="77"/>
      <c r="N114" s="72"/>
      <c r="O114" s="79" t="s">
        <v>325</v>
      </c>
      <c r="P114" s="81">
        <v>43704.72697916667</v>
      </c>
      <c r="Q114" s="79" t="s">
        <v>368</v>
      </c>
      <c r="R114" s="83" t="s">
        <v>487</v>
      </c>
      <c r="S114" s="79" t="s">
        <v>536</v>
      </c>
      <c r="T114" s="79"/>
      <c r="U114" s="79"/>
      <c r="V114" s="83" t="s">
        <v>686</v>
      </c>
      <c r="W114" s="81">
        <v>43704.72697916667</v>
      </c>
      <c r="X114" s="83" t="s">
        <v>797</v>
      </c>
      <c r="Y114" s="79"/>
      <c r="Z114" s="79"/>
      <c r="AA114" s="85" t="s">
        <v>980</v>
      </c>
      <c r="AB114" s="85" t="s">
        <v>1088</v>
      </c>
      <c r="AC114" s="79" t="b">
        <v>0</v>
      </c>
      <c r="AD114" s="79">
        <v>0</v>
      </c>
      <c r="AE114" s="85" t="s">
        <v>1096</v>
      </c>
      <c r="AF114" s="79" t="b">
        <v>0</v>
      </c>
      <c r="AG114" s="79" t="s">
        <v>1105</v>
      </c>
      <c r="AH114" s="79"/>
      <c r="AI114" s="85" t="s">
        <v>1094</v>
      </c>
      <c r="AJ114" s="79" t="b">
        <v>0</v>
      </c>
      <c r="AK114" s="79">
        <v>0</v>
      </c>
      <c r="AL114" s="85" t="s">
        <v>1094</v>
      </c>
      <c r="AM114" s="79" t="s">
        <v>1118</v>
      </c>
      <c r="AN114" s="79" t="b">
        <v>1</v>
      </c>
      <c r="AO114" s="85" t="s">
        <v>1088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3</v>
      </c>
      <c r="BD114" s="48"/>
      <c r="BE114" s="49"/>
      <c r="BF114" s="48"/>
      <c r="BG114" s="49"/>
      <c r="BH114" s="48"/>
      <c r="BI114" s="49"/>
      <c r="BJ114" s="48"/>
      <c r="BK114" s="49"/>
      <c r="BL114" s="48"/>
    </row>
    <row r="115" spans="1:64" ht="15">
      <c r="A115" s="64" t="s">
        <v>241</v>
      </c>
      <c r="B115" s="64" t="s">
        <v>240</v>
      </c>
      <c r="C115" s="65" t="s">
        <v>3144</v>
      </c>
      <c r="D115" s="66">
        <v>3</v>
      </c>
      <c r="E115" s="67" t="s">
        <v>132</v>
      </c>
      <c r="F115" s="68">
        <v>35</v>
      </c>
      <c r="G115" s="65"/>
      <c r="H115" s="69"/>
      <c r="I115" s="70"/>
      <c r="J115" s="70"/>
      <c r="K115" s="34" t="s">
        <v>66</v>
      </c>
      <c r="L115" s="77">
        <v>115</v>
      </c>
      <c r="M115" s="77"/>
      <c r="N115" s="72"/>
      <c r="O115" s="79" t="s">
        <v>325</v>
      </c>
      <c r="P115" s="81">
        <v>43704.72697916667</v>
      </c>
      <c r="Q115" s="79" t="s">
        <v>368</v>
      </c>
      <c r="R115" s="83" t="s">
        <v>487</v>
      </c>
      <c r="S115" s="79" t="s">
        <v>536</v>
      </c>
      <c r="T115" s="79"/>
      <c r="U115" s="79"/>
      <c r="V115" s="83" t="s">
        <v>686</v>
      </c>
      <c r="W115" s="81">
        <v>43704.72697916667</v>
      </c>
      <c r="X115" s="83" t="s">
        <v>797</v>
      </c>
      <c r="Y115" s="79"/>
      <c r="Z115" s="79"/>
      <c r="AA115" s="85" t="s">
        <v>980</v>
      </c>
      <c r="AB115" s="85" t="s">
        <v>1088</v>
      </c>
      <c r="AC115" s="79" t="b">
        <v>0</v>
      </c>
      <c r="AD115" s="79">
        <v>0</v>
      </c>
      <c r="AE115" s="85" t="s">
        <v>1096</v>
      </c>
      <c r="AF115" s="79" t="b">
        <v>0</v>
      </c>
      <c r="AG115" s="79" t="s">
        <v>1105</v>
      </c>
      <c r="AH115" s="79"/>
      <c r="AI115" s="85" t="s">
        <v>1094</v>
      </c>
      <c r="AJ115" s="79" t="b">
        <v>0</v>
      </c>
      <c r="AK115" s="79">
        <v>0</v>
      </c>
      <c r="AL115" s="85" t="s">
        <v>1094</v>
      </c>
      <c r="AM115" s="79" t="s">
        <v>1118</v>
      </c>
      <c r="AN115" s="79" t="b">
        <v>1</v>
      </c>
      <c r="AO115" s="85" t="s">
        <v>1088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241</v>
      </c>
      <c r="B116" s="64" t="s">
        <v>293</v>
      </c>
      <c r="C116" s="65" t="s">
        <v>3144</v>
      </c>
      <c r="D116" s="66">
        <v>3</v>
      </c>
      <c r="E116" s="67" t="s">
        <v>132</v>
      </c>
      <c r="F116" s="68">
        <v>35</v>
      </c>
      <c r="G116" s="65"/>
      <c r="H116" s="69"/>
      <c r="I116" s="70"/>
      <c r="J116" s="70"/>
      <c r="K116" s="34" t="s">
        <v>65</v>
      </c>
      <c r="L116" s="77">
        <v>116</v>
      </c>
      <c r="M116" s="77"/>
      <c r="N116" s="72"/>
      <c r="O116" s="79" t="s">
        <v>325</v>
      </c>
      <c r="P116" s="81">
        <v>43704.72697916667</v>
      </c>
      <c r="Q116" s="79" t="s">
        <v>368</v>
      </c>
      <c r="R116" s="83" t="s">
        <v>487</v>
      </c>
      <c r="S116" s="79" t="s">
        <v>536</v>
      </c>
      <c r="T116" s="79"/>
      <c r="U116" s="79"/>
      <c r="V116" s="83" t="s">
        <v>686</v>
      </c>
      <c r="W116" s="81">
        <v>43704.72697916667</v>
      </c>
      <c r="X116" s="83" t="s">
        <v>797</v>
      </c>
      <c r="Y116" s="79"/>
      <c r="Z116" s="79"/>
      <c r="AA116" s="85" t="s">
        <v>980</v>
      </c>
      <c r="AB116" s="85" t="s">
        <v>1088</v>
      </c>
      <c r="AC116" s="79" t="b">
        <v>0</v>
      </c>
      <c r="AD116" s="79">
        <v>0</v>
      </c>
      <c r="AE116" s="85" t="s">
        <v>1096</v>
      </c>
      <c r="AF116" s="79" t="b">
        <v>0</v>
      </c>
      <c r="AG116" s="79" t="s">
        <v>1105</v>
      </c>
      <c r="AH116" s="79"/>
      <c r="AI116" s="85" t="s">
        <v>1094</v>
      </c>
      <c r="AJ116" s="79" t="b">
        <v>0</v>
      </c>
      <c r="AK116" s="79">
        <v>0</v>
      </c>
      <c r="AL116" s="85" t="s">
        <v>1094</v>
      </c>
      <c r="AM116" s="79" t="s">
        <v>1118</v>
      </c>
      <c r="AN116" s="79" t="b">
        <v>1</v>
      </c>
      <c r="AO116" s="85" t="s">
        <v>1088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241</v>
      </c>
      <c r="B117" s="64" t="s">
        <v>295</v>
      </c>
      <c r="C117" s="65" t="s">
        <v>3144</v>
      </c>
      <c r="D117" s="66">
        <v>3</v>
      </c>
      <c r="E117" s="67" t="s">
        <v>132</v>
      </c>
      <c r="F117" s="68">
        <v>35</v>
      </c>
      <c r="G117" s="65"/>
      <c r="H117" s="69"/>
      <c r="I117" s="70"/>
      <c r="J117" s="70"/>
      <c r="K117" s="34" t="s">
        <v>65</v>
      </c>
      <c r="L117" s="77">
        <v>117</v>
      </c>
      <c r="M117" s="77"/>
      <c r="N117" s="72"/>
      <c r="O117" s="79" t="s">
        <v>325</v>
      </c>
      <c r="P117" s="81">
        <v>43704.72697916667</v>
      </c>
      <c r="Q117" s="79" t="s">
        <v>368</v>
      </c>
      <c r="R117" s="83" t="s">
        <v>487</v>
      </c>
      <c r="S117" s="79" t="s">
        <v>536</v>
      </c>
      <c r="T117" s="79"/>
      <c r="U117" s="79"/>
      <c r="V117" s="83" t="s">
        <v>686</v>
      </c>
      <c r="W117" s="81">
        <v>43704.72697916667</v>
      </c>
      <c r="X117" s="83" t="s">
        <v>797</v>
      </c>
      <c r="Y117" s="79"/>
      <c r="Z117" s="79"/>
      <c r="AA117" s="85" t="s">
        <v>980</v>
      </c>
      <c r="AB117" s="85" t="s">
        <v>1088</v>
      </c>
      <c r="AC117" s="79" t="b">
        <v>0</v>
      </c>
      <c r="AD117" s="79">
        <v>0</v>
      </c>
      <c r="AE117" s="85" t="s">
        <v>1096</v>
      </c>
      <c r="AF117" s="79" t="b">
        <v>0</v>
      </c>
      <c r="AG117" s="79" t="s">
        <v>1105</v>
      </c>
      <c r="AH117" s="79"/>
      <c r="AI117" s="85" t="s">
        <v>1094</v>
      </c>
      <c r="AJ117" s="79" t="b">
        <v>0</v>
      </c>
      <c r="AK117" s="79">
        <v>0</v>
      </c>
      <c r="AL117" s="85" t="s">
        <v>1094</v>
      </c>
      <c r="AM117" s="79" t="s">
        <v>1118</v>
      </c>
      <c r="AN117" s="79" t="b">
        <v>1</v>
      </c>
      <c r="AO117" s="85" t="s">
        <v>1088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241</v>
      </c>
      <c r="B118" s="64" t="s">
        <v>296</v>
      </c>
      <c r="C118" s="65" t="s">
        <v>3144</v>
      </c>
      <c r="D118" s="66">
        <v>3</v>
      </c>
      <c r="E118" s="67" t="s">
        <v>132</v>
      </c>
      <c r="F118" s="68">
        <v>35</v>
      </c>
      <c r="G118" s="65"/>
      <c r="H118" s="69"/>
      <c r="I118" s="70"/>
      <c r="J118" s="70"/>
      <c r="K118" s="34" t="s">
        <v>65</v>
      </c>
      <c r="L118" s="77">
        <v>118</v>
      </c>
      <c r="M118" s="77"/>
      <c r="N118" s="72"/>
      <c r="O118" s="79" t="s">
        <v>325</v>
      </c>
      <c r="P118" s="81">
        <v>43704.72697916667</v>
      </c>
      <c r="Q118" s="79" t="s">
        <v>368</v>
      </c>
      <c r="R118" s="83" t="s">
        <v>487</v>
      </c>
      <c r="S118" s="79" t="s">
        <v>536</v>
      </c>
      <c r="T118" s="79"/>
      <c r="U118" s="79"/>
      <c r="V118" s="83" t="s">
        <v>686</v>
      </c>
      <c r="W118" s="81">
        <v>43704.72697916667</v>
      </c>
      <c r="X118" s="83" t="s">
        <v>797</v>
      </c>
      <c r="Y118" s="79"/>
      <c r="Z118" s="79"/>
      <c r="AA118" s="85" t="s">
        <v>980</v>
      </c>
      <c r="AB118" s="85" t="s">
        <v>1088</v>
      </c>
      <c r="AC118" s="79" t="b">
        <v>0</v>
      </c>
      <c r="AD118" s="79">
        <v>0</v>
      </c>
      <c r="AE118" s="85" t="s">
        <v>1096</v>
      </c>
      <c r="AF118" s="79" t="b">
        <v>0</v>
      </c>
      <c r="AG118" s="79" t="s">
        <v>1105</v>
      </c>
      <c r="AH118" s="79"/>
      <c r="AI118" s="85" t="s">
        <v>1094</v>
      </c>
      <c r="AJ118" s="79" t="b">
        <v>0</v>
      </c>
      <c r="AK118" s="79">
        <v>0</v>
      </c>
      <c r="AL118" s="85" t="s">
        <v>1094</v>
      </c>
      <c r="AM118" s="79" t="s">
        <v>1118</v>
      </c>
      <c r="AN118" s="79" t="b">
        <v>1</v>
      </c>
      <c r="AO118" s="85" t="s">
        <v>1088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241</v>
      </c>
      <c r="B119" s="64" t="s">
        <v>297</v>
      </c>
      <c r="C119" s="65" t="s">
        <v>3144</v>
      </c>
      <c r="D119" s="66">
        <v>3</v>
      </c>
      <c r="E119" s="67" t="s">
        <v>132</v>
      </c>
      <c r="F119" s="68">
        <v>35</v>
      </c>
      <c r="G119" s="65"/>
      <c r="H119" s="69"/>
      <c r="I119" s="70"/>
      <c r="J119" s="70"/>
      <c r="K119" s="34" t="s">
        <v>65</v>
      </c>
      <c r="L119" s="77">
        <v>119</v>
      </c>
      <c r="M119" s="77"/>
      <c r="N119" s="72"/>
      <c r="O119" s="79" t="s">
        <v>326</v>
      </c>
      <c r="P119" s="81">
        <v>43704.72697916667</v>
      </c>
      <c r="Q119" s="79" t="s">
        <v>368</v>
      </c>
      <c r="R119" s="83" t="s">
        <v>487</v>
      </c>
      <c r="S119" s="79" t="s">
        <v>536</v>
      </c>
      <c r="T119" s="79"/>
      <c r="U119" s="79"/>
      <c r="V119" s="83" t="s">
        <v>686</v>
      </c>
      <c r="W119" s="81">
        <v>43704.72697916667</v>
      </c>
      <c r="X119" s="83" t="s">
        <v>797</v>
      </c>
      <c r="Y119" s="79"/>
      <c r="Z119" s="79"/>
      <c r="AA119" s="85" t="s">
        <v>980</v>
      </c>
      <c r="AB119" s="85" t="s">
        <v>1088</v>
      </c>
      <c r="AC119" s="79" t="b">
        <v>0</v>
      </c>
      <c r="AD119" s="79">
        <v>0</v>
      </c>
      <c r="AE119" s="85" t="s">
        <v>1096</v>
      </c>
      <c r="AF119" s="79" t="b">
        <v>0</v>
      </c>
      <c r="AG119" s="79" t="s">
        <v>1105</v>
      </c>
      <c r="AH119" s="79"/>
      <c r="AI119" s="85" t="s">
        <v>1094</v>
      </c>
      <c r="AJ119" s="79" t="b">
        <v>0</v>
      </c>
      <c r="AK119" s="79">
        <v>0</v>
      </c>
      <c r="AL119" s="85" t="s">
        <v>1094</v>
      </c>
      <c r="AM119" s="79" t="s">
        <v>1118</v>
      </c>
      <c r="AN119" s="79" t="b">
        <v>1</v>
      </c>
      <c r="AO119" s="85" t="s">
        <v>1088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10</v>
      </c>
      <c r="BK119" s="49">
        <v>100</v>
      </c>
      <c r="BL119" s="48">
        <v>10</v>
      </c>
    </row>
    <row r="120" spans="1:64" ht="15">
      <c r="A120" s="64" t="s">
        <v>240</v>
      </c>
      <c r="B120" s="64" t="s">
        <v>241</v>
      </c>
      <c r="C120" s="65" t="s">
        <v>3144</v>
      </c>
      <c r="D120" s="66">
        <v>3</v>
      </c>
      <c r="E120" s="67" t="s">
        <v>132</v>
      </c>
      <c r="F120" s="68">
        <v>35</v>
      </c>
      <c r="G120" s="65"/>
      <c r="H120" s="69"/>
      <c r="I120" s="70"/>
      <c r="J120" s="70"/>
      <c r="K120" s="34" t="s">
        <v>66</v>
      </c>
      <c r="L120" s="77">
        <v>120</v>
      </c>
      <c r="M120" s="77"/>
      <c r="N120" s="72"/>
      <c r="O120" s="79" t="s">
        <v>325</v>
      </c>
      <c r="P120" s="81">
        <v>43705.72342592593</v>
      </c>
      <c r="Q120" s="79" t="s">
        <v>367</v>
      </c>
      <c r="R120" s="79"/>
      <c r="S120" s="79"/>
      <c r="T120" s="79"/>
      <c r="U120" s="79"/>
      <c r="V120" s="83" t="s">
        <v>685</v>
      </c>
      <c r="W120" s="81">
        <v>43705.72342592593</v>
      </c>
      <c r="X120" s="83" t="s">
        <v>796</v>
      </c>
      <c r="Y120" s="79"/>
      <c r="Z120" s="79"/>
      <c r="AA120" s="85" t="s">
        <v>979</v>
      </c>
      <c r="AB120" s="79"/>
      <c r="AC120" s="79" t="b">
        <v>0</v>
      </c>
      <c r="AD120" s="79">
        <v>0</v>
      </c>
      <c r="AE120" s="85" t="s">
        <v>1094</v>
      </c>
      <c r="AF120" s="79" t="b">
        <v>0</v>
      </c>
      <c r="AG120" s="79" t="s">
        <v>1105</v>
      </c>
      <c r="AH120" s="79"/>
      <c r="AI120" s="85" t="s">
        <v>1094</v>
      </c>
      <c r="AJ120" s="79" t="b">
        <v>0</v>
      </c>
      <c r="AK120" s="79">
        <v>3</v>
      </c>
      <c r="AL120" s="85" t="s">
        <v>980</v>
      </c>
      <c r="AM120" s="79" t="s">
        <v>1116</v>
      </c>
      <c r="AN120" s="79" t="b">
        <v>0</v>
      </c>
      <c r="AO120" s="85" t="s">
        <v>980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13</v>
      </c>
      <c r="BK120" s="49">
        <v>100</v>
      </c>
      <c r="BL120" s="48">
        <v>13</v>
      </c>
    </row>
    <row r="121" spans="1:64" ht="15">
      <c r="A121" s="64" t="s">
        <v>240</v>
      </c>
      <c r="B121" s="64" t="s">
        <v>271</v>
      </c>
      <c r="C121" s="65" t="s">
        <v>3144</v>
      </c>
      <c r="D121" s="66">
        <v>3</v>
      </c>
      <c r="E121" s="67" t="s">
        <v>132</v>
      </c>
      <c r="F121" s="68">
        <v>35</v>
      </c>
      <c r="G121" s="65"/>
      <c r="H121" s="69"/>
      <c r="I121" s="70"/>
      <c r="J121" s="70"/>
      <c r="K121" s="34" t="s">
        <v>65</v>
      </c>
      <c r="L121" s="77">
        <v>121</v>
      </c>
      <c r="M121" s="77"/>
      <c r="N121" s="72"/>
      <c r="O121" s="79" t="s">
        <v>325</v>
      </c>
      <c r="P121" s="81">
        <v>43705.72342592593</v>
      </c>
      <c r="Q121" s="79" t="s">
        <v>367</v>
      </c>
      <c r="R121" s="79"/>
      <c r="S121" s="79"/>
      <c r="T121" s="79"/>
      <c r="U121" s="79"/>
      <c r="V121" s="83" t="s">
        <v>685</v>
      </c>
      <c r="W121" s="81">
        <v>43705.72342592593</v>
      </c>
      <c r="X121" s="83" t="s">
        <v>796</v>
      </c>
      <c r="Y121" s="79"/>
      <c r="Z121" s="79"/>
      <c r="AA121" s="85" t="s">
        <v>979</v>
      </c>
      <c r="AB121" s="79"/>
      <c r="AC121" s="79" t="b">
        <v>0</v>
      </c>
      <c r="AD121" s="79">
        <v>0</v>
      </c>
      <c r="AE121" s="85" t="s">
        <v>1094</v>
      </c>
      <c r="AF121" s="79" t="b">
        <v>0</v>
      </c>
      <c r="AG121" s="79" t="s">
        <v>1105</v>
      </c>
      <c r="AH121" s="79"/>
      <c r="AI121" s="85" t="s">
        <v>1094</v>
      </c>
      <c r="AJ121" s="79" t="b">
        <v>0</v>
      </c>
      <c r="AK121" s="79">
        <v>3</v>
      </c>
      <c r="AL121" s="85" t="s">
        <v>980</v>
      </c>
      <c r="AM121" s="79" t="s">
        <v>1116</v>
      </c>
      <c r="AN121" s="79" t="b">
        <v>0</v>
      </c>
      <c r="AO121" s="85" t="s">
        <v>980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3</v>
      </c>
      <c r="BD121" s="48"/>
      <c r="BE121" s="49"/>
      <c r="BF121" s="48"/>
      <c r="BG121" s="49"/>
      <c r="BH121" s="48"/>
      <c r="BI121" s="49"/>
      <c r="BJ121" s="48"/>
      <c r="BK121" s="49"/>
      <c r="BL121" s="48"/>
    </row>
    <row r="122" spans="1:64" ht="15">
      <c r="A122" s="64" t="s">
        <v>240</v>
      </c>
      <c r="B122" s="64" t="s">
        <v>293</v>
      </c>
      <c r="C122" s="65" t="s">
        <v>3144</v>
      </c>
      <c r="D122" s="66">
        <v>3</v>
      </c>
      <c r="E122" s="67" t="s">
        <v>132</v>
      </c>
      <c r="F122" s="68">
        <v>35</v>
      </c>
      <c r="G122" s="65"/>
      <c r="H122" s="69"/>
      <c r="I122" s="70"/>
      <c r="J122" s="70"/>
      <c r="K122" s="34" t="s">
        <v>65</v>
      </c>
      <c r="L122" s="77">
        <v>122</v>
      </c>
      <c r="M122" s="77"/>
      <c r="N122" s="72"/>
      <c r="O122" s="79" t="s">
        <v>325</v>
      </c>
      <c r="P122" s="81">
        <v>43705.72342592593</v>
      </c>
      <c r="Q122" s="79" t="s">
        <v>367</v>
      </c>
      <c r="R122" s="79"/>
      <c r="S122" s="79"/>
      <c r="T122" s="79"/>
      <c r="U122" s="79"/>
      <c r="V122" s="83" t="s">
        <v>685</v>
      </c>
      <c r="W122" s="81">
        <v>43705.72342592593</v>
      </c>
      <c r="X122" s="83" t="s">
        <v>796</v>
      </c>
      <c r="Y122" s="79"/>
      <c r="Z122" s="79"/>
      <c r="AA122" s="85" t="s">
        <v>979</v>
      </c>
      <c r="AB122" s="79"/>
      <c r="AC122" s="79" t="b">
        <v>0</v>
      </c>
      <c r="AD122" s="79">
        <v>0</v>
      </c>
      <c r="AE122" s="85" t="s">
        <v>1094</v>
      </c>
      <c r="AF122" s="79" t="b">
        <v>0</v>
      </c>
      <c r="AG122" s="79" t="s">
        <v>1105</v>
      </c>
      <c r="AH122" s="79"/>
      <c r="AI122" s="85" t="s">
        <v>1094</v>
      </c>
      <c r="AJ122" s="79" t="b">
        <v>0</v>
      </c>
      <c r="AK122" s="79">
        <v>3</v>
      </c>
      <c r="AL122" s="85" t="s">
        <v>980</v>
      </c>
      <c r="AM122" s="79" t="s">
        <v>1116</v>
      </c>
      <c r="AN122" s="79" t="b">
        <v>0</v>
      </c>
      <c r="AO122" s="85" t="s">
        <v>980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240</v>
      </c>
      <c r="B123" s="64" t="s">
        <v>295</v>
      </c>
      <c r="C123" s="65" t="s">
        <v>3144</v>
      </c>
      <c r="D123" s="66">
        <v>3</v>
      </c>
      <c r="E123" s="67" t="s">
        <v>132</v>
      </c>
      <c r="F123" s="68">
        <v>35</v>
      </c>
      <c r="G123" s="65"/>
      <c r="H123" s="69"/>
      <c r="I123" s="70"/>
      <c r="J123" s="70"/>
      <c r="K123" s="34" t="s">
        <v>65</v>
      </c>
      <c r="L123" s="77">
        <v>123</v>
      </c>
      <c r="M123" s="77"/>
      <c r="N123" s="72"/>
      <c r="O123" s="79" t="s">
        <v>325</v>
      </c>
      <c r="P123" s="81">
        <v>43705.72342592593</v>
      </c>
      <c r="Q123" s="79" t="s">
        <v>367</v>
      </c>
      <c r="R123" s="79"/>
      <c r="S123" s="79"/>
      <c r="T123" s="79"/>
      <c r="U123" s="79"/>
      <c r="V123" s="83" t="s">
        <v>685</v>
      </c>
      <c r="W123" s="81">
        <v>43705.72342592593</v>
      </c>
      <c r="X123" s="83" t="s">
        <v>796</v>
      </c>
      <c r="Y123" s="79"/>
      <c r="Z123" s="79"/>
      <c r="AA123" s="85" t="s">
        <v>979</v>
      </c>
      <c r="AB123" s="79"/>
      <c r="AC123" s="79" t="b">
        <v>0</v>
      </c>
      <c r="AD123" s="79">
        <v>0</v>
      </c>
      <c r="AE123" s="85" t="s">
        <v>1094</v>
      </c>
      <c r="AF123" s="79" t="b">
        <v>0</v>
      </c>
      <c r="AG123" s="79" t="s">
        <v>1105</v>
      </c>
      <c r="AH123" s="79"/>
      <c r="AI123" s="85" t="s">
        <v>1094</v>
      </c>
      <c r="AJ123" s="79" t="b">
        <v>0</v>
      </c>
      <c r="AK123" s="79">
        <v>3</v>
      </c>
      <c r="AL123" s="85" t="s">
        <v>980</v>
      </c>
      <c r="AM123" s="79" t="s">
        <v>1116</v>
      </c>
      <c r="AN123" s="79" t="b">
        <v>0</v>
      </c>
      <c r="AO123" s="85" t="s">
        <v>980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240</v>
      </c>
      <c r="B124" s="64" t="s">
        <v>296</v>
      </c>
      <c r="C124" s="65" t="s">
        <v>3144</v>
      </c>
      <c r="D124" s="66">
        <v>3</v>
      </c>
      <c r="E124" s="67" t="s">
        <v>132</v>
      </c>
      <c r="F124" s="68">
        <v>35</v>
      </c>
      <c r="G124" s="65"/>
      <c r="H124" s="69"/>
      <c r="I124" s="70"/>
      <c r="J124" s="70"/>
      <c r="K124" s="34" t="s">
        <v>65</v>
      </c>
      <c r="L124" s="77">
        <v>124</v>
      </c>
      <c r="M124" s="77"/>
      <c r="N124" s="72"/>
      <c r="O124" s="79" t="s">
        <v>325</v>
      </c>
      <c r="P124" s="81">
        <v>43705.72342592593</v>
      </c>
      <c r="Q124" s="79" t="s">
        <v>367</v>
      </c>
      <c r="R124" s="79"/>
      <c r="S124" s="79"/>
      <c r="T124" s="79"/>
      <c r="U124" s="79"/>
      <c r="V124" s="83" t="s">
        <v>685</v>
      </c>
      <c r="W124" s="81">
        <v>43705.72342592593</v>
      </c>
      <c r="X124" s="83" t="s">
        <v>796</v>
      </c>
      <c r="Y124" s="79"/>
      <c r="Z124" s="79"/>
      <c r="AA124" s="85" t="s">
        <v>979</v>
      </c>
      <c r="AB124" s="79"/>
      <c r="AC124" s="79" t="b">
        <v>0</v>
      </c>
      <c r="AD124" s="79">
        <v>0</v>
      </c>
      <c r="AE124" s="85" t="s">
        <v>1094</v>
      </c>
      <c r="AF124" s="79" t="b">
        <v>0</v>
      </c>
      <c r="AG124" s="79" t="s">
        <v>1105</v>
      </c>
      <c r="AH124" s="79"/>
      <c r="AI124" s="85" t="s">
        <v>1094</v>
      </c>
      <c r="AJ124" s="79" t="b">
        <v>0</v>
      </c>
      <c r="AK124" s="79">
        <v>3</v>
      </c>
      <c r="AL124" s="85" t="s">
        <v>980</v>
      </c>
      <c r="AM124" s="79" t="s">
        <v>1116</v>
      </c>
      <c r="AN124" s="79" t="b">
        <v>0</v>
      </c>
      <c r="AO124" s="85" t="s">
        <v>980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240</v>
      </c>
      <c r="B125" s="64" t="s">
        <v>297</v>
      </c>
      <c r="C125" s="65" t="s">
        <v>3144</v>
      </c>
      <c r="D125" s="66">
        <v>3</v>
      </c>
      <c r="E125" s="67" t="s">
        <v>132</v>
      </c>
      <c r="F125" s="68">
        <v>35</v>
      </c>
      <c r="G125" s="65"/>
      <c r="H125" s="69"/>
      <c r="I125" s="70"/>
      <c r="J125" s="70"/>
      <c r="K125" s="34" t="s">
        <v>65</v>
      </c>
      <c r="L125" s="77">
        <v>125</v>
      </c>
      <c r="M125" s="77"/>
      <c r="N125" s="72"/>
      <c r="O125" s="79" t="s">
        <v>325</v>
      </c>
      <c r="P125" s="81">
        <v>43705.72342592593</v>
      </c>
      <c r="Q125" s="79" t="s">
        <v>367</v>
      </c>
      <c r="R125" s="79"/>
      <c r="S125" s="79"/>
      <c r="T125" s="79"/>
      <c r="U125" s="79"/>
      <c r="V125" s="83" t="s">
        <v>685</v>
      </c>
      <c r="W125" s="81">
        <v>43705.72342592593</v>
      </c>
      <c r="X125" s="83" t="s">
        <v>796</v>
      </c>
      <c r="Y125" s="79"/>
      <c r="Z125" s="79"/>
      <c r="AA125" s="85" t="s">
        <v>979</v>
      </c>
      <c r="AB125" s="79"/>
      <c r="AC125" s="79" t="b">
        <v>0</v>
      </c>
      <c r="AD125" s="79">
        <v>0</v>
      </c>
      <c r="AE125" s="85" t="s">
        <v>1094</v>
      </c>
      <c r="AF125" s="79" t="b">
        <v>0</v>
      </c>
      <c r="AG125" s="79" t="s">
        <v>1105</v>
      </c>
      <c r="AH125" s="79"/>
      <c r="AI125" s="85" t="s">
        <v>1094</v>
      </c>
      <c r="AJ125" s="79" t="b">
        <v>0</v>
      </c>
      <c r="AK125" s="79">
        <v>3</v>
      </c>
      <c r="AL125" s="85" t="s">
        <v>980</v>
      </c>
      <c r="AM125" s="79" t="s">
        <v>1116</v>
      </c>
      <c r="AN125" s="79" t="b">
        <v>0</v>
      </c>
      <c r="AO125" s="85" t="s">
        <v>980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242</v>
      </c>
      <c r="B126" s="64" t="s">
        <v>242</v>
      </c>
      <c r="C126" s="65" t="s">
        <v>3144</v>
      </c>
      <c r="D126" s="66">
        <v>3</v>
      </c>
      <c r="E126" s="67" t="s">
        <v>132</v>
      </c>
      <c r="F126" s="68">
        <v>35</v>
      </c>
      <c r="G126" s="65"/>
      <c r="H126" s="69"/>
      <c r="I126" s="70"/>
      <c r="J126" s="70"/>
      <c r="K126" s="34" t="s">
        <v>65</v>
      </c>
      <c r="L126" s="77">
        <v>126</v>
      </c>
      <c r="M126" s="77"/>
      <c r="N126" s="72"/>
      <c r="O126" s="79" t="s">
        <v>176</v>
      </c>
      <c r="P126" s="81">
        <v>43705.85283564815</v>
      </c>
      <c r="Q126" s="79" t="s">
        <v>369</v>
      </c>
      <c r="R126" s="83" t="s">
        <v>488</v>
      </c>
      <c r="S126" s="79" t="s">
        <v>544</v>
      </c>
      <c r="T126" s="79" t="s">
        <v>582</v>
      </c>
      <c r="U126" s="79"/>
      <c r="V126" s="83" t="s">
        <v>687</v>
      </c>
      <c r="W126" s="81">
        <v>43705.85283564815</v>
      </c>
      <c r="X126" s="83" t="s">
        <v>798</v>
      </c>
      <c r="Y126" s="79"/>
      <c r="Z126" s="79"/>
      <c r="AA126" s="85" t="s">
        <v>981</v>
      </c>
      <c r="AB126" s="79"/>
      <c r="AC126" s="79" t="b">
        <v>0</v>
      </c>
      <c r="AD126" s="79">
        <v>0</v>
      </c>
      <c r="AE126" s="85" t="s">
        <v>1094</v>
      </c>
      <c r="AF126" s="79" t="b">
        <v>0</v>
      </c>
      <c r="AG126" s="79" t="s">
        <v>1104</v>
      </c>
      <c r="AH126" s="79"/>
      <c r="AI126" s="85" t="s">
        <v>1094</v>
      </c>
      <c r="AJ126" s="79" t="b">
        <v>0</v>
      </c>
      <c r="AK126" s="79">
        <v>0</v>
      </c>
      <c r="AL126" s="85" t="s">
        <v>1094</v>
      </c>
      <c r="AM126" s="79" t="s">
        <v>1132</v>
      </c>
      <c r="AN126" s="79" t="b">
        <v>0</v>
      </c>
      <c r="AO126" s="85" t="s">
        <v>981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4.3478260869565215</v>
      </c>
      <c r="BF126" s="48">
        <v>0</v>
      </c>
      <c r="BG126" s="49">
        <v>0</v>
      </c>
      <c r="BH126" s="48">
        <v>0</v>
      </c>
      <c r="BI126" s="49">
        <v>0</v>
      </c>
      <c r="BJ126" s="48">
        <v>22</v>
      </c>
      <c r="BK126" s="49">
        <v>95.65217391304348</v>
      </c>
      <c r="BL126" s="48">
        <v>23</v>
      </c>
    </row>
    <row r="127" spans="1:64" ht="15">
      <c r="A127" s="64" t="s">
        <v>243</v>
      </c>
      <c r="B127" s="64" t="s">
        <v>243</v>
      </c>
      <c r="C127" s="65" t="s">
        <v>3144</v>
      </c>
      <c r="D127" s="66">
        <v>3</v>
      </c>
      <c r="E127" s="67" t="s">
        <v>132</v>
      </c>
      <c r="F127" s="68">
        <v>35</v>
      </c>
      <c r="G127" s="65"/>
      <c r="H127" s="69"/>
      <c r="I127" s="70"/>
      <c r="J127" s="70"/>
      <c r="K127" s="34" t="s">
        <v>65</v>
      </c>
      <c r="L127" s="77">
        <v>127</v>
      </c>
      <c r="M127" s="77"/>
      <c r="N127" s="72"/>
      <c r="O127" s="79" t="s">
        <v>176</v>
      </c>
      <c r="P127" s="81">
        <v>43707.76809027778</v>
      </c>
      <c r="Q127" s="79" t="s">
        <v>370</v>
      </c>
      <c r="R127" s="83" t="s">
        <v>489</v>
      </c>
      <c r="S127" s="79" t="s">
        <v>536</v>
      </c>
      <c r="T127" s="79"/>
      <c r="U127" s="79"/>
      <c r="V127" s="83" t="s">
        <v>688</v>
      </c>
      <c r="W127" s="81">
        <v>43707.76809027778</v>
      </c>
      <c r="X127" s="83" t="s">
        <v>799</v>
      </c>
      <c r="Y127" s="79"/>
      <c r="Z127" s="79"/>
      <c r="AA127" s="85" t="s">
        <v>982</v>
      </c>
      <c r="AB127" s="79"/>
      <c r="AC127" s="79" t="b">
        <v>0</v>
      </c>
      <c r="AD127" s="79">
        <v>0</v>
      </c>
      <c r="AE127" s="85" t="s">
        <v>1094</v>
      </c>
      <c r="AF127" s="79" t="b">
        <v>0</v>
      </c>
      <c r="AG127" s="79" t="s">
        <v>1104</v>
      </c>
      <c r="AH127" s="79"/>
      <c r="AI127" s="85" t="s">
        <v>1094</v>
      </c>
      <c r="AJ127" s="79" t="b">
        <v>0</v>
      </c>
      <c r="AK127" s="79">
        <v>0</v>
      </c>
      <c r="AL127" s="85" t="s">
        <v>1094</v>
      </c>
      <c r="AM127" s="79" t="s">
        <v>1126</v>
      </c>
      <c r="AN127" s="79" t="b">
        <v>1</v>
      </c>
      <c r="AO127" s="85" t="s">
        <v>982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4.545454545454546</v>
      </c>
      <c r="BF127" s="48">
        <v>0</v>
      </c>
      <c r="BG127" s="49">
        <v>0</v>
      </c>
      <c r="BH127" s="48">
        <v>0</v>
      </c>
      <c r="BI127" s="49">
        <v>0</v>
      </c>
      <c r="BJ127" s="48">
        <v>21</v>
      </c>
      <c r="BK127" s="49">
        <v>95.45454545454545</v>
      </c>
      <c r="BL127" s="48">
        <v>22</v>
      </c>
    </row>
    <row r="128" spans="1:64" ht="15">
      <c r="A128" s="64" t="s">
        <v>244</v>
      </c>
      <c r="B128" s="64" t="s">
        <v>244</v>
      </c>
      <c r="C128" s="65" t="s">
        <v>3144</v>
      </c>
      <c r="D128" s="66">
        <v>3</v>
      </c>
      <c r="E128" s="67" t="s">
        <v>132</v>
      </c>
      <c r="F128" s="68">
        <v>35</v>
      </c>
      <c r="G128" s="65"/>
      <c r="H128" s="69"/>
      <c r="I128" s="70"/>
      <c r="J128" s="70"/>
      <c r="K128" s="34" t="s">
        <v>65</v>
      </c>
      <c r="L128" s="77">
        <v>128</v>
      </c>
      <c r="M128" s="77"/>
      <c r="N128" s="72"/>
      <c r="O128" s="79" t="s">
        <v>176</v>
      </c>
      <c r="P128" s="81">
        <v>43708.091898148145</v>
      </c>
      <c r="Q128" s="79" t="s">
        <v>371</v>
      </c>
      <c r="R128" s="79" t="s">
        <v>490</v>
      </c>
      <c r="S128" s="79" t="s">
        <v>545</v>
      </c>
      <c r="T128" s="79" t="s">
        <v>583</v>
      </c>
      <c r="U128" s="79"/>
      <c r="V128" s="83" t="s">
        <v>689</v>
      </c>
      <c r="W128" s="81">
        <v>43708.091898148145</v>
      </c>
      <c r="X128" s="83" t="s">
        <v>800</v>
      </c>
      <c r="Y128" s="79"/>
      <c r="Z128" s="79"/>
      <c r="AA128" s="85" t="s">
        <v>983</v>
      </c>
      <c r="AB128" s="79"/>
      <c r="AC128" s="79" t="b">
        <v>0</v>
      </c>
      <c r="AD128" s="79">
        <v>0</v>
      </c>
      <c r="AE128" s="85" t="s">
        <v>1094</v>
      </c>
      <c r="AF128" s="79" t="b">
        <v>0</v>
      </c>
      <c r="AG128" s="79" t="s">
        <v>1104</v>
      </c>
      <c r="AH128" s="79"/>
      <c r="AI128" s="85" t="s">
        <v>1094</v>
      </c>
      <c r="AJ128" s="79" t="b">
        <v>0</v>
      </c>
      <c r="AK128" s="79">
        <v>0</v>
      </c>
      <c r="AL128" s="85" t="s">
        <v>1094</v>
      </c>
      <c r="AM128" s="79" t="s">
        <v>1133</v>
      </c>
      <c r="AN128" s="79" t="b">
        <v>1</v>
      </c>
      <c r="AO128" s="85" t="s">
        <v>983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13</v>
      </c>
      <c r="BK128" s="49">
        <v>100</v>
      </c>
      <c r="BL128" s="48">
        <v>13</v>
      </c>
    </row>
    <row r="129" spans="1:64" ht="15">
      <c r="A129" s="64" t="s">
        <v>245</v>
      </c>
      <c r="B129" s="64" t="s">
        <v>245</v>
      </c>
      <c r="C129" s="65" t="s">
        <v>3144</v>
      </c>
      <c r="D129" s="66">
        <v>3</v>
      </c>
      <c r="E129" s="67" t="s">
        <v>132</v>
      </c>
      <c r="F129" s="68">
        <v>35</v>
      </c>
      <c r="G129" s="65"/>
      <c r="H129" s="69"/>
      <c r="I129" s="70"/>
      <c r="J129" s="70"/>
      <c r="K129" s="34" t="s">
        <v>65</v>
      </c>
      <c r="L129" s="77">
        <v>129</v>
      </c>
      <c r="M129" s="77"/>
      <c r="N129" s="72"/>
      <c r="O129" s="79" t="s">
        <v>176</v>
      </c>
      <c r="P129" s="81">
        <v>43713.461863425924</v>
      </c>
      <c r="Q129" s="79" t="s">
        <v>372</v>
      </c>
      <c r="R129" s="83" t="s">
        <v>491</v>
      </c>
      <c r="S129" s="79" t="s">
        <v>546</v>
      </c>
      <c r="T129" s="79" t="s">
        <v>584</v>
      </c>
      <c r="U129" s="83" t="s">
        <v>636</v>
      </c>
      <c r="V129" s="83" t="s">
        <v>636</v>
      </c>
      <c r="W129" s="81">
        <v>43713.461863425924</v>
      </c>
      <c r="X129" s="83" t="s">
        <v>801</v>
      </c>
      <c r="Y129" s="79"/>
      <c r="Z129" s="79"/>
      <c r="AA129" s="85" t="s">
        <v>984</v>
      </c>
      <c r="AB129" s="79"/>
      <c r="AC129" s="79" t="b">
        <v>0</v>
      </c>
      <c r="AD129" s="79">
        <v>0</v>
      </c>
      <c r="AE129" s="85" t="s">
        <v>1094</v>
      </c>
      <c r="AF129" s="79" t="b">
        <v>0</v>
      </c>
      <c r="AG129" s="79" t="s">
        <v>1106</v>
      </c>
      <c r="AH129" s="79"/>
      <c r="AI129" s="85" t="s">
        <v>1094</v>
      </c>
      <c r="AJ129" s="79" t="b">
        <v>0</v>
      </c>
      <c r="AK129" s="79">
        <v>0</v>
      </c>
      <c r="AL129" s="85" t="s">
        <v>1094</v>
      </c>
      <c r="AM129" s="79" t="s">
        <v>1131</v>
      </c>
      <c r="AN129" s="79" t="b">
        <v>0</v>
      </c>
      <c r="AO129" s="85" t="s">
        <v>984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29</v>
      </c>
      <c r="BK129" s="49">
        <v>100</v>
      </c>
      <c r="BL129" s="48">
        <v>29</v>
      </c>
    </row>
    <row r="130" spans="1:64" ht="15">
      <c r="A130" s="64" t="s">
        <v>246</v>
      </c>
      <c r="B130" s="64" t="s">
        <v>277</v>
      </c>
      <c r="C130" s="65" t="s">
        <v>3144</v>
      </c>
      <c r="D130" s="66">
        <v>3</v>
      </c>
      <c r="E130" s="67" t="s">
        <v>132</v>
      </c>
      <c r="F130" s="68">
        <v>35</v>
      </c>
      <c r="G130" s="65"/>
      <c r="H130" s="69"/>
      <c r="I130" s="70"/>
      <c r="J130" s="70"/>
      <c r="K130" s="34" t="s">
        <v>65</v>
      </c>
      <c r="L130" s="77">
        <v>130</v>
      </c>
      <c r="M130" s="77"/>
      <c r="N130" s="72"/>
      <c r="O130" s="79" t="s">
        <v>325</v>
      </c>
      <c r="P130" s="81">
        <v>43713.93907407407</v>
      </c>
      <c r="Q130" s="79" t="s">
        <v>373</v>
      </c>
      <c r="R130" s="79"/>
      <c r="S130" s="79"/>
      <c r="T130" s="79" t="s">
        <v>585</v>
      </c>
      <c r="U130" s="79"/>
      <c r="V130" s="83" t="s">
        <v>690</v>
      </c>
      <c r="W130" s="81">
        <v>43713.93907407407</v>
      </c>
      <c r="X130" s="83" t="s">
        <v>802</v>
      </c>
      <c r="Y130" s="79"/>
      <c r="Z130" s="79"/>
      <c r="AA130" s="85" t="s">
        <v>985</v>
      </c>
      <c r="AB130" s="79"/>
      <c r="AC130" s="79" t="b">
        <v>0</v>
      </c>
      <c r="AD130" s="79">
        <v>0</v>
      </c>
      <c r="AE130" s="85" t="s">
        <v>1094</v>
      </c>
      <c r="AF130" s="79" t="b">
        <v>0</v>
      </c>
      <c r="AG130" s="79" t="s">
        <v>1104</v>
      </c>
      <c r="AH130" s="79"/>
      <c r="AI130" s="85" t="s">
        <v>1094</v>
      </c>
      <c r="AJ130" s="79" t="b">
        <v>0</v>
      </c>
      <c r="AK130" s="79">
        <v>1</v>
      </c>
      <c r="AL130" s="85" t="s">
        <v>1036</v>
      </c>
      <c r="AM130" s="79" t="s">
        <v>1134</v>
      </c>
      <c r="AN130" s="79" t="b">
        <v>0</v>
      </c>
      <c r="AO130" s="85" t="s">
        <v>1036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22</v>
      </c>
      <c r="BC130" s="78" t="str">
        <f>REPLACE(INDEX(GroupVertices[Group],MATCH(Edges[[#This Row],[Vertex 2]],GroupVertices[Vertex],0)),1,1,"")</f>
        <v>22</v>
      </c>
      <c r="BD130" s="48">
        <v>2</v>
      </c>
      <c r="BE130" s="49">
        <v>10</v>
      </c>
      <c r="BF130" s="48">
        <v>0</v>
      </c>
      <c r="BG130" s="49">
        <v>0</v>
      </c>
      <c r="BH130" s="48">
        <v>0</v>
      </c>
      <c r="BI130" s="49">
        <v>0</v>
      </c>
      <c r="BJ130" s="48">
        <v>18</v>
      </c>
      <c r="BK130" s="49">
        <v>90</v>
      </c>
      <c r="BL130" s="48">
        <v>20</v>
      </c>
    </row>
    <row r="131" spans="1:64" ht="15">
      <c r="A131" s="64" t="s">
        <v>247</v>
      </c>
      <c r="B131" s="64" t="s">
        <v>247</v>
      </c>
      <c r="C131" s="65" t="s">
        <v>3144</v>
      </c>
      <c r="D131" s="66">
        <v>3</v>
      </c>
      <c r="E131" s="67" t="s">
        <v>132</v>
      </c>
      <c r="F131" s="68">
        <v>35</v>
      </c>
      <c r="G131" s="65"/>
      <c r="H131" s="69"/>
      <c r="I131" s="70"/>
      <c r="J131" s="70"/>
      <c r="K131" s="34" t="s">
        <v>65</v>
      </c>
      <c r="L131" s="77">
        <v>131</v>
      </c>
      <c r="M131" s="77"/>
      <c r="N131" s="72"/>
      <c r="O131" s="79" t="s">
        <v>176</v>
      </c>
      <c r="P131" s="81">
        <v>43714.78612268518</v>
      </c>
      <c r="Q131" s="79" t="s">
        <v>374</v>
      </c>
      <c r="R131" s="83" t="s">
        <v>492</v>
      </c>
      <c r="S131" s="79" t="s">
        <v>536</v>
      </c>
      <c r="T131" s="79"/>
      <c r="U131" s="79"/>
      <c r="V131" s="83" t="s">
        <v>691</v>
      </c>
      <c r="W131" s="81">
        <v>43714.78612268518</v>
      </c>
      <c r="X131" s="83" t="s">
        <v>803</v>
      </c>
      <c r="Y131" s="79"/>
      <c r="Z131" s="79"/>
      <c r="AA131" s="85" t="s">
        <v>986</v>
      </c>
      <c r="AB131" s="79"/>
      <c r="AC131" s="79" t="b">
        <v>0</v>
      </c>
      <c r="AD131" s="79">
        <v>0</v>
      </c>
      <c r="AE131" s="85" t="s">
        <v>1094</v>
      </c>
      <c r="AF131" s="79" t="b">
        <v>0</v>
      </c>
      <c r="AG131" s="79" t="s">
        <v>1104</v>
      </c>
      <c r="AH131" s="79"/>
      <c r="AI131" s="85" t="s">
        <v>1094</v>
      </c>
      <c r="AJ131" s="79" t="b">
        <v>0</v>
      </c>
      <c r="AK131" s="79">
        <v>0</v>
      </c>
      <c r="AL131" s="85" t="s">
        <v>1094</v>
      </c>
      <c r="AM131" s="79" t="s">
        <v>1120</v>
      </c>
      <c r="AN131" s="79" t="b">
        <v>1</v>
      </c>
      <c r="AO131" s="85" t="s">
        <v>986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18</v>
      </c>
      <c r="BK131" s="49">
        <v>100</v>
      </c>
      <c r="BL131" s="48">
        <v>18</v>
      </c>
    </row>
    <row r="132" spans="1:64" ht="15">
      <c r="A132" s="64" t="s">
        <v>248</v>
      </c>
      <c r="B132" s="64" t="s">
        <v>298</v>
      </c>
      <c r="C132" s="65" t="s">
        <v>3144</v>
      </c>
      <c r="D132" s="66">
        <v>3</v>
      </c>
      <c r="E132" s="67" t="s">
        <v>132</v>
      </c>
      <c r="F132" s="68">
        <v>35</v>
      </c>
      <c r="G132" s="65"/>
      <c r="H132" s="69"/>
      <c r="I132" s="70"/>
      <c r="J132" s="70"/>
      <c r="K132" s="34" t="s">
        <v>65</v>
      </c>
      <c r="L132" s="77">
        <v>132</v>
      </c>
      <c r="M132" s="77"/>
      <c r="N132" s="72"/>
      <c r="O132" s="79" t="s">
        <v>326</v>
      </c>
      <c r="P132" s="81">
        <v>43717.54004629629</v>
      </c>
      <c r="Q132" s="79" t="s">
        <v>375</v>
      </c>
      <c r="R132" s="79"/>
      <c r="S132" s="79"/>
      <c r="T132" s="79" t="s">
        <v>586</v>
      </c>
      <c r="U132" s="79"/>
      <c r="V132" s="83" t="s">
        <v>692</v>
      </c>
      <c r="W132" s="81">
        <v>43717.54004629629</v>
      </c>
      <c r="X132" s="83" t="s">
        <v>804</v>
      </c>
      <c r="Y132" s="79"/>
      <c r="Z132" s="79"/>
      <c r="AA132" s="85" t="s">
        <v>987</v>
      </c>
      <c r="AB132" s="85" t="s">
        <v>1089</v>
      </c>
      <c r="AC132" s="79" t="b">
        <v>0</v>
      </c>
      <c r="AD132" s="79">
        <v>0</v>
      </c>
      <c r="AE132" s="85" t="s">
        <v>1097</v>
      </c>
      <c r="AF132" s="79" t="b">
        <v>0</v>
      </c>
      <c r="AG132" s="79" t="s">
        <v>1104</v>
      </c>
      <c r="AH132" s="79"/>
      <c r="AI132" s="85" t="s">
        <v>1094</v>
      </c>
      <c r="AJ132" s="79" t="b">
        <v>0</v>
      </c>
      <c r="AK132" s="79">
        <v>0</v>
      </c>
      <c r="AL132" s="85" t="s">
        <v>1094</v>
      </c>
      <c r="AM132" s="79" t="s">
        <v>1124</v>
      </c>
      <c r="AN132" s="79" t="b">
        <v>0</v>
      </c>
      <c r="AO132" s="85" t="s">
        <v>1089</v>
      </c>
      <c r="AP132" s="79" t="s">
        <v>176</v>
      </c>
      <c r="AQ132" s="79">
        <v>0</v>
      </c>
      <c r="AR132" s="79">
        <v>0</v>
      </c>
      <c r="AS132" s="79" t="s">
        <v>1144</v>
      </c>
      <c r="AT132" s="79" t="s">
        <v>1145</v>
      </c>
      <c r="AU132" s="79" t="s">
        <v>1146</v>
      </c>
      <c r="AV132" s="79" t="s">
        <v>1147</v>
      </c>
      <c r="AW132" s="79" t="s">
        <v>1148</v>
      </c>
      <c r="AX132" s="79" t="s">
        <v>1149</v>
      </c>
      <c r="AY132" s="79" t="s">
        <v>1150</v>
      </c>
      <c r="AZ132" s="83" t="s">
        <v>1151</v>
      </c>
      <c r="BA132">
        <v>1</v>
      </c>
      <c r="BB132" s="78" t="str">
        <f>REPLACE(INDEX(GroupVertices[Group],MATCH(Edges[[#This Row],[Vertex 1]],GroupVertices[Vertex],0)),1,1,"")</f>
        <v>21</v>
      </c>
      <c r="BC132" s="78" t="str">
        <f>REPLACE(INDEX(GroupVertices[Group],MATCH(Edges[[#This Row],[Vertex 2]],GroupVertices[Vertex],0)),1,1,"")</f>
        <v>21</v>
      </c>
      <c r="BD132" s="48">
        <v>2</v>
      </c>
      <c r="BE132" s="49">
        <v>8</v>
      </c>
      <c r="BF132" s="48">
        <v>0</v>
      </c>
      <c r="BG132" s="49">
        <v>0</v>
      </c>
      <c r="BH132" s="48">
        <v>0</v>
      </c>
      <c r="BI132" s="49">
        <v>0</v>
      </c>
      <c r="BJ132" s="48">
        <v>23</v>
      </c>
      <c r="BK132" s="49">
        <v>92</v>
      </c>
      <c r="BL132" s="48">
        <v>25</v>
      </c>
    </row>
    <row r="133" spans="1:64" ht="15">
      <c r="A133" s="64" t="s">
        <v>249</v>
      </c>
      <c r="B133" s="64" t="s">
        <v>249</v>
      </c>
      <c r="C133" s="65" t="s">
        <v>3144</v>
      </c>
      <c r="D133" s="66">
        <v>3</v>
      </c>
      <c r="E133" s="67" t="s">
        <v>132</v>
      </c>
      <c r="F133" s="68">
        <v>35</v>
      </c>
      <c r="G133" s="65"/>
      <c r="H133" s="69"/>
      <c r="I133" s="70"/>
      <c r="J133" s="70"/>
      <c r="K133" s="34" t="s">
        <v>65</v>
      </c>
      <c r="L133" s="77">
        <v>133</v>
      </c>
      <c r="M133" s="77"/>
      <c r="N133" s="72"/>
      <c r="O133" s="79" t="s">
        <v>176</v>
      </c>
      <c r="P133" s="81">
        <v>43718.31828703704</v>
      </c>
      <c r="Q133" s="79" t="s">
        <v>376</v>
      </c>
      <c r="R133" s="83" t="s">
        <v>493</v>
      </c>
      <c r="S133" s="79" t="s">
        <v>536</v>
      </c>
      <c r="T133" s="79" t="s">
        <v>587</v>
      </c>
      <c r="U133" s="79"/>
      <c r="V133" s="83" t="s">
        <v>693</v>
      </c>
      <c r="W133" s="81">
        <v>43718.31828703704</v>
      </c>
      <c r="X133" s="83" t="s">
        <v>805</v>
      </c>
      <c r="Y133" s="79"/>
      <c r="Z133" s="79"/>
      <c r="AA133" s="85" t="s">
        <v>988</v>
      </c>
      <c r="AB133" s="79"/>
      <c r="AC133" s="79" t="b">
        <v>0</v>
      </c>
      <c r="AD133" s="79">
        <v>0</v>
      </c>
      <c r="AE133" s="85" t="s">
        <v>1094</v>
      </c>
      <c r="AF133" s="79" t="b">
        <v>0</v>
      </c>
      <c r="AG133" s="79" t="s">
        <v>1104</v>
      </c>
      <c r="AH133" s="79"/>
      <c r="AI133" s="85" t="s">
        <v>1094</v>
      </c>
      <c r="AJ133" s="79" t="b">
        <v>0</v>
      </c>
      <c r="AK133" s="79">
        <v>0</v>
      </c>
      <c r="AL133" s="85" t="s">
        <v>1094</v>
      </c>
      <c r="AM133" s="79" t="s">
        <v>1124</v>
      </c>
      <c r="AN133" s="79" t="b">
        <v>1</v>
      </c>
      <c r="AO133" s="85" t="s">
        <v>988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20</v>
      </c>
      <c r="BC133" s="78" t="str">
        <f>REPLACE(INDEX(GroupVertices[Group],MATCH(Edges[[#This Row],[Vertex 2]],GroupVertices[Vertex],0)),1,1,"")</f>
        <v>20</v>
      </c>
      <c r="BD133" s="48">
        <v>0</v>
      </c>
      <c r="BE133" s="49">
        <v>0</v>
      </c>
      <c r="BF133" s="48">
        <v>1</v>
      </c>
      <c r="BG133" s="49">
        <v>5.555555555555555</v>
      </c>
      <c r="BH133" s="48">
        <v>0</v>
      </c>
      <c r="BI133" s="49">
        <v>0</v>
      </c>
      <c r="BJ133" s="48">
        <v>17</v>
      </c>
      <c r="BK133" s="49">
        <v>94.44444444444444</v>
      </c>
      <c r="BL133" s="48">
        <v>18</v>
      </c>
    </row>
    <row r="134" spans="1:64" ht="15">
      <c r="A134" s="64" t="s">
        <v>250</v>
      </c>
      <c r="B134" s="64" t="s">
        <v>249</v>
      </c>
      <c r="C134" s="65" t="s">
        <v>3144</v>
      </c>
      <c r="D134" s="66">
        <v>3</v>
      </c>
      <c r="E134" s="67" t="s">
        <v>132</v>
      </c>
      <c r="F134" s="68">
        <v>35</v>
      </c>
      <c r="G134" s="65"/>
      <c r="H134" s="69"/>
      <c r="I134" s="70"/>
      <c r="J134" s="70"/>
      <c r="K134" s="34" t="s">
        <v>65</v>
      </c>
      <c r="L134" s="77">
        <v>134</v>
      </c>
      <c r="M134" s="77"/>
      <c r="N134" s="72"/>
      <c r="O134" s="79" t="s">
        <v>325</v>
      </c>
      <c r="P134" s="81">
        <v>43718.631585648145</v>
      </c>
      <c r="Q134" s="79" t="s">
        <v>377</v>
      </c>
      <c r="R134" s="79"/>
      <c r="S134" s="79"/>
      <c r="T134" s="79" t="s">
        <v>587</v>
      </c>
      <c r="U134" s="79"/>
      <c r="V134" s="83" t="s">
        <v>694</v>
      </c>
      <c r="W134" s="81">
        <v>43718.631585648145</v>
      </c>
      <c r="X134" s="83" t="s">
        <v>806</v>
      </c>
      <c r="Y134" s="79"/>
      <c r="Z134" s="79"/>
      <c r="AA134" s="85" t="s">
        <v>989</v>
      </c>
      <c r="AB134" s="79"/>
      <c r="AC134" s="79" t="b">
        <v>0</v>
      </c>
      <c r="AD134" s="79">
        <v>0</v>
      </c>
      <c r="AE134" s="85" t="s">
        <v>1094</v>
      </c>
      <c r="AF134" s="79" t="b">
        <v>0</v>
      </c>
      <c r="AG134" s="79" t="s">
        <v>1104</v>
      </c>
      <c r="AH134" s="79"/>
      <c r="AI134" s="85" t="s">
        <v>1094</v>
      </c>
      <c r="AJ134" s="79" t="b">
        <v>0</v>
      </c>
      <c r="AK134" s="79">
        <v>1</v>
      </c>
      <c r="AL134" s="85" t="s">
        <v>988</v>
      </c>
      <c r="AM134" s="79" t="s">
        <v>1120</v>
      </c>
      <c r="AN134" s="79" t="b">
        <v>0</v>
      </c>
      <c r="AO134" s="85" t="s">
        <v>988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20</v>
      </c>
      <c r="BC134" s="78" t="str">
        <f>REPLACE(INDEX(GroupVertices[Group],MATCH(Edges[[#This Row],[Vertex 2]],GroupVertices[Vertex],0)),1,1,"")</f>
        <v>20</v>
      </c>
      <c r="BD134" s="48">
        <v>0</v>
      </c>
      <c r="BE134" s="49">
        <v>0</v>
      </c>
      <c r="BF134" s="48">
        <v>1</v>
      </c>
      <c r="BG134" s="49">
        <v>4.761904761904762</v>
      </c>
      <c r="BH134" s="48">
        <v>0</v>
      </c>
      <c r="BI134" s="49">
        <v>0</v>
      </c>
      <c r="BJ134" s="48">
        <v>20</v>
      </c>
      <c r="BK134" s="49">
        <v>95.23809523809524</v>
      </c>
      <c r="BL134" s="48">
        <v>21</v>
      </c>
    </row>
    <row r="135" spans="1:64" ht="15">
      <c r="A135" s="64" t="s">
        <v>251</v>
      </c>
      <c r="B135" s="64" t="s">
        <v>251</v>
      </c>
      <c r="C135" s="65" t="s">
        <v>3144</v>
      </c>
      <c r="D135" s="66">
        <v>3</v>
      </c>
      <c r="E135" s="67" t="s">
        <v>132</v>
      </c>
      <c r="F135" s="68">
        <v>35</v>
      </c>
      <c r="G135" s="65"/>
      <c r="H135" s="69"/>
      <c r="I135" s="70"/>
      <c r="J135" s="70"/>
      <c r="K135" s="34" t="s">
        <v>65</v>
      </c>
      <c r="L135" s="77">
        <v>135</v>
      </c>
      <c r="M135" s="77"/>
      <c r="N135" s="72"/>
      <c r="O135" s="79" t="s">
        <v>176</v>
      </c>
      <c r="P135" s="81">
        <v>43718.650196759256</v>
      </c>
      <c r="Q135" s="79" t="s">
        <v>378</v>
      </c>
      <c r="R135" s="79"/>
      <c r="S135" s="79"/>
      <c r="T135" s="79" t="s">
        <v>588</v>
      </c>
      <c r="U135" s="83" t="s">
        <v>637</v>
      </c>
      <c r="V135" s="83" t="s">
        <v>637</v>
      </c>
      <c r="W135" s="81">
        <v>43718.650196759256</v>
      </c>
      <c r="X135" s="83" t="s">
        <v>807</v>
      </c>
      <c r="Y135" s="79"/>
      <c r="Z135" s="79"/>
      <c r="AA135" s="85" t="s">
        <v>990</v>
      </c>
      <c r="AB135" s="79"/>
      <c r="AC135" s="79" t="b">
        <v>0</v>
      </c>
      <c r="AD135" s="79">
        <v>5</v>
      </c>
      <c r="AE135" s="85" t="s">
        <v>1094</v>
      </c>
      <c r="AF135" s="79" t="b">
        <v>0</v>
      </c>
      <c r="AG135" s="79" t="s">
        <v>1104</v>
      </c>
      <c r="AH135" s="79"/>
      <c r="AI135" s="85" t="s">
        <v>1094</v>
      </c>
      <c r="AJ135" s="79" t="b">
        <v>0</v>
      </c>
      <c r="AK135" s="79">
        <v>1</v>
      </c>
      <c r="AL135" s="85" t="s">
        <v>1094</v>
      </c>
      <c r="AM135" s="79" t="s">
        <v>1118</v>
      </c>
      <c r="AN135" s="79" t="b">
        <v>0</v>
      </c>
      <c r="AO135" s="85" t="s">
        <v>990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19</v>
      </c>
      <c r="BC135" s="78" t="str">
        <f>REPLACE(INDEX(GroupVertices[Group],MATCH(Edges[[#This Row],[Vertex 2]],GroupVertices[Vertex],0)),1,1,"")</f>
        <v>19</v>
      </c>
      <c r="BD135" s="48">
        <v>1</v>
      </c>
      <c r="BE135" s="49">
        <v>6.666666666666667</v>
      </c>
      <c r="BF135" s="48">
        <v>0</v>
      </c>
      <c r="BG135" s="49">
        <v>0</v>
      </c>
      <c r="BH135" s="48">
        <v>0</v>
      </c>
      <c r="BI135" s="49">
        <v>0</v>
      </c>
      <c r="BJ135" s="48">
        <v>14</v>
      </c>
      <c r="BK135" s="49">
        <v>93.33333333333333</v>
      </c>
      <c r="BL135" s="48">
        <v>15</v>
      </c>
    </row>
    <row r="136" spans="1:64" ht="15">
      <c r="A136" s="64" t="s">
        <v>252</v>
      </c>
      <c r="B136" s="64" t="s">
        <v>251</v>
      </c>
      <c r="C136" s="65" t="s">
        <v>3144</v>
      </c>
      <c r="D136" s="66">
        <v>3</v>
      </c>
      <c r="E136" s="67" t="s">
        <v>132</v>
      </c>
      <c r="F136" s="68">
        <v>35</v>
      </c>
      <c r="G136" s="65"/>
      <c r="H136" s="69"/>
      <c r="I136" s="70"/>
      <c r="J136" s="70"/>
      <c r="K136" s="34" t="s">
        <v>65</v>
      </c>
      <c r="L136" s="77">
        <v>136</v>
      </c>
      <c r="M136" s="77"/>
      <c r="N136" s="72"/>
      <c r="O136" s="79" t="s">
        <v>325</v>
      </c>
      <c r="P136" s="81">
        <v>43718.65513888889</v>
      </c>
      <c r="Q136" s="79" t="s">
        <v>379</v>
      </c>
      <c r="R136" s="79"/>
      <c r="S136" s="79"/>
      <c r="T136" s="79" t="s">
        <v>588</v>
      </c>
      <c r="U136" s="83" t="s">
        <v>637</v>
      </c>
      <c r="V136" s="83" t="s">
        <v>637</v>
      </c>
      <c r="W136" s="81">
        <v>43718.65513888889</v>
      </c>
      <c r="X136" s="83" t="s">
        <v>808</v>
      </c>
      <c r="Y136" s="79"/>
      <c r="Z136" s="79"/>
      <c r="AA136" s="85" t="s">
        <v>991</v>
      </c>
      <c r="AB136" s="79"/>
      <c r="AC136" s="79" t="b">
        <v>0</v>
      </c>
      <c r="AD136" s="79">
        <v>0</v>
      </c>
      <c r="AE136" s="85" t="s">
        <v>1094</v>
      </c>
      <c r="AF136" s="79" t="b">
        <v>0</v>
      </c>
      <c r="AG136" s="79" t="s">
        <v>1104</v>
      </c>
      <c r="AH136" s="79"/>
      <c r="AI136" s="85" t="s">
        <v>1094</v>
      </c>
      <c r="AJ136" s="79" t="b">
        <v>0</v>
      </c>
      <c r="AK136" s="79">
        <v>1</v>
      </c>
      <c r="AL136" s="85" t="s">
        <v>990</v>
      </c>
      <c r="AM136" s="79" t="s">
        <v>1135</v>
      </c>
      <c r="AN136" s="79" t="b">
        <v>0</v>
      </c>
      <c r="AO136" s="85" t="s">
        <v>990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19</v>
      </c>
      <c r="BC136" s="78" t="str">
        <f>REPLACE(INDEX(GroupVertices[Group],MATCH(Edges[[#This Row],[Vertex 2]],GroupVertices[Vertex],0)),1,1,"")</f>
        <v>19</v>
      </c>
      <c r="BD136" s="48">
        <v>1</v>
      </c>
      <c r="BE136" s="49">
        <v>5.882352941176471</v>
      </c>
      <c r="BF136" s="48">
        <v>0</v>
      </c>
      <c r="BG136" s="49">
        <v>0</v>
      </c>
      <c r="BH136" s="48">
        <v>0</v>
      </c>
      <c r="BI136" s="49">
        <v>0</v>
      </c>
      <c r="BJ136" s="48">
        <v>16</v>
      </c>
      <c r="BK136" s="49">
        <v>94.11764705882354</v>
      </c>
      <c r="BL136" s="48">
        <v>17</v>
      </c>
    </row>
    <row r="137" spans="1:64" ht="15">
      <c r="A137" s="64" t="s">
        <v>253</v>
      </c>
      <c r="B137" s="64" t="s">
        <v>299</v>
      </c>
      <c r="C137" s="65" t="s">
        <v>3144</v>
      </c>
      <c r="D137" s="66">
        <v>3</v>
      </c>
      <c r="E137" s="67" t="s">
        <v>132</v>
      </c>
      <c r="F137" s="68">
        <v>35</v>
      </c>
      <c r="G137" s="65"/>
      <c r="H137" s="69"/>
      <c r="I137" s="70"/>
      <c r="J137" s="70"/>
      <c r="K137" s="34" t="s">
        <v>65</v>
      </c>
      <c r="L137" s="77">
        <v>137</v>
      </c>
      <c r="M137" s="77"/>
      <c r="N137" s="72"/>
      <c r="O137" s="79" t="s">
        <v>325</v>
      </c>
      <c r="P137" s="81">
        <v>43718.823333333334</v>
      </c>
      <c r="Q137" s="79" t="s">
        <v>380</v>
      </c>
      <c r="R137" s="83" t="s">
        <v>494</v>
      </c>
      <c r="S137" s="79" t="s">
        <v>536</v>
      </c>
      <c r="T137" s="79" t="s">
        <v>589</v>
      </c>
      <c r="U137" s="79"/>
      <c r="V137" s="83" t="s">
        <v>695</v>
      </c>
      <c r="W137" s="81">
        <v>43718.823333333334</v>
      </c>
      <c r="X137" s="83" t="s">
        <v>809</v>
      </c>
      <c r="Y137" s="79"/>
      <c r="Z137" s="79"/>
      <c r="AA137" s="85" t="s">
        <v>992</v>
      </c>
      <c r="AB137" s="79"/>
      <c r="AC137" s="79" t="b">
        <v>0</v>
      </c>
      <c r="AD137" s="79">
        <v>2</v>
      </c>
      <c r="AE137" s="85" t="s">
        <v>1094</v>
      </c>
      <c r="AF137" s="79" t="b">
        <v>1</v>
      </c>
      <c r="AG137" s="79" t="s">
        <v>1104</v>
      </c>
      <c r="AH137" s="79"/>
      <c r="AI137" s="85" t="s">
        <v>1114</v>
      </c>
      <c r="AJ137" s="79" t="b">
        <v>0</v>
      </c>
      <c r="AK137" s="79">
        <v>0</v>
      </c>
      <c r="AL137" s="85" t="s">
        <v>1094</v>
      </c>
      <c r="AM137" s="79" t="s">
        <v>1120</v>
      </c>
      <c r="AN137" s="79" t="b">
        <v>0</v>
      </c>
      <c r="AO137" s="85" t="s">
        <v>992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7</v>
      </c>
      <c r="BC137" s="78" t="str">
        <f>REPLACE(INDEX(GroupVertices[Group],MATCH(Edges[[#This Row],[Vertex 2]],GroupVertices[Vertex],0)),1,1,"")</f>
        <v>7</v>
      </c>
      <c r="BD137" s="48"/>
      <c r="BE137" s="49"/>
      <c r="BF137" s="48"/>
      <c r="BG137" s="49"/>
      <c r="BH137" s="48"/>
      <c r="BI137" s="49"/>
      <c r="BJ137" s="48"/>
      <c r="BK137" s="49"/>
      <c r="BL137" s="48"/>
    </row>
    <row r="138" spans="1:64" ht="15">
      <c r="A138" s="64" t="s">
        <v>253</v>
      </c>
      <c r="B138" s="64" t="s">
        <v>300</v>
      </c>
      <c r="C138" s="65" t="s">
        <v>3144</v>
      </c>
      <c r="D138" s="66">
        <v>3</v>
      </c>
      <c r="E138" s="67" t="s">
        <v>132</v>
      </c>
      <c r="F138" s="68">
        <v>35</v>
      </c>
      <c r="G138" s="65"/>
      <c r="H138" s="69"/>
      <c r="I138" s="70"/>
      <c r="J138" s="70"/>
      <c r="K138" s="34" t="s">
        <v>65</v>
      </c>
      <c r="L138" s="77">
        <v>138</v>
      </c>
      <c r="M138" s="77"/>
      <c r="N138" s="72"/>
      <c r="O138" s="79" t="s">
        <v>325</v>
      </c>
      <c r="P138" s="81">
        <v>43718.823333333334</v>
      </c>
      <c r="Q138" s="79" t="s">
        <v>380</v>
      </c>
      <c r="R138" s="83" t="s">
        <v>494</v>
      </c>
      <c r="S138" s="79" t="s">
        <v>536</v>
      </c>
      <c r="T138" s="79" t="s">
        <v>589</v>
      </c>
      <c r="U138" s="79"/>
      <c r="V138" s="83" t="s">
        <v>695</v>
      </c>
      <c r="W138" s="81">
        <v>43718.823333333334</v>
      </c>
      <c r="X138" s="83" t="s">
        <v>809</v>
      </c>
      <c r="Y138" s="79"/>
      <c r="Z138" s="79"/>
      <c r="AA138" s="85" t="s">
        <v>992</v>
      </c>
      <c r="AB138" s="79"/>
      <c r="AC138" s="79" t="b">
        <v>0</v>
      </c>
      <c r="AD138" s="79">
        <v>2</v>
      </c>
      <c r="AE138" s="85" t="s">
        <v>1094</v>
      </c>
      <c r="AF138" s="79" t="b">
        <v>1</v>
      </c>
      <c r="AG138" s="79" t="s">
        <v>1104</v>
      </c>
      <c r="AH138" s="79"/>
      <c r="AI138" s="85" t="s">
        <v>1114</v>
      </c>
      <c r="AJ138" s="79" t="b">
        <v>0</v>
      </c>
      <c r="AK138" s="79">
        <v>0</v>
      </c>
      <c r="AL138" s="85" t="s">
        <v>1094</v>
      </c>
      <c r="AM138" s="79" t="s">
        <v>1120</v>
      </c>
      <c r="AN138" s="79" t="b">
        <v>0</v>
      </c>
      <c r="AO138" s="85" t="s">
        <v>992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v>2</v>
      </c>
      <c r="BE138" s="49">
        <v>4.444444444444445</v>
      </c>
      <c r="BF138" s="48">
        <v>1</v>
      </c>
      <c r="BG138" s="49">
        <v>2.2222222222222223</v>
      </c>
      <c r="BH138" s="48">
        <v>0</v>
      </c>
      <c r="BI138" s="49">
        <v>0</v>
      </c>
      <c r="BJ138" s="48">
        <v>42</v>
      </c>
      <c r="BK138" s="49">
        <v>93.33333333333333</v>
      </c>
      <c r="BL138" s="48">
        <v>45</v>
      </c>
    </row>
    <row r="139" spans="1:64" ht="15">
      <c r="A139" s="64" t="s">
        <v>254</v>
      </c>
      <c r="B139" s="64" t="s">
        <v>254</v>
      </c>
      <c r="C139" s="65" t="s">
        <v>3144</v>
      </c>
      <c r="D139" s="66">
        <v>3</v>
      </c>
      <c r="E139" s="67" t="s">
        <v>132</v>
      </c>
      <c r="F139" s="68">
        <v>35</v>
      </c>
      <c r="G139" s="65"/>
      <c r="H139" s="69"/>
      <c r="I139" s="70"/>
      <c r="J139" s="70"/>
      <c r="K139" s="34" t="s">
        <v>65</v>
      </c>
      <c r="L139" s="77">
        <v>139</v>
      </c>
      <c r="M139" s="77"/>
      <c r="N139" s="72"/>
      <c r="O139" s="79" t="s">
        <v>176</v>
      </c>
      <c r="P139" s="81">
        <v>43720.55771990741</v>
      </c>
      <c r="Q139" s="79" t="s">
        <v>381</v>
      </c>
      <c r="R139" s="83" t="s">
        <v>495</v>
      </c>
      <c r="S139" s="79" t="s">
        <v>547</v>
      </c>
      <c r="T139" s="79" t="s">
        <v>590</v>
      </c>
      <c r="U139" s="79"/>
      <c r="V139" s="83" t="s">
        <v>696</v>
      </c>
      <c r="W139" s="81">
        <v>43720.55771990741</v>
      </c>
      <c r="X139" s="83" t="s">
        <v>810</v>
      </c>
      <c r="Y139" s="79"/>
      <c r="Z139" s="79"/>
      <c r="AA139" s="85" t="s">
        <v>993</v>
      </c>
      <c r="AB139" s="79"/>
      <c r="AC139" s="79" t="b">
        <v>0</v>
      </c>
      <c r="AD139" s="79">
        <v>0</v>
      </c>
      <c r="AE139" s="85" t="s">
        <v>1094</v>
      </c>
      <c r="AF139" s="79" t="b">
        <v>0</v>
      </c>
      <c r="AG139" s="79" t="s">
        <v>1104</v>
      </c>
      <c r="AH139" s="79"/>
      <c r="AI139" s="85" t="s">
        <v>1094</v>
      </c>
      <c r="AJ139" s="79" t="b">
        <v>0</v>
      </c>
      <c r="AK139" s="79">
        <v>0</v>
      </c>
      <c r="AL139" s="85" t="s">
        <v>1094</v>
      </c>
      <c r="AM139" s="79" t="s">
        <v>1136</v>
      </c>
      <c r="AN139" s="79" t="b">
        <v>0</v>
      </c>
      <c r="AO139" s="85" t="s">
        <v>993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2</v>
      </c>
      <c r="BE139" s="49">
        <v>9.523809523809524</v>
      </c>
      <c r="BF139" s="48">
        <v>0</v>
      </c>
      <c r="BG139" s="49">
        <v>0</v>
      </c>
      <c r="BH139" s="48">
        <v>0</v>
      </c>
      <c r="BI139" s="49">
        <v>0</v>
      </c>
      <c r="BJ139" s="48">
        <v>19</v>
      </c>
      <c r="BK139" s="49">
        <v>90.47619047619048</v>
      </c>
      <c r="BL139" s="48">
        <v>21</v>
      </c>
    </row>
    <row r="140" spans="1:64" ht="15">
      <c r="A140" s="64" t="s">
        <v>255</v>
      </c>
      <c r="B140" s="64" t="s">
        <v>255</v>
      </c>
      <c r="C140" s="65" t="s">
        <v>3144</v>
      </c>
      <c r="D140" s="66">
        <v>3</v>
      </c>
      <c r="E140" s="67" t="s">
        <v>132</v>
      </c>
      <c r="F140" s="68">
        <v>35</v>
      </c>
      <c r="G140" s="65"/>
      <c r="H140" s="69"/>
      <c r="I140" s="70"/>
      <c r="J140" s="70"/>
      <c r="K140" s="34" t="s">
        <v>65</v>
      </c>
      <c r="L140" s="77">
        <v>140</v>
      </c>
      <c r="M140" s="77"/>
      <c r="N140" s="72"/>
      <c r="O140" s="79" t="s">
        <v>176</v>
      </c>
      <c r="P140" s="81">
        <v>43720.712488425925</v>
      </c>
      <c r="Q140" s="79" t="s">
        <v>382</v>
      </c>
      <c r="R140" s="83" t="s">
        <v>496</v>
      </c>
      <c r="S140" s="79" t="s">
        <v>548</v>
      </c>
      <c r="T140" s="79" t="s">
        <v>591</v>
      </c>
      <c r="U140" s="83" t="s">
        <v>638</v>
      </c>
      <c r="V140" s="83" t="s">
        <v>638</v>
      </c>
      <c r="W140" s="81">
        <v>43720.712488425925</v>
      </c>
      <c r="X140" s="83" t="s">
        <v>811</v>
      </c>
      <c r="Y140" s="79"/>
      <c r="Z140" s="79"/>
      <c r="AA140" s="85" t="s">
        <v>994</v>
      </c>
      <c r="AB140" s="79"/>
      <c r="AC140" s="79" t="b">
        <v>0</v>
      </c>
      <c r="AD140" s="79">
        <v>0</v>
      </c>
      <c r="AE140" s="85" t="s">
        <v>1094</v>
      </c>
      <c r="AF140" s="79" t="b">
        <v>0</v>
      </c>
      <c r="AG140" s="79" t="s">
        <v>1104</v>
      </c>
      <c r="AH140" s="79"/>
      <c r="AI140" s="85" t="s">
        <v>1094</v>
      </c>
      <c r="AJ140" s="79" t="b">
        <v>0</v>
      </c>
      <c r="AK140" s="79">
        <v>0</v>
      </c>
      <c r="AL140" s="85" t="s">
        <v>1094</v>
      </c>
      <c r="AM140" s="79" t="s">
        <v>1120</v>
      </c>
      <c r="AN140" s="79" t="b">
        <v>0</v>
      </c>
      <c r="AO140" s="85" t="s">
        <v>994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3.0303030303030303</v>
      </c>
      <c r="BF140" s="48">
        <v>0</v>
      </c>
      <c r="BG140" s="49">
        <v>0</v>
      </c>
      <c r="BH140" s="48">
        <v>0</v>
      </c>
      <c r="BI140" s="49">
        <v>0</v>
      </c>
      <c r="BJ140" s="48">
        <v>32</v>
      </c>
      <c r="BK140" s="49">
        <v>96.96969696969697</v>
      </c>
      <c r="BL140" s="48">
        <v>33</v>
      </c>
    </row>
    <row r="141" spans="1:64" ht="15">
      <c r="A141" s="64" t="s">
        <v>256</v>
      </c>
      <c r="B141" s="64" t="s">
        <v>296</v>
      </c>
      <c r="C141" s="65" t="s">
        <v>3144</v>
      </c>
      <c r="D141" s="66">
        <v>3</v>
      </c>
      <c r="E141" s="67" t="s">
        <v>132</v>
      </c>
      <c r="F141" s="68">
        <v>35</v>
      </c>
      <c r="G141" s="65"/>
      <c r="H141" s="69"/>
      <c r="I141" s="70"/>
      <c r="J141" s="70"/>
      <c r="K141" s="34" t="s">
        <v>65</v>
      </c>
      <c r="L141" s="77">
        <v>141</v>
      </c>
      <c r="M141" s="77"/>
      <c r="N141" s="72"/>
      <c r="O141" s="79" t="s">
        <v>325</v>
      </c>
      <c r="P141" s="81">
        <v>43383.40299768518</v>
      </c>
      <c r="Q141" s="79" t="s">
        <v>383</v>
      </c>
      <c r="R141" s="83" t="s">
        <v>497</v>
      </c>
      <c r="S141" s="79" t="s">
        <v>549</v>
      </c>
      <c r="T141" s="79" t="s">
        <v>592</v>
      </c>
      <c r="U141" s="83" t="s">
        <v>639</v>
      </c>
      <c r="V141" s="83" t="s">
        <v>639</v>
      </c>
      <c r="W141" s="81">
        <v>43383.40299768518</v>
      </c>
      <c r="X141" s="83" t="s">
        <v>812</v>
      </c>
      <c r="Y141" s="79"/>
      <c r="Z141" s="79"/>
      <c r="AA141" s="85" t="s">
        <v>995</v>
      </c>
      <c r="AB141" s="79"/>
      <c r="AC141" s="79" t="b">
        <v>0</v>
      </c>
      <c r="AD141" s="79">
        <v>0</v>
      </c>
      <c r="AE141" s="85" t="s">
        <v>1098</v>
      </c>
      <c r="AF141" s="79" t="b">
        <v>0</v>
      </c>
      <c r="AG141" s="79" t="s">
        <v>1104</v>
      </c>
      <c r="AH141" s="79"/>
      <c r="AI141" s="85" t="s">
        <v>1094</v>
      </c>
      <c r="AJ141" s="79" t="b">
        <v>0</v>
      </c>
      <c r="AK141" s="79">
        <v>2</v>
      </c>
      <c r="AL141" s="85" t="s">
        <v>1094</v>
      </c>
      <c r="AM141" s="79" t="s">
        <v>1137</v>
      </c>
      <c r="AN141" s="79" t="b">
        <v>0</v>
      </c>
      <c r="AO141" s="85" t="s">
        <v>995</v>
      </c>
      <c r="AP141" s="79" t="s">
        <v>1143</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2</v>
      </c>
      <c r="BD141" s="48"/>
      <c r="BE141" s="49"/>
      <c r="BF141" s="48"/>
      <c r="BG141" s="49"/>
      <c r="BH141" s="48"/>
      <c r="BI141" s="49"/>
      <c r="BJ141" s="48"/>
      <c r="BK141" s="49"/>
      <c r="BL141" s="48"/>
    </row>
    <row r="142" spans="1:64" ht="15">
      <c r="A142" s="64" t="s">
        <v>256</v>
      </c>
      <c r="B142" s="64" t="s">
        <v>301</v>
      </c>
      <c r="C142" s="65" t="s">
        <v>3144</v>
      </c>
      <c r="D142" s="66">
        <v>3</v>
      </c>
      <c r="E142" s="67" t="s">
        <v>132</v>
      </c>
      <c r="F142" s="68">
        <v>35</v>
      </c>
      <c r="G142" s="65"/>
      <c r="H142" s="69"/>
      <c r="I142" s="70"/>
      <c r="J142" s="70"/>
      <c r="K142" s="34" t="s">
        <v>65</v>
      </c>
      <c r="L142" s="77">
        <v>142</v>
      </c>
      <c r="M142" s="77"/>
      <c r="N142" s="72"/>
      <c r="O142" s="79" t="s">
        <v>325</v>
      </c>
      <c r="P142" s="81">
        <v>43383.40299768518</v>
      </c>
      <c r="Q142" s="79" t="s">
        <v>383</v>
      </c>
      <c r="R142" s="83" t="s">
        <v>497</v>
      </c>
      <c r="S142" s="79" t="s">
        <v>549</v>
      </c>
      <c r="T142" s="79" t="s">
        <v>592</v>
      </c>
      <c r="U142" s="83" t="s">
        <v>639</v>
      </c>
      <c r="V142" s="83" t="s">
        <v>639</v>
      </c>
      <c r="W142" s="81">
        <v>43383.40299768518</v>
      </c>
      <c r="X142" s="83" t="s">
        <v>812</v>
      </c>
      <c r="Y142" s="79"/>
      <c r="Z142" s="79"/>
      <c r="AA142" s="85" t="s">
        <v>995</v>
      </c>
      <c r="AB142" s="79"/>
      <c r="AC142" s="79" t="b">
        <v>0</v>
      </c>
      <c r="AD142" s="79">
        <v>0</v>
      </c>
      <c r="AE142" s="85" t="s">
        <v>1098</v>
      </c>
      <c r="AF142" s="79" t="b">
        <v>0</v>
      </c>
      <c r="AG142" s="79" t="s">
        <v>1104</v>
      </c>
      <c r="AH142" s="79"/>
      <c r="AI142" s="85" t="s">
        <v>1094</v>
      </c>
      <c r="AJ142" s="79" t="b">
        <v>0</v>
      </c>
      <c r="AK142" s="79">
        <v>2</v>
      </c>
      <c r="AL142" s="85" t="s">
        <v>1094</v>
      </c>
      <c r="AM142" s="79" t="s">
        <v>1137</v>
      </c>
      <c r="AN142" s="79" t="b">
        <v>0</v>
      </c>
      <c r="AO142" s="85" t="s">
        <v>995</v>
      </c>
      <c r="AP142" s="79" t="s">
        <v>1143</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256</v>
      </c>
      <c r="B143" s="64" t="s">
        <v>302</v>
      </c>
      <c r="C143" s="65" t="s">
        <v>3148</v>
      </c>
      <c r="D143" s="66">
        <v>5.333333333333334</v>
      </c>
      <c r="E143" s="67" t="s">
        <v>136</v>
      </c>
      <c r="F143" s="68">
        <v>27.333333333333332</v>
      </c>
      <c r="G143" s="65"/>
      <c r="H143" s="69"/>
      <c r="I143" s="70"/>
      <c r="J143" s="70"/>
      <c r="K143" s="34" t="s">
        <v>65</v>
      </c>
      <c r="L143" s="77">
        <v>143</v>
      </c>
      <c r="M143" s="77"/>
      <c r="N143" s="72"/>
      <c r="O143" s="79" t="s">
        <v>325</v>
      </c>
      <c r="P143" s="81">
        <v>43383.40299768518</v>
      </c>
      <c r="Q143" s="79" t="s">
        <v>383</v>
      </c>
      <c r="R143" s="83" t="s">
        <v>497</v>
      </c>
      <c r="S143" s="79" t="s">
        <v>549</v>
      </c>
      <c r="T143" s="79" t="s">
        <v>592</v>
      </c>
      <c r="U143" s="83" t="s">
        <v>639</v>
      </c>
      <c r="V143" s="83" t="s">
        <v>639</v>
      </c>
      <c r="W143" s="81">
        <v>43383.40299768518</v>
      </c>
      <c r="X143" s="83" t="s">
        <v>812</v>
      </c>
      <c r="Y143" s="79"/>
      <c r="Z143" s="79"/>
      <c r="AA143" s="85" t="s">
        <v>995</v>
      </c>
      <c r="AB143" s="79"/>
      <c r="AC143" s="79" t="b">
        <v>0</v>
      </c>
      <c r="AD143" s="79">
        <v>0</v>
      </c>
      <c r="AE143" s="85" t="s">
        <v>1098</v>
      </c>
      <c r="AF143" s="79" t="b">
        <v>0</v>
      </c>
      <c r="AG143" s="79" t="s">
        <v>1104</v>
      </c>
      <c r="AH143" s="79"/>
      <c r="AI143" s="85" t="s">
        <v>1094</v>
      </c>
      <c r="AJ143" s="79" t="b">
        <v>0</v>
      </c>
      <c r="AK143" s="79">
        <v>2</v>
      </c>
      <c r="AL143" s="85" t="s">
        <v>1094</v>
      </c>
      <c r="AM143" s="79" t="s">
        <v>1137</v>
      </c>
      <c r="AN143" s="79" t="b">
        <v>0</v>
      </c>
      <c r="AO143" s="85" t="s">
        <v>995</v>
      </c>
      <c r="AP143" s="79" t="s">
        <v>1143</v>
      </c>
      <c r="AQ143" s="79">
        <v>0</v>
      </c>
      <c r="AR143" s="79">
        <v>0</v>
      </c>
      <c r="AS143" s="79"/>
      <c r="AT143" s="79"/>
      <c r="AU143" s="79"/>
      <c r="AV143" s="79"/>
      <c r="AW143" s="79"/>
      <c r="AX143" s="79"/>
      <c r="AY143" s="79"/>
      <c r="AZ143" s="79"/>
      <c r="BA143">
        <v>3</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256</v>
      </c>
      <c r="B144" s="64" t="s">
        <v>302</v>
      </c>
      <c r="C144" s="65" t="s">
        <v>3148</v>
      </c>
      <c r="D144" s="66">
        <v>5.333333333333334</v>
      </c>
      <c r="E144" s="67" t="s">
        <v>136</v>
      </c>
      <c r="F144" s="68">
        <v>27.333333333333332</v>
      </c>
      <c r="G144" s="65"/>
      <c r="H144" s="69"/>
      <c r="I144" s="70"/>
      <c r="J144" s="70"/>
      <c r="K144" s="34" t="s">
        <v>65</v>
      </c>
      <c r="L144" s="77">
        <v>144</v>
      </c>
      <c r="M144" s="77"/>
      <c r="N144" s="72"/>
      <c r="O144" s="79" t="s">
        <v>325</v>
      </c>
      <c r="P144" s="81">
        <v>43699.53758101852</v>
      </c>
      <c r="Q144" s="79" t="s">
        <v>384</v>
      </c>
      <c r="R144" s="79"/>
      <c r="S144" s="79"/>
      <c r="T144" s="79"/>
      <c r="U144" s="79"/>
      <c r="V144" s="83" t="s">
        <v>697</v>
      </c>
      <c r="W144" s="81">
        <v>43699.53758101852</v>
      </c>
      <c r="X144" s="83" t="s">
        <v>813</v>
      </c>
      <c r="Y144" s="79"/>
      <c r="Z144" s="79"/>
      <c r="AA144" s="85" t="s">
        <v>996</v>
      </c>
      <c r="AB144" s="79"/>
      <c r="AC144" s="79" t="b">
        <v>0</v>
      </c>
      <c r="AD144" s="79">
        <v>0</v>
      </c>
      <c r="AE144" s="85" t="s">
        <v>1094</v>
      </c>
      <c r="AF144" s="79" t="b">
        <v>0</v>
      </c>
      <c r="AG144" s="79" t="s">
        <v>1104</v>
      </c>
      <c r="AH144" s="79"/>
      <c r="AI144" s="85" t="s">
        <v>1094</v>
      </c>
      <c r="AJ144" s="79" t="b">
        <v>0</v>
      </c>
      <c r="AK144" s="79">
        <v>2</v>
      </c>
      <c r="AL144" s="85" t="s">
        <v>995</v>
      </c>
      <c r="AM144" s="79" t="s">
        <v>1120</v>
      </c>
      <c r="AN144" s="79" t="b">
        <v>0</v>
      </c>
      <c r="AO144" s="85" t="s">
        <v>995</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5</v>
      </c>
      <c r="BC144" s="78" t="str">
        <f>REPLACE(INDEX(GroupVertices[Group],MATCH(Edges[[#This Row],[Vertex 2]],GroupVertices[Vertex],0)),1,1,"")</f>
        <v>5</v>
      </c>
      <c r="BD144" s="48"/>
      <c r="BE144" s="49"/>
      <c r="BF144" s="48"/>
      <c r="BG144" s="49"/>
      <c r="BH144" s="48"/>
      <c r="BI144" s="49"/>
      <c r="BJ144" s="48"/>
      <c r="BK144" s="49"/>
      <c r="BL144" s="48"/>
    </row>
    <row r="145" spans="1:64" ht="15">
      <c r="A145" s="64" t="s">
        <v>256</v>
      </c>
      <c r="B145" s="64" t="s">
        <v>302</v>
      </c>
      <c r="C145" s="65" t="s">
        <v>3148</v>
      </c>
      <c r="D145" s="66">
        <v>5.333333333333334</v>
      </c>
      <c r="E145" s="67" t="s">
        <v>136</v>
      </c>
      <c r="F145" s="68">
        <v>27.333333333333332</v>
      </c>
      <c r="G145" s="65"/>
      <c r="H145" s="69"/>
      <c r="I145" s="70"/>
      <c r="J145" s="70"/>
      <c r="K145" s="34" t="s">
        <v>65</v>
      </c>
      <c r="L145" s="77">
        <v>145</v>
      </c>
      <c r="M145" s="77"/>
      <c r="N145" s="72"/>
      <c r="O145" s="79" t="s">
        <v>325</v>
      </c>
      <c r="P145" s="81">
        <v>43721.47766203704</v>
      </c>
      <c r="Q145" s="79" t="s">
        <v>384</v>
      </c>
      <c r="R145" s="79"/>
      <c r="S145" s="79"/>
      <c r="T145" s="79"/>
      <c r="U145" s="79"/>
      <c r="V145" s="83" t="s">
        <v>697</v>
      </c>
      <c r="W145" s="81">
        <v>43721.47766203704</v>
      </c>
      <c r="X145" s="83" t="s">
        <v>814</v>
      </c>
      <c r="Y145" s="79"/>
      <c r="Z145" s="79"/>
      <c r="AA145" s="85" t="s">
        <v>997</v>
      </c>
      <c r="AB145" s="79"/>
      <c r="AC145" s="79" t="b">
        <v>0</v>
      </c>
      <c r="AD145" s="79">
        <v>0</v>
      </c>
      <c r="AE145" s="85" t="s">
        <v>1094</v>
      </c>
      <c r="AF145" s="79" t="b">
        <v>0</v>
      </c>
      <c r="AG145" s="79" t="s">
        <v>1104</v>
      </c>
      <c r="AH145" s="79"/>
      <c r="AI145" s="85" t="s">
        <v>1094</v>
      </c>
      <c r="AJ145" s="79" t="b">
        <v>0</v>
      </c>
      <c r="AK145" s="79">
        <v>2</v>
      </c>
      <c r="AL145" s="85" t="s">
        <v>995</v>
      </c>
      <c r="AM145" s="79" t="s">
        <v>1120</v>
      </c>
      <c r="AN145" s="79" t="b">
        <v>0</v>
      </c>
      <c r="AO145" s="85" t="s">
        <v>995</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5</v>
      </c>
      <c r="BC145" s="78" t="str">
        <f>REPLACE(INDEX(GroupVertices[Group],MATCH(Edges[[#This Row],[Vertex 2]],GroupVertices[Vertex],0)),1,1,"")</f>
        <v>5</v>
      </c>
      <c r="BD145" s="48"/>
      <c r="BE145" s="49"/>
      <c r="BF145" s="48"/>
      <c r="BG145" s="49"/>
      <c r="BH145" s="48"/>
      <c r="BI145" s="49"/>
      <c r="BJ145" s="48"/>
      <c r="BK145" s="49"/>
      <c r="BL145" s="48"/>
    </row>
    <row r="146" spans="1:64" ht="15">
      <c r="A146" s="64" t="s">
        <v>256</v>
      </c>
      <c r="B146" s="64" t="s">
        <v>303</v>
      </c>
      <c r="C146" s="65" t="s">
        <v>3148</v>
      </c>
      <c r="D146" s="66">
        <v>5.333333333333334</v>
      </c>
      <c r="E146" s="67" t="s">
        <v>136</v>
      </c>
      <c r="F146" s="68">
        <v>27.333333333333332</v>
      </c>
      <c r="G146" s="65"/>
      <c r="H146" s="69"/>
      <c r="I146" s="70"/>
      <c r="J146" s="70"/>
      <c r="K146" s="34" t="s">
        <v>65</v>
      </c>
      <c r="L146" s="77">
        <v>146</v>
      </c>
      <c r="M146" s="77"/>
      <c r="N146" s="72"/>
      <c r="O146" s="79" t="s">
        <v>325</v>
      </c>
      <c r="P146" s="81">
        <v>43383.40299768518</v>
      </c>
      <c r="Q146" s="79" t="s">
        <v>383</v>
      </c>
      <c r="R146" s="83" t="s">
        <v>497</v>
      </c>
      <c r="S146" s="79" t="s">
        <v>549</v>
      </c>
      <c r="T146" s="79" t="s">
        <v>592</v>
      </c>
      <c r="U146" s="83" t="s">
        <v>639</v>
      </c>
      <c r="V146" s="83" t="s">
        <v>639</v>
      </c>
      <c r="W146" s="81">
        <v>43383.40299768518</v>
      </c>
      <c r="X146" s="83" t="s">
        <v>812</v>
      </c>
      <c r="Y146" s="79"/>
      <c r="Z146" s="79"/>
      <c r="AA146" s="85" t="s">
        <v>995</v>
      </c>
      <c r="AB146" s="79"/>
      <c r="AC146" s="79" t="b">
        <v>0</v>
      </c>
      <c r="AD146" s="79">
        <v>0</v>
      </c>
      <c r="AE146" s="85" t="s">
        <v>1098</v>
      </c>
      <c r="AF146" s="79" t="b">
        <v>0</v>
      </c>
      <c r="AG146" s="79" t="s">
        <v>1104</v>
      </c>
      <c r="AH146" s="79"/>
      <c r="AI146" s="85" t="s">
        <v>1094</v>
      </c>
      <c r="AJ146" s="79" t="b">
        <v>0</v>
      </c>
      <c r="AK146" s="79">
        <v>2</v>
      </c>
      <c r="AL146" s="85" t="s">
        <v>1094</v>
      </c>
      <c r="AM146" s="79" t="s">
        <v>1137</v>
      </c>
      <c r="AN146" s="79" t="b">
        <v>0</v>
      </c>
      <c r="AO146" s="85" t="s">
        <v>995</v>
      </c>
      <c r="AP146" s="79" t="s">
        <v>1143</v>
      </c>
      <c r="AQ146" s="79">
        <v>0</v>
      </c>
      <c r="AR146" s="79">
        <v>0</v>
      </c>
      <c r="AS146" s="79"/>
      <c r="AT146" s="79"/>
      <c r="AU146" s="79"/>
      <c r="AV146" s="79"/>
      <c r="AW146" s="79"/>
      <c r="AX146" s="79"/>
      <c r="AY146" s="79"/>
      <c r="AZ146" s="79"/>
      <c r="BA146">
        <v>3</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256</v>
      </c>
      <c r="B147" s="64" t="s">
        <v>303</v>
      </c>
      <c r="C147" s="65" t="s">
        <v>3148</v>
      </c>
      <c r="D147" s="66">
        <v>5.333333333333334</v>
      </c>
      <c r="E147" s="67" t="s">
        <v>136</v>
      </c>
      <c r="F147" s="68">
        <v>27.333333333333332</v>
      </c>
      <c r="G147" s="65"/>
      <c r="H147" s="69"/>
      <c r="I147" s="70"/>
      <c r="J147" s="70"/>
      <c r="K147" s="34" t="s">
        <v>65</v>
      </c>
      <c r="L147" s="77">
        <v>147</v>
      </c>
      <c r="M147" s="77"/>
      <c r="N147" s="72"/>
      <c r="O147" s="79" t="s">
        <v>325</v>
      </c>
      <c r="P147" s="81">
        <v>43699.53758101852</v>
      </c>
      <c r="Q147" s="79" t="s">
        <v>384</v>
      </c>
      <c r="R147" s="79"/>
      <c r="S147" s="79"/>
      <c r="T147" s="79"/>
      <c r="U147" s="79"/>
      <c r="V147" s="83" t="s">
        <v>697</v>
      </c>
      <c r="W147" s="81">
        <v>43699.53758101852</v>
      </c>
      <c r="X147" s="83" t="s">
        <v>813</v>
      </c>
      <c r="Y147" s="79"/>
      <c r="Z147" s="79"/>
      <c r="AA147" s="85" t="s">
        <v>996</v>
      </c>
      <c r="AB147" s="79"/>
      <c r="AC147" s="79" t="b">
        <v>0</v>
      </c>
      <c r="AD147" s="79">
        <v>0</v>
      </c>
      <c r="AE147" s="85" t="s">
        <v>1094</v>
      </c>
      <c r="AF147" s="79" t="b">
        <v>0</v>
      </c>
      <c r="AG147" s="79" t="s">
        <v>1104</v>
      </c>
      <c r="AH147" s="79"/>
      <c r="AI147" s="85" t="s">
        <v>1094</v>
      </c>
      <c r="AJ147" s="79" t="b">
        <v>0</v>
      </c>
      <c r="AK147" s="79">
        <v>2</v>
      </c>
      <c r="AL147" s="85" t="s">
        <v>995</v>
      </c>
      <c r="AM147" s="79" t="s">
        <v>1120</v>
      </c>
      <c r="AN147" s="79" t="b">
        <v>0</v>
      </c>
      <c r="AO147" s="85" t="s">
        <v>995</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256</v>
      </c>
      <c r="B148" s="64" t="s">
        <v>303</v>
      </c>
      <c r="C148" s="65" t="s">
        <v>3148</v>
      </c>
      <c r="D148" s="66">
        <v>5.333333333333334</v>
      </c>
      <c r="E148" s="67" t="s">
        <v>136</v>
      </c>
      <c r="F148" s="68">
        <v>27.333333333333332</v>
      </c>
      <c r="G148" s="65"/>
      <c r="H148" s="69"/>
      <c r="I148" s="70"/>
      <c r="J148" s="70"/>
      <c r="K148" s="34" t="s">
        <v>65</v>
      </c>
      <c r="L148" s="77">
        <v>148</v>
      </c>
      <c r="M148" s="77"/>
      <c r="N148" s="72"/>
      <c r="O148" s="79" t="s">
        <v>325</v>
      </c>
      <c r="P148" s="81">
        <v>43721.47766203704</v>
      </c>
      <c r="Q148" s="79" t="s">
        <v>384</v>
      </c>
      <c r="R148" s="79"/>
      <c r="S148" s="79"/>
      <c r="T148" s="79"/>
      <c r="U148" s="79"/>
      <c r="V148" s="83" t="s">
        <v>697</v>
      </c>
      <c r="W148" s="81">
        <v>43721.47766203704</v>
      </c>
      <c r="X148" s="83" t="s">
        <v>814</v>
      </c>
      <c r="Y148" s="79"/>
      <c r="Z148" s="79"/>
      <c r="AA148" s="85" t="s">
        <v>997</v>
      </c>
      <c r="AB148" s="79"/>
      <c r="AC148" s="79" t="b">
        <v>0</v>
      </c>
      <c r="AD148" s="79">
        <v>0</v>
      </c>
      <c r="AE148" s="85" t="s">
        <v>1094</v>
      </c>
      <c r="AF148" s="79" t="b">
        <v>0</v>
      </c>
      <c r="AG148" s="79" t="s">
        <v>1104</v>
      </c>
      <c r="AH148" s="79"/>
      <c r="AI148" s="85" t="s">
        <v>1094</v>
      </c>
      <c r="AJ148" s="79" t="b">
        <v>0</v>
      </c>
      <c r="AK148" s="79">
        <v>2</v>
      </c>
      <c r="AL148" s="85" t="s">
        <v>995</v>
      </c>
      <c r="AM148" s="79" t="s">
        <v>1120</v>
      </c>
      <c r="AN148" s="79" t="b">
        <v>0</v>
      </c>
      <c r="AO148" s="85" t="s">
        <v>995</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256</v>
      </c>
      <c r="B149" s="64" t="s">
        <v>304</v>
      </c>
      <c r="C149" s="65" t="s">
        <v>3148</v>
      </c>
      <c r="D149" s="66">
        <v>5.333333333333334</v>
      </c>
      <c r="E149" s="67" t="s">
        <v>136</v>
      </c>
      <c r="F149" s="68">
        <v>27.333333333333332</v>
      </c>
      <c r="G149" s="65"/>
      <c r="H149" s="69"/>
      <c r="I149" s="70"/>
      <c r="J149" s="70"/>
      <c r="K149" s="34" t="s">
        <v>65</v>
      </c>
      <c r="L149" s="77">
        <v>149</v>
      </c>
      <c r="M149" s="77"/>
      <c r="N149" s="72"/>
      <c r="O149" s="79" t="s">
        <v>325</v>
      </c>
      <c r="P149" s="81">
        <v>43383.40299768518</v>
      </c>
      <c r="Q149" s="79" t="s">
        <v>383</v>
      </c>
      <c r="R149" s="83" t="s">
        <v>497</v>
      </c>
      <c r="S149" s="79" t="s">
        <v>549</v>
      </c>
      <c r="T149" s="79" t="s">
        <v>592</v>
      </c>
      <c r="U149" s="83" t="s">
        <v>639</v>
      </c>
      <c r="V149" s="83" t="s">
        <v>639</v>
      </c>
      <c r="W149" s="81">
        <v>43383.40299768518</v>
      </c>
      <c r="X149" s="83" t="s">
        <v>812</v>
      </c>
      <c r="Y149" s="79"/>
      <c r="Z149" s="79"/>
      <c r="AA149" s="85" t="s">
        <v>995</v>
      </c>
      <c r="AB149" s="79"/>
      <c r="AC149" s="79" t="b">
        <v>0</v>
      </c>
      <c r="AD149" s="79">
        <v>0</v>
      </c>
      <c r="AE149" s="85" t="s">
        <v>1098</v>
      </c>
      <c r="AF149" s="79" t="b">
        <v>0</v>
      </c>
      <c r="AG149" s="79" t="s">
        <v>1104</v>
      </c>
      <c r="AH149" s="79"/>
      <c r="AI149" s="85" t="s">
        <v>1094</v>
      </c>
      <c r="AJ149" s="79" t="b">
        <v>0</v>
      </c>
      <c r="AK149" s="79">
        <v>2</v>
      </c>
      <c r="AL149" s="85" t="s">
        <v>1094</v>
      </c>
      <c r="AM149" s="79" t="s">
        <v>1137</v>
      </c>
      <c r="AN149" s="79" t="b">
        <v>0</v>
      </c>
      <c r="AO149" s="85" t="s">
        <v>995</v>
      </c>
      <c r="AP149" s="79" t="s">
        <v>1143</v>
      </c>
      <c r="AQ149" s="79">
        <v>0</v>
      </c>
      <c r="AR149" s="79">
        <v>0</v>
      </c>
      <c r="AS149" s="79"/>
      <c r="AT149" s="79"/>
      <c r="AU149" s="79"/>
      <c r="AV149" s="79"/>
      <c r="AW149" s="79"/>
      <c r="AX149" s="79"/>
      <c r="AY149" s="79"/>
      <c r="AZ149" s="79"/>
      <c r="BA149">
        <v>3</v>
      </c>
      <c r="BB149" s="78" t="str">
        <f>REPLACE(INDEX(GroupVertices[Group],MATCH(Edges[[#This Row],[Vertex 1]],GroupVertices[Vertex],0)),1,1,"")</f>
        <v>5</v>
      </c>
      <c r="BC149" s="78" t="str">
        <f>REPLACE(INDEX(GroupVertices[Group],MATCH(Edges[[#This Row],[Vertex 2]],GroupVertices[Vertex],0)),1,1,"")</f>
        <v>5</v>
      </c>
      <c r="BD149" s="48"/>
      <c r="BE149" s="49"/>
      <c r="BF149" s="48"/>
      <c r="BG149" s="49"/>
      <c r="BH149" s="48"/>
      <c r="BI149" s="49"/>
      <c r="BJ149" s="48"/>
      <c r="BK149" s="49"/>
      <c r="BL149" s="48"/>
    </row>
    <row r="150" spans="1:64" ht="15">
      <c r="A150" s="64" t="s">
        <v>256</v>
      </c>
      <c r="B150" s="64" t="s">
        <v>304</v>
      </c>
      <c r="C150" s="65" t="s">
        <v>3148</v>
      </c>
      <c r="D150" s="66">
        <v>5.333333333333334</v>
      </c>
      <c r="E150" s="67" t="s">
        <v>136</v>
      </c>
      <c r="F150" s="68">
        <v>27.333333333333332</v>
      </c>
      <c r="G150" s="65"/>
      <c r="H150" s="69"/>
      <c r="I150" s="70"/>
      <c r="J150" s="70"/>
      <c r="K150" s="34" t="s">
        <v>65</v>
      </c>
      <c r="L150" s="77">
        <v>150</v>
      </c>
      <c r="M150" s="77"/>
      <c r="N150" s="72"/>
      <c r="O150" s="79" t="s">
        <v>325</v>
      </c>
      <c r="P150" s="81">
        <v>43699.53758101852</v>
      </c>
      <c r="Q150" s="79" t="s">
        <v>384</v>
      </c>
      <c r="R150" s="79"/>
      <c r="S150" s="79"/>
      <c r="T150" s="79"/>
      <c r="U150" s="79"/>
      <c r="V150" s="83" t="s">
        <v>697</v>
      </c>
      <c r="W150" s="81">
        <v>43699.53758101852</v>
      </c>
      <c r="X150" s="83" t="s">
        <v>813</v>
      </c>
      <c r="Y150" s="79"/>
      <c r="Z150" s="79"/>
      <c r="AA150" s="85" t="s">
        <v>996</v>
      </c>
      <c r="AB150" s="79"/>
      <c r="AC150" s="79" t="b">
        <v>0</v>
      </c>
      <c r="AD150" s="79">
        <v>0</v>
      </c>
      <c r="AE150" s="85" t="s">
        <v>1094</v>
      </c>
      <c r="AF150" s="79" t="b">
        <v>0</v>
      </c>
      <c r="AG150" s="79" t="s">
        <v>1104</v>
      </c>
      <c r="AH150" s="79"/>
      <c r="AI150" s="85" t="s">
        <v>1094</v>
      </c>
      <c r="AJ150" s="79" t="b">
        <v>0</v>
      </c>
      <c r="AK150" s="79">
        <v>2</v>
      </c>
      <c r="AL150" s="85" t="s">
        <v>995</v>
      </c>
      <c r="AM150" s="79" t="s">
        <v>1120</v>
      </c>
      <c r="AN150" s="79" t="b">
        <v>0</v>
      </c>
      <c r="AO150" s="85" t="s">
        <v>995</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256</v>
      </c>
      <c r="B151" s="64" t="s">
        <v>304</v>
      </c>
      <c r="C151" s="65" t="s">
        <v>3148</v>
      </c>
      <c r="D151" s="66">
        <v>5.333333333333334</v>
      </c>
      <c r="E151" s="67" t="s">
        <v>136</v>
      </c>
      <c r="F151" s="68">
        <v>27.333333333333332</v>
      </c>
      <c r="G151" s="65"/>
      <c r="H151" s="69"/>
      <c r="I151" s="70"/>
      <c r="J151" s="70"/>
      <c r="K151" s="34" t="s">
        <v>65</v>
      </c>
      <c r="L151" s="77">
        <v>151</v>
      </c>
      <c r="M151" s="77"/>
      <c r="N151" s="72"/>
      <c r="O151" s="79" t="s">
        <v>325</v>
      </c>
      <c r="P151" s="81">
        <v>43721.47766203704</v>
      </c>
      <c r="Q151" s="79" t="s">
        <v>384</v>
      </c>
      <c r="R151" s="79"/>
      <c r="S151" s="79"/>
      <c r="T151" s="79"/>
      <c r="U151" s="79"/>
      <c r="V151" s="83" t="s">
        <v>697</v>
      </c>
      <c r="W151" s="81">
        <v>43721.47766203704</v>
      </c>
      <c r="X151" s="83" t="s">
        <v>814</v>
      </c>
      <c r="Y151" s="79"/>
      <c r="Z151" s="79"/>
      <c r="AA151" s="85" t="s">
        <v>997</v>
      </c>
      <c r="AB151" s="79"/>
      <c r="AC151" s="79" t="b">
        <v>0</v>
      </c>
      <c r="AD151" s="79">
        <v>0</v>
      </c>
      <c r="AE151" s="85" t="s">
        <v>1094</v>
      </c>
      <c r="AF151" s="79" t="b">
        <v>0</v>
      </c>
      <c r="AG151" s="79" t="s">
        <v>1104</v>
      </c>
      <c r="AH151" s="79"/>
      <c r="AI151" s="85" t="s">
        <v>1094</v>
      </c>
      <c r="AJ151" s="79" t="b">
        <v>0</v>
      </c>
      <c r="AK151" s="79">
        <v>2</v>
      </c>
      <c r="AL151" s="85" t="s">
        <v>995</v>
      </c>
      <c r="AM151" s="79" t="s">
        <v>1120</v>
      </c>
      <c r="AN151" s="79" t="b">
        <v>0</v>
      </c>
      <c r="AO151" s="85" t="s">
        <v>995</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256</v>
      </c>
      <c r="B152" s="64" t="s">
        <v>305</v>
      </c>
      <c r="C152" s="65" t="s">
        <v>3148</v>
      </c>
      <c r="D152" s="66">
        <v>5.333333333333334</v>
      </c>
      <c r="E152" s="67" t="s">
        <v>136</v>
      </c>
      <c r="F152" s="68">
        <v>27.333333333333332</v>
      </c>
      <c r="G152" s="65"/>
      <c r="H152" s="69"/>
      <c r="I152" s="70"/>
      <c r="J152" s="70"/>
      <c r="K152" s="34" t="s">
        <v>65</v>
      </c>
      <c r="L152" s="77">
        <v>152</v>
      </c>
      <c r="M152" s="77"/>
      <c r="N152" s="72"/>
      <c r="O152" s="79" t="s">
        <v>325</v>
      </c>
      <c r="P152" s="81">
        <v>43383.40299768518</v>
      </c>
      <c r="Q152" s="79" t="s">
        <v>383</v>
      </c>
      <c r="R152" s="83" t="s">
        <v>497</v>
      </c>
      <c r="S152" s="79" t="s">
        <v>549</v>
      </c>
      <c r="T152" s="79" t="s">
        <v>592</v>
      </c>
      <c r="U152" s="83" t="s">
        <v>639</v>
      </c>
      <c r="V152" s="83" t="s">
        <v>639</v>
      </c>
      <c r="W152" s="81">
        <v>43383.40299768518</v>
      </c>
      <c r="X152" s="83" t="s">
        <v>812</v>
      </c>
      <c r="Y152" s="79"/>
      <c r="Z152" s="79"/>
      <c r="AA152" s="85" t="s">
        <v>995</v>
      </c>
      <c r="AB152" s="79"/>
      <c r="AC152" s="79" t="b">
        <v>0</v>
      </c>
      <c r="AD152" s="79">
        <v>0</v>
      </c>
      <c r="AE152" s="85" t="s">
        <v>1098</v>
      </c>
      <c r="AF152" s="79" t="b">
        <v>0</v>
      </c>
      <c r="AG152" s="79" t="s">
        <v>1104</v>
      </c>
      <c r="AH152" s="79"/>
      <c r="AI152" s="85" t="s">
        <v>1094</v>
      </c>
      <c r="AJ152" s="79" t="b">
        <v>0</v>
      </c>
      <c r="AK152" s="79">
        <v>2</v>
      </c>
      <c r="AL152" s="85" t="s">
        <v>1094</v>
      </c>
      <c r="AM152" s="79" t="s">
        <v>1137</v>
      </c>
      <c r="AN152" s="79" t="b">
        <v>0</v>
      </c>
      <c r="AO152" s="85" t="s">
        <v>995</v>
      </c>
      <c r="AP152" s="79" t="s">
        <v>1143</v>
      </c>
      <c r="AQ152" s="79">
        <v>0</v>
      </c>
      <c r="AR152" s="79">
        <v>0</v>
      </c>
      <c r="AS152" s="79"/>
      <c r="AT152" s="79"/>
      <c r="AU152" s="79"/>
      <c r="AV152" s="79"/>
      <c r="AW152" s="79"/>
      <c r="AX152" s="79"/>
      <c r="AY152" s="79"/>
      <c r="AZ152" s="79"/>
      <c r="BA152">
        <v>3</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256</v>
      </c>
      <c r="B153" s="64" t="s">
        <v>305</v>
      </c>
      <c r="C153" s="65" t="s">
        <v>3148</v>
      </c>
      <c r="D153" s="66">
        <v>5.333333333333334</v>
      </c>
      <c r="E153" s="67" t="s">
        <v>136</v>
      </c>
      <c r="F153" s="68">
        <v>27.333333333333332</v>
      </c>
      <c r="G153" s="65"/>
      <c r="H153" s="69"/>
      <c r="I153" s="70"/>
      <c r="J153" s="70"/>
      <c r="K153" s="34" t="s">
        <v>65</v>
      </c>
      <c r="L153" s="77">
        <v>153</v>
      </c>
      <c r="M153" s="77"/>
      <c r="N153" s="72"/>
      <c r="O153" s="79" t="s">
        <v>325</v>
      </c>
      <c r="P153" s="81">
        <v>43699.53758101852</v>
      </c>
      <c r="Q153" s="79" t="s">
        <v>384</v>
      </c>
      <c r="R153" s="79"/>
      <c r="S153" s="79"/>
      <c r="T153" s="79"/>
      <c r="U153" s="79"/>
      <c r="V153" s="83" t="s">
        <v>697</v>
      </c>
      <c r="W153" s="81">
        <v>43699.53758101852</v>
      </c>
      <c r="X153" s="83" t="s">
        <v>813</v>
      </c>
      <c r="Y153" s="79"/>
      <c r="Z153" s="79"/>
      <c r="AA153" s="85" t="s">
        <v>996</v>
      </c>
      <c r="AB153" s="79"/>
      <c r="AC153" s="79" t="b">
        <v>0</v>
      </c>
      <c r="AD153" s="79">
        <v>0</v>
      </c>
      <c r="AE153" s="85" t="s">
        <v>1094</v>
      </c>
      <c r="AF153" s="79" t="b">
        <v>0</v>
      </c>
      <c r="AG153" s="79" t="s">
        <v>1104</v>
      </c>
      <c r="AH153" s="79"/>
      <c r="AI153" s="85" t="s">
        <v>1094</v>
      </c>
      <c r="AJ153" s="79" t="b">
        <v>0</v>
      </c>
      <c r="AK153" s="79">
        <v>2</v>
      </c>
      <c r="AL153" s="85" t="s">
        <v>995</v>
      </c>
      <c r="AM153" s="79" t="s">
        <v>1120</v>
      </c>
      <c r="AN153" s="79" t="b">
        <v>0</v>
      </c>
      <c r="AO153" s="85" t="s">
        <v>995</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256</v>
      </c>
      <c r="B154" s="64" t="s">
        <v>305</v>
      </c>
      <c r="C154" s="65" t="s">
        <v>3148</v>
      </c>
      <c r="D154" s="66">
        <v>5.333333333333334</v>
      </c>
      <c r="E154" s="67" t="s">
        <v>136</v>
      </c>
      <c r="F154" s="68">
        <v>27.333333333333332</v>
      </c>
      <c r="G154" s="65"/>
      <c r="H154" s="69"/>
      <c r="I154" s="70"/>
      <c r="J154" s="70"/>
      <c r="K154" s="34" t="s">
        <v>65</v>
      </c>
      <c r="L154" s="77">
        <v>154</v>
      </c>
      <c r="M154" s="77"/>
      <c r="N154" s="72"/>
      <c r="O154" s="79" t="s">
        <v>325</v>
      </c>
      <c r="P154" s="81">
        <v>43721.47766203704</v>
      </c>
      <c r="Q154" s="79" t="s">
        <v>384</v>
      </c>
      <c r="R154" s="79"/>
      <c r="S154" s="79"/>
      <c r="T154" s="79"/>
      <c r="U154" s="79"/>
      <c r="V154" s="83" t="s">
        <v>697</v>
      </c>
      <c r="W154" s="81">
        <v>43721.47766203704</v>
      </c>
      <c r="X154" s="83" t="s">
        <v>814</v>
      </c>
      <c r="Y154" s="79"/>
      <c r="Z154" s="79"/>
      <c r="AA154" s="85" t="s">
        <v>997</v>
      </c>
      <c r="AB154" s="79"/>
      <c r="AC154" s="79" t="b">
        <v>0</v>
      </c>
      <c r="AD154" s="79">
        <v>0</v>
      </c>
      <c r="AE154" s="85" t="s">
        <v>1094</v>
      </c>
      <c r="AF154" s="79" t="b">
        <v>0</v>
      </c>
      <c r="AG154" s="79" t="s">
        <v>1104</v>
      </c>
      <c r="AH154" s="79"/>
      <c r="AI154" s="85" t="s">
        <v>1094</v>
      </c>
      <c r="AJ154" s="79" t="b">
        <v>0</v>
      </c>
      <c r="AK154" s="79">
        <v>2</v>
      </c>
      <c r="AL154" s="85" t="s">
        <v>995</v>
      </c>
      <c r="AM154" s="79" t="s">
        <v>1120</v>
      </c>
      <c r="AN154" s="79" t="b">
        <v>0</v>
      </c>
      <c r="AO154" s="85" t="s">
        <v>995</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256</v>
      </c>
      <c r="B155" s="64" t="s">
        <v>306</v>
      </c>
      <c r="C155" s="65" t="s">
        <v>3148</v>
      </c>
      <c r="D155" s="66">
        <v>5.333333333333334</v>
      </c>
      <c r="E155" s="67" t="s">
        <v>136</v>
      </c>
      <c r="F155" s="68">
        <v>27.333333333333332</v>
      </c>
      <c r="G155" s="65"/>
      <c r="H155" s="69"/>
      <c r="I155" s="70"/>
      <c r="J155" s="70"/>
      <c r="K155" s="34" t="s">
        <v>65</v>
      </c>
      <c r="L155" s="77">
        <v>155</v>
      </c>
      <c r="M155" s="77"/>
      <c r="N155" s="72"/>
      <c r="O155" s="79" t="s">
        <v>325</v>
      </c>
      <c r="P155" s="81">
        <v>43383.40299768518</v>
      </c>
      <c r="Q155" s="79" t="s">
        <v>383</v>
      </c>
      <c r="R155" s="83" t="s">
        <v>497</v>
      </c>
      <c r="S155" s="79" t="s">
        <v>549</v>
      </c>
      <c r="T155" s="79" t="s">
        <v>592</v>
      </c>
      <c r="U155" s="83" t="s">
        <v>639</v>
      </c>
      <c r="V155" s="83" t="s">
        <v>639</v>
      </c>
      <c r="W155" s="81">
        <v>43383.40299768518</v>
      </c>
      <c r="X155" s="83" t="s">
        <v>812</v>
      </c>
      <c r="Y155" s="79"/>
      <c r="Z155" s="79"/>
      <c r="AA155" s="85" t="s">
        <v>995</v>
      </c>
      <c r="AB155" s="79"/>
      <c r="AC155" s="79" t="b">
        <v>0</v>
      </c>
      <c r="AD155" s="79">
        <v>0</v>
      </c>
      <c r="AE155" s="85" t="s">
        <v>1098</v>
      </c>
      <c r="AF155" s="79" t="b">
        <v>0</v>
      </c>
      <c r="AG155" s="79" t="s">
        <v>1104</v>
      </c>
      <c r="AH155" s="79"/>
      <c r="AI155" s="85" t="s">
        <v>1094</v>
      </c>
      <c r="AJ155" s="79" t="b">
        <v>0</v>
      </c>
      <c r="AK155" s="79">
        <v>2</v>
      </c>
      <c r="AL155" s="85" t="s">
        <v>1094</v>
      </c>
      <c r="AM155" s="79" t="s">
        <v>1137</v>
      </c>
      <c r="AN155" s="79" t="b">
        <v>0</v>
      </c>
      <c r="AO155" s="85" t="s">
        <v>995</v>
      </c>
      <c r="AP155" s="79" t="s">
        <v>1143</v>
      </c>
      <c r="AQ155" s="79">
        <v>0</v>
      </c>
      <c r="AR155" s="79">
        <v>0</v>
      </c>
      <c r="AS155" s="79"/>
      <c r="AT155" s="79"/>
      <c r="AU155" s="79"/>
      <c r="AV155" s="79"/>
      <c r="AW155" s="79"/>
      <c r="AX155" s="79"/>
      <c r="AY155" s="79"/>
      <c r="AZ155" s="79"/>
      <c r="BA155">
        <v>3</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256</v>
      </c>
      <c r="B156" s="64" t="s">
        <v>306</v>
      </c>
      <c r="C156" s="65" t="s">
        <v>3148</v>
      </c>
      <c r="D156" s="66">
        <v>5.333333333333334</v>
      </c>
      <c r="E156" s="67" t="s">
        <v>136</v>
      </c>
      <c r="F156" s="68">
        <v>27.333333333333332</v>
      </c>
      <c r="G156" s="65"/>
      <c r="H156" s="69"/>
      <c r="I156" s="70"/>
      <c r="J156" s="70"/>
      <c r="K156" s="34" t="s">
        <v>65</v>
      </c>
      <c r="L156" s="77">
        <v>156</v>
      </c>
      <c r="M156" s="77"/>
      <c r="N156" s="72"/>
      <c r="O156" s="79" t="s">
        <v>325</v>
      </c>
      <c r="P156" s="81">
        <v>43699.53758101852</v>
      </c>
      <c r="Q156" s="79" t="s">
        <v>384</v>
      </c>
      <c r="R156" s="79"/>
      <c r="S156" s="79"/>
      <c r="T156" s="79"/>
      <c r="U156" s="79"/>
      <c r="V156" s="83" t="s">
        <v>697</v>
      </c>
      <c r="W156" s="81">
        <v>43699.53758101852</v>
      </c>
      <c r="X156" s="83" t="s">
        <v>813</v>
      </c>
      <c r="Y156" s="79"/>
      <c r="Z156" s="79"/>
      <c r="AA156" s="85" t="s">
        <v>996</v>
      </c>
      <c r="AB156" s="79"/>
      <c r="AC156" s="79" t="b">
        <v>0</v>
      </c>
      <c r="AD156" s="79">
        <v>0</v>
      </c>
      <c r="AE156" s="85" t="s">
        <v>1094</v>
      </c>
      <c r="AF156" s="79" t="b">
        <v>0</v>
      </c>
      <c r="AG156" s="79" t="s">
        <v>1104</v>
      </c>
      <c r="AH156" s="79"/>
      <c r="AI156" s="85" t="s">
        <v>1094</v>
      </c>
      <c r="AJ156" s="79" t="b">
        <v>0</v>
      </c>
      <c r="AK156" s="79">
        <v>2</v>
      </c>
      <c r="AL156" s="85" t="s">
        <v>995</v>
      </c>
      <c r="AM156" s="79" t="s">
        <v>1120</v>
      </c>
      <c r="AN156" s="79" t="b">
        <v>0</v>
      </c>
      <c r="AO156" s="85" t="s">
        <v>995</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256</v>
      </c>
      <c r="B157" s="64" t="s">
        <v>306</v>
      </c>
      <c r="C157" s="65" t="s">
        <v>3148</v>
      </c>
      <c r="D157" s="66">
        <v>5.333333333333334</v>
      </c>
      <c r="E157" s="67" t="s">
        <v>136</v>
      </c>
      <c r="F157" s="68">
        <v>27.333333333333332</v>
      </c>
      <c r="G157" s="65"/>
      <c r="H157" s="69"/>
      <c r="I157" s="70"/>
      <c r="J157" s="70"/>
      <c r="K157" s="34" t="s">
        <v>65</v>
      </c>
      <c r="L157" s="77">
        <v>157</v>
      </c>
      <c r="M157" s="77"/>
      <c r="N157" s="72"/>
      <c r="O157" s="79" t="s">
        <v>325</v>
      </c>
      <c r="P157" s="81">
        <v>43721.47766203704</v>
      </c>
      <c r="Q157" s="79" t="s">
        <v>384</v>
      </c>
      <c r="R157" s="79"/>
      <c r="S157" s="79"/>
      <c r="T157" s="79"/>
      <c r="U157" s="79"/>
      <c r="V157" s="83" t="s">
        <v>697</v>
      </c>
      <c r="W157" s="81">
        <v>43721.47766203704</v>
      </c>
      <c r="X157" s="83" t="s">
        <v>814</v>
      </c>
      <c r="Y157" s="79"/>
      <c r="Z157" s="79"/>
      <c r="AA157" s="85" t="s">
        <v>997</v>
      </c>
      <c r="AB157" s="79"/>
      <c r="AC157" s="79" t="b">
        <v>0</v>
      </c>
      <c r="AD157" s="79">
        <v>0</v>
      </c>
      <c r="AE157" s="85" t="s">
        <v>1094</v>
      </c>
      <c r="AF157" s="79" t="b">
        <v>0</v>
      </c>
      <c r="AG157" s="79" t="s">
        <v>1104</v>
      </c>
      <c r="AH157" s="79"/>
      <c r="AI157" s="85" t="s">
        <v>1094</v>
      </c>
      <c r="AJ157" s="79" t="b">
        <v>0</v>
      </c>
      <c r="AK157" s="79">
        <v>2</v>
      </c>
      <c r="AL157" s="85" t="s">
        <v>995</v>
      </c>
      <c r="AM157" s="79" t="s">
        <v>1120</v>
      </c>
      <c r="AN157" s="79" t="b">
        <v>0</v>
      </c>
      <c r="AO157" s="85" t="s">
        <v>995</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256</v>
      </c>
      <c r="B158" s="64" t="s">
        <v>295</v>
      </c>
      <c r="C158" s="65" t="s">
        <v>3148</v>
      </c>
      <c r="D158" s="66">
        <v>5.333333333333334</v>
      </c>
      <c r="E158" s="67" t="s">
        <v>136</v>
      </c>
      <c r="F158" s="68">
        <v>27.333333333333332</v>
      </c>
      <c r="G158" s="65"/>
      <c r="H158" s="69"/>
      <c r="I158" s="70"/>
      <c r="J158" s="70"/>
      <c r="K158" s="34" t="s">
        <v>65</v>
      </c>
      <c r="L158" s="77">
        <v>158</v>
      </c>
      <c r="M158" s="77"/>
      <c r="N158" s="72"/>
      <c r="O158" s="79" t="s">
        <v>325</v>
      </c>
      <c r="P158" s="81">
        <v>43383.40299768518</v>
      </c>
      <c r="Q158" s="79" t="s">
        <v>383</v>
      </c>
      <c r="R158" s="83" t="s">
        <v>497</v>
      </c>
      <c r="S158" s="79" t="s">
        <v>549</v>
      </c>
      <c r="T158" s="79" t="s">
        <v>592</v>
      </c>
      <c r="U158" s="83" t="s">
        <v>639</v>
      </c>
      <c r="V158" s="83" t="s">
        <v>639</v>
      </c>
      <c r="W158" s="81">
        <v>43383.40299768518</v>
      </c>
      <c r="X158" s="83" t="s">
        <v>812</v>
      </c>
      <c r="Y158" s="79"/>
      <c r="Z158" s="79"/>
      <c r="AA158" s="85" t="s">
        <v>995</v>
      </c>
      <c r="AB158" s="79"/>
      <c r="AC158" s="79" t="b">
        <v>0</v>
      </c>
      <c r="AD158" s="79">
        <v>0</v>
      </c>
      <c r="AE158" s="85" t="s">
        <v>1098</v>
      </c>
      <c r="AF158" s="79" t="b">
        <v>0</v>
      </c>
      <c r="AG158" s="79" t="s">
        <v>1104</v>
      </c>
      <c r="AH158" s="79"/>
      <c r="AI158" s="85" t="s">
        <v>1094</v>
      </c>
      <c r="AJ158" s="79" t="b">
        <v>0</v>
      </c>
      <c r="AK158" s="79">
        <v>2</v>
      </c>
      <c r="AL158" s="85" t="s">
        <v>1094</v>
      </c>
      <c r="AM158" s="79" t="s">
        <v>1137</v>
      </c>
      <c r="AN158" s="79" t="b">
        <v>0</v>
      </c>
      <c r="AO158" s="85" t="s">
        <v>995</v>
      </c>
      <c r="AP158" s="79" t="s">
        <v>1143</v>
      </c>
      <c r="AQ158" s="79">
        <v>0</v>
      </c>
      <c r="AR158" s="79">
        <v>0</v>
      </c>
      <c r="AS158" s="79"/>
      <c r="AT158" s="79"/>
      <c r="AU158" s="79"/>
      <c r="AV158" s="79"/>
      <c r="AW158" s="79"/>
      <c r="AX158" s="79"/>
      <c r="AY158" s="79"/>
      <c r="AZ158" s="79"/>
      <c r="BA158">
        <v>3</v>
      </c>
      <c r="BB158" s="78" t="str">
        <f>REPLACE(INDEX(GroupVertices[Group],MATCH(Edges[[#This Row],[Vertex 1]],GroupVertices[Vertex],0)),1,1,"")</f>
        <v>5</v>
      </c>
      <c r="BC158" s="78" t="str">
        <f>REPLACE(INDEX(GroupVertices[Group],MATCH(Edges[[#This Row],[Vertex 2]],GroupVertices[Vertex],0)),1,1,"")</f>
        <v>2</v>
      </c>
      <c r="BD158" s="48"/>
      <c r="BE158" s="49"/>
      <c r="BF158" s="48"/>
      <c r="BG158" s="49"/>
      <c r="BH158" s="48"/>
      <c r="BI158" s="49"/>
      <c r="BJ158" s="48"/>
      <c r="BK158" s="49"/>
      <c r="BL158" s="48"/>
    </row>
    <row r="159" spans="1:64" ht="15">
      <c r="A159" s="64" t="s">
        <v>256</v>
      </c>
      <c r="B159" s="64" t="s">
        <v>295</v>
      </c>
      <c r="C159" s="65" t="s">
        <v>3148</v>
      </c>
      <c r="D159" s="66">
        <v>5.333333333333334</v>
      </c>
      <c r="E159" s="67" t="s">
        <v>136</v>
      </c>
      <c r="F159" s="68">
        <v>27.333333333333332</v>
      </c>
      <c r="G159" s="65"/>
      <c r="H159" s="69"/>
      <c r="I159" s="70"/>
      <c r="J159" s="70"/>
      <c r="K159" s="34" t="s">
        <v>65</v>
      </c>
      <c r="L159" s="77">
        <v>159</v>
      </c>
      <c r="M159" s="77"/>
      <c r="N159" s="72"/>
      <c r="O159" s="79" t="s">
        <v>325</v>
      </c>
      <c r="P159" s="81">
        <v>43699.53758101852</v>
      </c>
      <c r="Q159" s="79" t="s">
        <v>384</v>
      </c>
      <c r="R159" s="79"/>
      <c r="S159" s="79"/>
      <c r="T159" s="79"/>
      <c r="U159" s="79"/>
      <c r="V159" s="83" t="s">
        <v>697</v>
      </c>
      <c r="W159" s="81">
        <v>43699.53758101852</v>
      </c>
      <c r="X159" s="83" t="s">
        <v>813</v>
      </c>
      <c r="Y159" s="79"/>
      <c r="Z159" s="79"/>
      <c r="AA159" s="85" t="s">
        <v>996</v>
      </c>
      <c r="AB159" s="79"/>
      <c r="AC159" s="79" t="b">
        <v>0</v>
      </c>
      <c r="AD159" s="79">
        <v>0</v>
      </c>
      <c r="AE159" s="85" t="s">
        <v>1094</v>
      </c>
      <c r="AF159" s="79" t="b">
        <v>0</v>
      </c>
      <c r="AG159" s="79" t="s">
        <v>1104</v>
      </c>
      <c r="AH159" s="79"/>
      <c r="AI159" s="85" t="s">
        <v>1094</v>
      </c>
      <c r="AJ159" s="79" t="b">
        <v>0</v>
      </c>
      <c r="AK159" s="79">
        <v>2</v>
      </c>
      <c r="AL159" s="85" t="s">
        <v>995</v>
      </c>
      <c r="AM159" s="79" t="s">
        <v>1120</v>
      </c>
      <c r="AN159" s="79" t="b">
        <v>0</v>
      </c>
      <c r="AO159" s="85" t="s">
        <v>995</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5</v>
      </c>
      <c r="BC159" s="78" t="str">
        <f>REPLACE(INDEX(GroupVertices[Group],MATCH(Edges[[#This Row],[Vertex 2]],GroupVertices[Vertex],0)),1,1,"")</f>
        <v>2</v>
      </c>
      <c r="BD159" s="48"/>
      <c r="BE159" s="49"/>
      <c r="BF159" s="48"/>
      <c r="BG159" s="49"/>
      <c r="BH159" s="48"/>
      <c r="BI159" s="49"/>
      <c r="BJ159" s="48"/>
      <c r="BK159" s="49"/>
      <c r="BL159" s="48"/>
    </row>
    <row r="160" spans="1:64" ht="15">
      <c r="A160" s="64" t="s">
        <v>256</v>
      </c>
      <c r="B160" s="64" t="s">
        <v>295</v>
      </c>
      <c r="C160" s="65" t="s">
        <v>3148</v>
      </c>
      <c r="D160" s="66">
        <v>5.333333333333334</v>
      </c>
      <c r="E160" s="67" t="s">
        <v>136</v>
      </c>
      <c r="F160" s="68">
        <v>27.333333333333332</v>
      </c>
      <c r="G160" s="65"/>
      <c r="H160" s="69"/>
      <c r="I160" s="70"/>
      <c r="J160" s="70"/>
      <c r="K160" s="34" t="s">
        <v>65</v>
      </c>
      <c r="L160" s="77">
        <v>160</v>
      </c>
      <c r="M160" s="77"/>
      <c r="N160" s="72"/>
      <c r="O160" s="79" t="s">
        <v>325</v>
      </c>
      <c r="P160" s="81">
        <v>43721.47766203704</v>
      </c>
      <c r="Q160" s="79" t="s">
        <v>384</v>
      </c>
      <c r="R160" s="79"/>
      <c r="S160" s="79"/>
      <c r="T160" s="79"/>
      <c r="U160" s="79"/>
      <c r="V160" s="83" t="s">
        <v>697</v>
      </c>
      <c r="W160" s="81">
        <v>43721.47766203704</v>
      </c>
      <c r="X160" s="83" t="s">
        <v>814</v>
      </c>
      <c r="Y160" s="79"/>
      <c r="Z160" s="79"/>
      <c r="AA160" s="85" t="s">
        <v>997</v>
      </c>
      <c r="AB160" s="79"/>
      <c r="AC160" s="79" t="b">
        <v>0</v>
      </c>
      <c r="AD160" s="79">
        <v>0</v>
      </c>
      <c r="AE160" s="85" t="s">
        <v>1094</v>
      </c>
      <c r="AF160" s="79" t="b">
        <v>0</v>
      </c>
      <c r="AG160" s="79" t="s">
        <v>1104</v>
      </c>
      <c r="AH160" s="79"/>
      <c r="AI160" s="85" t="s">
        <v>1094</v>
      </c>
      <c r="AJ160" s="79" t="b">
        <v>0</v>
      </c>
      <c r="AK160" s="79">
        <v>2</v>
      </c>
      <c r="AL160" s="85" t="s">
        <v>995</v>
      </c>
      <c r="AM160" s="79" t="s">
        <v>1120</v>
      </c>
      <c r="AN160" s="79" t="b">
        <v>0</v>
      </c>
      <c r="AO160" s="85" t="s">
        <v>995</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5</v>
      </c>
      <c r="BC160" s="78" t="str">
        <f>REPLACE(INDEX(GroupVertices[Group],MATCH(Edges[[#This Row],[Vertex 2]],GroupVertices[Vertex],0)),1,1,"")</f>
        <v>2</v>
      </c>
      <c r="BD160" s="48"/>
      <c r="BE160" s="49"/>
      <c r="BF160" s="48"/>
      <c r="BG160" s="49"/>
      <c r="BH160" s="48"/>
      <c r="BI160" s="49"/>
      <c r="BJ160" s="48"/>
      <c r="BK160" s="49"/>
      <c r="BL160" s="48"/>
    </row>
    <row r="161" spans="1:64" ht="15">
      <c r="A161" s="64" t="s">
        <v>256</v>
      </c>
      <c r="B161" s="64" t="s">
        <v>307</v>
      </c>
      <c r="C161" s="65" t="s">
        <v>3148</v>
      </c>
      <c r="D161" s="66">
        <v>5.333333333333334</v>
      </c>
      <c r="E161" s="67" t="s">
        <v>136</v>
      </c>
      <c r="F161" s="68">
        <v>27.333333333333332</v>
      </c>
      <c r="G161" s="65"/>
      <c r="H161" s="69"/>
      <c r="I161" s="70"/>
      <c r="J161" s="70"/>
      <c r="K161" s="34" t="s">
        <v>65</v>
      </c>
      <c r="L161" s="77">
        <v>161</v>
      </c>
      <c r="M161" s="77"/>
      <c r="N161" s="72"/>
      <c r="O161" s="79" t="s">
        <v>325</v>
      </c>
      <c r="P161" s="81">
        <v>43383.40299768518</v>
      </c>
      <c r="Q161" s="79" t="s">
        <v>383</v>
      </c>
      <c r="R161" s="83" t="s">
        <v>497</v>
      </c>
      <c r="S161" s="79" t="s">
        <v>549</v>
      </c>
      <c r="T161" s="79" t="s">
        <v>592</v>
      </c>
      <c r="U161" s="83" t="s">
        <v>639</v>
      </c>
      <c r="V161" s="83" t="s">
        <v>639</v>
      </c>
      <c r="W161" s="81">
        <v>43383.40299768518</v>
      </c>
      <c r="X161" s="83" t="s">
        <v>812</v>
      </c>
      <c r="Y161" s="79"/>
      <c r="Z161" s="79"/>
      <c r="AA161" s="85" t="s">
        <v>995</v>
      </c>
      <c r="AB161" s="79"/>
      <c r="AC161" s="79" t="b">
        <v>0</v>
      </c>
      <c r="AD161" s="79">
        <v>0</v>
      </c>
      <c r="AE161" s="85" t="s">
        <v>1098</v>
      </c>
      <c r="AF161" s="79" t="b">
        <v>0</v>
      </c>
      <c r="AG161" s="79" t="s">
        <v>1104</v>
      </c>
      <c r="AH161" s="79"/>
      <c r="AI161" s="85" t="s">
        <v>1094</v>
      </c>
      <c r="AJ161" s="79" t="b">
        <v>0</v>
      </c>
      <c r="AK161" s="79">
        <v>2</v>
      </c>
      <c r="AL161" s="85" t="s">
        <v>1094</v>
      </c>
      <c r="AM161" s="79" t="s">
        <v>1137</v>
      </c>
      <c r="AN161" s="79" t="b">
        <v>0</v>
      </c>
      <c r="AO161" s="85" t="s">
        <v>995</v>
      </c>
      <c r="AP161" s="79" t="s">
        <v>1143</v>
      </c>
      <c r="AQ161" s="79">
        <v>0</v>
      </c>
      <c r="AR161" s="79">
        <v>0</v>
      </c>
      <c r="AS161" s="79"/>
      <c r="AT161" s="79"/>
      <c r="AU161" s="79"/>
      <c r="AV161" s="79"/>
      <c r="AW161" s="79"/>
      <c r="AX161" s="79"/>
      <c r="AY161" s="79"/>
      <c r="AZ161" s="79"/>
      <c r="BA161">
        <v>3</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256</v>
      </c>
      <c r="B162" s="64" t="s">
        <v>307</v>
      </c>
      <c r="C162" s="65" t="s">
        <v>3148</v>
      </c>
      <c r="D162" s="66">
        <v>5.333333333333334</v>
      </c>
      <c r="E162" s="67" t="s">
        <v>136</v>
      </c>
      <c r="F162" s="68">
        <v>27.333333333333332</v>
      </c>
      <c r="G162" s="65"/>
      <c r="H162" s="69"/>
      <c r="I162" s="70"/>
      <c r="J162" s="70"/>
      <c r="K162" s="34" t="s">
        <v>65</v>
      </c>
      <c r="L162" s="77">
        <v>162</v>
      </c>
      <c r="M162" s="77"/>
      <c r="N162" s="72"/>
      <c r="O162" s="79" t="s">
        <v>325</v>
      </c>
      <c r="P162" s="81">
        <v>43699.53758101852</v>
      </c>
      <c r="Q162" s="79" t="s">
        <v>384</v>
      </c>
      <c r="R162" s="79"/>
      <c r="S162" s="79"/>
      <c r="T162" s="79"/>
      <c r="U162" s="79"/>
      <c r="V162" s="83" t="s">
        <v>697</v>
      </c>
      <c r="W162" s="81">
        <v>43699.53758101852</v>
      </c>
      <c r="X162" s="83" t="s">
        <v>813</v>
      </c>
      <c r="Y162" s="79"/>
      <c r="Z162" s="79"/>
      <c r="AA162" s="85" t="s">
        <v>996</v>
      </c>
      <c r="AB162" s="79"/>
      <c r="AC162" s="79" t="b">
        <v>0</v>
      </c>
      <c r="AD162" s="79">
        <v>0</v>
      </c>
      <c r="AE162" s="85" t="s">
        <v>1094</v>
      </c>
      <c r="AF162" s="79" t="b">
        <v>0</v>
      </c>
      <c r="AG162" s="79" t="s">
        <v>1104</v>
      </c>
      <c r="AH162" s="79"/>
      <c r="AI162" s="85" t="s">
        <v>1094</v>
      </c>
      <c r="AJ162" s="79" t="b">
        <v>0</v>
      </c>
      <c r="AK162" s="79">
        <v>2</v>
      </c>
      <c r="AL162" s="85" t="s">
        <v>995</v>
      </c>
      <c r="AM162" s="79" t="s">
        <v>1120</v>
      </c>
      <c r="AN162" s="79" t="b">
        <v>0</v>
      </c>
      <c r="AO162" s="85" t="s">
        <v>995</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256</v>
      </c>
      <c r="B163" s="64" t="s">
        <v>307</v>
      </c>
      <c r="C163" s="65" t="s">
        <v>3148</v>
      </c>
      <c r="D163" s="66">
        <v>5.333333333333334</v>
      </c>
      <c r="E163" s="67" t="s">
        <v>136</v>
      </c>
      <c r="F163" s="68">
        <v>27.333333333333332</v>
      </c>
      <c r="G163" s="65"/>
      <c r="H163" s="69"/>
      <c r="I163" s="70"/>
      <c r="J163" s="70"/>
      <c r="K163" s="34" t="s">
        <v>65</v>
      </c>
      <c r="L163" s="77">
        <v>163</v>
      </c>
      <c r="M163" s="77"/>
      <c r="N163" s="72"/>
      <c r="O163" s="79" t="s">
        <v>325</v>
      </c>
      <c r="P163" s="81">
        <v>43721.47766203704</v>
      </c>
      <c r="Q163" s="79" t="s">
        <v>384</v>
      </c>
      <c r="R163" s="79"/>
      <c r="S163" s="79"/>
      <c r="T163" s="79"/>
      <c r="U163" s="79"/>
      <c r="V163" s="83" t="s">
        <v>697</v>
      </c>
      <c r="W163" s="81">
        <v>43721.47766203704</v>
      </c>
      <c r="X163" s="83" t="s">
        <v>814</v>
      </c>
      <c r="Y163" s="79"/>
      <c r="Z163" s="79"/>
      <c r="AA163" s="85" t="s">
        <v>997</v>
      </c>
      <c r="AB163" s="79"/>
      <c r="AC163" s="79" t="b">
        <v>0</v>
      </c>
      <c r="AD163" s="79">
        <v>0</v>
      </c>
      <c r="AE163" s="85" t="s">
        <v>1094</v>
      </c>
      <c r="AF163" s="79" t="b">
        <v>0</v>
      </c>
      <c r="AG163" s="79" t="s">
        <v>1104</v>
      </c>
      <c r="AH163" s="79"/>
      <c r="AI163" s="85" t="s">
        <v>1094</v>
      </c>
      <c r="AJ163" s="79" t="b">
        <v>0</v>
      </c>
      <c r="AK163" s="79">
        <v>2</v>
      </c>
      <c r="AL163" s="85" t="s">
        <v>995</v>
      </c>
      <c r="AM163" s="79" t="s">
        <v>1120</v>
      </c>
      <c r="AN163" s="79" t="b">
        <v>0</v>
      </c>
      <c r="AO163" s="85" t="s">
        <v>995</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256</v>
      </c>
      <c r="B164" s="64" t="s">
        <v>297</v>
      </c>
      <c r="C164" s="65" t="s">
        <v>3148</v>
      </c>
      <c r="D164" s="66">
        <v>5.333333333333334</v>
      </c>
      <c r="E164" s="67" t="s">
        <v>136</v>
      </c>
      <c r="F164" s="68">
        <v>27.333333333333332</v>
      </c>
      <c r="G164" s="65"/>
      <c r="H164" s="69"/>
      <c r="I164" s="70"/>
      <c r="J164" s="70"/>
      <c r="K164" s="34" t="s">
        <v>65</v>
      </c>
      <c r="L164" s="77">
        <v>164</v>
      </c>
      <c r="M164" s="77"/>
      <c r="N164" s="72"/>
      <c r="O164" s="79" t="s">
        <v>325</v>
      </c>
      <c r="P164" s="81">
        <v>43383.40299768518</v>
      </c>
      <c r="Q164" s="79" t="s">
        <v>383</v>
      </c>
      <c r="R164" s="83" t="s">
        <v>497</v>
      </c>
      <c r="S164" s="79" t="s">
        <v>549</v>
      </c>
      <c r="T164" s="79" t="s">
        <v>592</v>
      </c>
      <c r="U164" s="83" t="s">
        <v>639</v>
      </c>
      <c r="V164" s="83" t="s">
        <v>639</v>
      </c>
      <c r="W164" s="81">
        <v>43383.40299768518</v>
      </c>
      <c r="X164" s="83" t="s">
        <v>812</v>
      </c>
      <c r="Y164" s="79"/>
      <c r="Z164" s="79"/>
      <c r="AA164" s="85" t="s">
        <v>995</v>
      </c>
      <c r="AB164" s="79"/>
      <c r="AC164" s="79" t="b">
        <v>0</v>
      </c>
      <c r="AD164" s="79">
        <v>0</v>
      </c>
      <c r="AE164" s="85" t="s">
        <v>1098</v>
      </c>
      <c r="AF164" s="79" t="b">
        <v>0</v>
      </c>
      <c r="AG164" s="79" t="s">
        <v>1104</v>
      </c>
      <c r="AH164" s="79"/>
      <c r="AI164" s="85" t="s">
        <v>1094</v>
      </c>
      <c r="AJ164" s="79" t="b">
        <v>0</v>
      </c>
      <c r="AK164" s="79">
        <v>2</v>
      </c>
      <c r="AL164" s="85" t="s">
        <v>1094</v>
      </c>
      <c r="AM164" s="79" t="s">
        <v>1137</v>
      </c>
      <c r="AN164" s="79" t="b">
        <v>0</v>
      </c>
      <c r="AO164" s="85" t="s">
        <v>995</v>
      </c>
      <c r="AP164" s="79" t="s">
        <v>1143</v>
      </c>
      <c r="AQ164" s="79">
        <v>0</v>
      </c>
      <c r="AR164" s="79">
        <v>0</v>
      </c>
      <c r="AS164" s="79"/>
      <c r="AT164" s="79"/>
      <c r="AU164" s="79"/>
      <c r="AV164" s="79"/>
      <c r="AW164" s="79"/>
      <c r="AX164" s="79"/>
      <c r="AY164" s="79"/>
      <c r="AZ164" s="79"/>
      <c r="BA164">
        <v>3</v>
      </c>
      <c r="BB164" s="78" t="str">
        <f>REPLACE(INDEX(GroupVertices[Group],MATCH(Edges[[#This Row],[Vertex 1]],GroupVertices[Vertex],0)),1,1,"")</f>
        <v>5</v>
      </c>
      <c r="BC164" s="78" t="str">
        <f>REPLACE(INDEX(GroupVertices[Group],MATCH(Edges[[#This Row],[Vertex 2]],GroupVertices[Vertex],0)),1,1,"")</f>
        <v>2</v>
      </c>
      <c r="BD164" s="48"/>
      <c r="BE164" s="49"/>
      <c r="BF164" s="48"/>
      <c r="BG164" s="49"/>
      <c r="BH164" s="48"/>
      <c r="BI164" s="49"/>
      <c r="BJ164" s="48"/>
      <c r="BK164" s="49"/>
      <c r="BL164" s="48"/>
    </row>
    <row r="165" spans="1:64" ht="15">
      <c r="A165" s="64" t="s">
        <v>256</v>
      </c>
      <c r="B165" s="64" t="s">
        <v>297</v>
      </c>
      <c r="C165" s="65" t="s">
        <v>3148</v>
      </c>
      <c r="D165" s="66">
        <v>5.333333333333334</v>
      </c>
      <c r="E165" s="67" t="s">
        <v>136</v>
      </c>
      <c r="F165" s="68">
        <v>27.333333333333332</v>
      </c>
      <c r="G165" s="65"/>
      <c r="H165" s="69"/>
      <c r="I165" s="70"/>
      <c r="J165" s="70"/>
      <c r="K165" s="34" t="s">
        <v>65</v>
      </c>
      <c r="L165" s="77">
        <v>165</v>
      </c>
      <c r="M165" s="77"/>
      <c r="N165" s="72"/>
      <c r="O165" s="79" t="s">
        <v>325</v>
      </c>
      <c r="P165" s="81">
        <v>43699.53758101852</v>
      </c>
      <c r="Q165" s="79" t="s">
        <v>384</v>
      </c>
      <c r="R165" s="79"/>
      <c r="S165" s="79"/>
      <c r="T165" s="79"/>
      <c r="U165" s="79"/>
      <c r="V165" s="83" t="s">
        <v>697</v>
      </c>
      <c r="W165" s="81">
        <v>43699.53758101852</v>
      </c>
      <c r="X165" s="83" t="s">
        <v>813</v>
      </c>
      <c r="Y165" s="79"/>
      <c r="Z165" s="79"/>
      <c r="AA165" s="85" t="s">
        <v>996</v>
      </c>
      <c r="AB165" s="79"/>
      <c r="AC165" s="79" t="b">
        <v>0</v>
      </c>
      <c r="AD165" s="79">
        <v>0</v>
      </c>
      <c r="AE165" s="85" t="s">
        <v>1094</v>
      </c>
      <c r="AF165" s="79" t="b">
        <v>0</v>
      </c>
      <c r="AG165" s="79" t="s">
        <v>1104</v>
      </c>
      <c r="AH165" s="79"/>
      <c r="AI165" s="85" t="s">
        <v>1094</v>
      </c>
      <c r="AJ165" s="79" t="b">
        <v>0</v>
      </c>
      <c r="AK165" s="79">
        <v>2</v>
      </c>
      <c r="AL165" s="85" t="s">
        <v>995</v>
      </c>
      <c r="AM165" s="79" t="s">
        <v>1120</v>
      </c>
      <c r="AN165" s="79" t="b">
        <v>0</v>
      </c>
      <c r="AO165" s="85" t="s">
        <v>995</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5</v>
      </c>
      <c r="BC165" s="78" t="str">
        <f>REPLACE(INDEX(GroupVertices[Group],MATCH(Edges[[#This Row],[Vertex 2]],GroupVertices[Vertex],0)),1,1,"")</f>
        <v>2</v>
      </c>
      <c r="BD165" s="48"/>
      <c r="BE165" s="49"/>
      <c r="BF165" s="48"/>
      <c r="BG165" s="49"/>
      <c r="BH165" s="48"/>
      <c r="BI165" s="49"/>
      <c r="BJ165" s="48"/>
      <c r="BK165" s="49"/>
      <c r="BL165" s="48"/>
    </row>
    <row r="166" spans="1:64" ht="15">
      <c r="A166" s="64" t="s">
        <v>256</v>
      </c>
      <c r="B166" s="64" t="s">
        <v>297</v>
      </c>
      <c r="C166" s="65" t="s">
        <v>3148</v>
      </c>
      <c r="D166" s="66">
        <v>5.333333333333334</v>
      </c>
      <c r="E166" s="67" t="s">
        <v>136</v>
      </c>
      <c r="F166" s="68">
        <v>27.333333333333332</v>
      </c>
      <c r="G166" s="65"/>
      <c r="H166" s="69"/>
      <c r="I166" s="70"/>
      <c r="J166" s="70"/>
      <c r="K166" s="34" t="s">
        <v>65</v>
      </c>
      <c r="L166" s="77">
        <v>166</v>
      </c>
      <c r="M166" s="77"/>
      <c r="N166" s="72"/>
      <c r="O166" s="79" t="s">
        <v>325</v>
      </c>
      <c r="P166" s="81">
        <v>43721.47766203704</v>
      </c>
      <c r="Q166" s="79" t="s">
        <v>384</v>
      </c>
      <c r="R166" s="79"/>
      <c r="S166" s="79"/>
      <c r="T166" s="79"/>
      <c r="U166" s="79"/>
      <c r="V166" s="83" t="s">
        <v>697</v>
      </c>
      <c r="W166" s="81">
        <v>43721.47766203704</v>
      </c>
      <c r="X166" s="83" t="s">
        <v>814</v>
      </c>
      <c r="Y166" s="79"/>
      <c r="Z166" s="79"/>
      <c r="AA166" s="85" t="s">
        <v>997</v>
      </c>
      <c r="AB166" s="79"/>
      <c r="AC166" s="79" t="b">
        <v>0</v>
      </c>
      <c r="AD166" s="79">
        <v>0</v>
      </c>
      <c r="AE166" s="85" t="s">
        <v>1094</v>
      </c>
      <c r="AF166" s="79" t="b">
        <v>0</v>
      </c>
      <c r="AG166" s="79" t="s">
        <v>1104</v>
      </c>
      <c r="AH166" s="79"/>
      <c r="AI166" s="85" t="s">
        <v>1094</v>
      </c>
      <c r="AJ166" s="79" t="b">
        <v>0</v>
      </c>
      <c r="AK166" s="79">
        <v>2</v>
      </c>
      <c r="AL166" s="85" t="s">
        <v>995</v>
      </c>
      <c r="AM166" s="79" t="s">
        <v>1120</v>
      </c>
      <c r="AN166" s="79" t="b">
        <v>0</v>
      </c>
      <c r="AO166" s="85" t="s">
        <v>995</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5</v>
      </c>
      <c r="BC166" s="78" t="str">
        <f>REPLACE(INDEX(GroupVertices[Group],MATCH(Edges[[#This Row],[Vertex 2]],GroupVertices[Vertex],0)),1,1,"")</f>
        <v>2</v>
      </c>
      <c r="BD166" s="48"/>
      <c r="BE166" s="49"/>
      <c r="BF166" s="48"/>
      <c r="BG166" s="49"/>
      <c r="BH166" s="48"/>
      <c r="BI166" s="49"/>
      <c r="BJ166" s="48"/>
      <c r="BK166" s="49"/>
      <c r="BL166" s="48"/>
    </row>
    <row r="167" spans="1:64" ht="15">
      <c r="A167" s="64" t="s">
        <v>256</v>
      </c>
      <c r="B167" s="64" t="s">
        <v>308</v>
      </c>
      <c r="C167" s="65" t="s">
        <v>3148</v>
      </c>
      <c r="D167" s="66">
        <v>5.333333333333334</v>
      </c>
      <c r="E167" s="67" t="s">
        <v>136</v>
      </c>
      <c r="F167" s="68">
        <v>27.333333333333332</v>
      </c>
      <c r="G167" s="65"/>
      <c r="H167" s="69"/>
      <c r="I167" s="70"/>
      <c r="J167" s="70"/>
      <c r="K167" s="34" t="s">
        <v>65</v>
      </c>
      <c r="L167" s="77">
        <v>167</v>
      </c>
      <c r="M167" s="77"/>
      <c r="N167" s="72"/>
      <c r="O167" s="79" t="s">
        <v>325</v>
      </c>
      <c r="P167" s="81">
        <v>43383.40299768518</v>
      </c>
      <c r="Q167" s="79" t="s">
        <v>383</v>
      </c>
      <c r="R167" s="83" t="s">
        <v>497</v>
      </c>
      <c r="S167" s="79" t="s">
        <v>549</v>
      </c>
      <c r="T167" s="79" t="s">
        <v>592</v>
      </c>
      <c r="U167" s="83" t="s">
        <v>639</v>
      </c>
      <c r="V167" s="83" t="s">
        <v>639</v>
      </c>
      <c r="W167" s="81">
        <v>43383.40299768518</v>
      </c>
      <c r="X167" s="83" t="s">
        <v>812</v>
      </c>
      <c r="Y167" s="79"/>
      <c r="Z167" s="79"/>
      <c r="AA167" s="85" t="s">
        <v>995</v>
      </c>
      <c r="AB167" s="79"/>
      <c r="AC167" s="79" t="b">
        <v>0</v>
      </c>
      <c r="AD167" s="79">
        <v>0</v>
      </c>
      <c r="AE167" s="85" t="s">
        <v>1098</v>
      </c>
      <c r="AF167" s="79" t="b">
        <v>0</v>
      </c>
      <c r="AG167" s="79" t="s">
        <v>1104</v>
      </c>
      <c r="AH167" s="79"/>
      <c r="AI167" s="85" t="s">
        <v>1094</v>
      </c>
      <c r="AJ167" s="79" t="b">
        <v>0</v>
      </c>
      <c r="AK167" s="79">
        <v>2</v>
      </c>
      <c r="AL167" s="85" t="s">
        <v>1094</v>
      </c>
      <c r="AM167" s="79" t="s">
        <v>1137</v>
      </c>
      <c r="AN167" s="79" t="b">
        <v>0</v>
      </c>
      <c r="AO167" s="85" t="s">
        <v>995</v>
      </c>
      <c r="AP167" s="79" t="s">
        <v>1143</v>
      </c>
      <c r="AQ167" s="79">
        <v>0</v>
      </c>
      <c r="AR167" s="79">
        <v>0</v>
      </c>
      <c r="AS167" s="79"/>
      <c r="AT167" s="79"/>
      <c r="AU167" s="79"/>
      <c r="AV167" s="79"/>
      <c r="AW167" s="79"/>
      <c r="AX167" s="79"/>
      <c r="AY167" s="79"/>
      <c r="AZ167" s="79"/>
      <c r="BA167">
        <v>3</v>
      </c>
      <c r="BB167" s="78" t="str">
        <f>REPLACE(INDEX(GroupVertices[Group],MATCH(Edges[[#This Row],[Vertex 1]],GroupVertices[Vertex],0)),1,1,"")</f>
        <v>5</v>
      </c>
      <c r="BC167" s="78" t="str">
        <f>REPLACE(INDEX(GroupVertices[Group],MATCH(Edges[[#This Row],[Vertex 2]],GroupVertices[Vertex],0)),1,1,"")</f>
        <v>5</v>
      </c>
      <c r="BD167" s="48">
        <v>1</v>
      </c>
      <c r="BE167" s="49">
        <v>4.166666666666667</v>
      </c>
      <c r="BF167" s="48">
        <v>0</v>
      </c>
      <c r="BG167" s="49">
        <v>0</v>
      </c>
      <c r="BH167" s="48">
        <v>0</v>
      </c>
      <c r="BI167" s="49">
        <v>0</v>
      </c>
      <c r="BJ167" s="48">
        <v>23</v>
      </c>
      <c r="BK167" s="49">
        <v>95.83333333333333</v>
      </c>
      <c r="BL167" s="48">
        <v>24</v>
      </c>
    </row>
    <row r="168" spans="1:64" ht="15">
      <c r="A168" s="64" t="s">
        <v>256</v>
      </c>
      <c r="B168" s="64" t="s">
        <v>308</v>
      </c>
      <c r="C168" s="65" t="s">
        <v>3148</v>
      </c>
      <c r="D168" s="66">
        <v>5.333333333333334</v>
      </c>
      <c r="E168" s="67" t="s">
        <v>136</v>
      </c>
      <c r="F168" s="68">
        <v>27.333333333333332</v>
      </c>
      <c r="G168" s="65"/>
      <c r="H168" s="69"/>
      <c r="I168" s="70"/>
      <c r="J168" s="70"/>
      <c r="K168" s="34" t="s">
        <v>65</v>
      </c>
      <c r="L168" s="77">
        <v>168</v>
      </c>
      <c r="M168" s="77"/>
      <c r="N168" s="72"/>
      <c r="O168" s="79" t="s">
        <v>325</v>
      </c>
      <c r="P168" s="81">
        <v>43699.53758101852</v>
      </c>
      <c r="Q168" s="79" t="s">
        <v>384</v>
      </c>
      <c r="R168" s="79"/>
      <c r="S168" s="79"/>
      <c r="T168" s="79"/>
      <c r="U168" s="79"/>
      <c r="V168" s="83" t="s">
        <v>697</v>
      </c>
      <c r="W168" s="81">
        <v>43699.53758101852</v>
      </c>
      <c r="X168" s="83" t="s">
        <v>813</v>
      </c>
      <c r="Y168" s="79"/>
      <c r="Z168" s="79"/>
      <c r="AA168" s="85" t="s">
        <v>996</v>
      </c>
      <c r="AB168" s="79"/>
      <c r="AC168" s="79" t="b">
        <v>0</v>
      </c>
      <c r="AD168" s="79">
        <v>0</v>
      </c>
      <c r="AE168" s="85" t="s">
        <v>1094</v>
      </c>
      <c r="AF168" s="79" t="b">
        <v>0</v>
      </c>
      <c r="AG168" s="79" t="s">
        <v>1104</v>
      </c>
      <c r="AH168" s="79"/>
      <c r="AI168" s="85" t="s">
        <v>1094</v>
      </c>
      <c r="AJ168" s="79" t="b">
        <v>0</v>
      </c>
      <c r="AK168" s="79">
        <v>2</v>
      </c>
      <c r="AL168" s="85" t="s">
        <v>995</v>
      </c>
      <c r="AM168" s="79" t="s">
        <v>1120</v>
      </c>
      <c r="AN168" s="79" t="b">
        <v>0</v>
      </c>
      <c r="AO168" s="85" t="s">
        <v>995</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5</v>
      </c>
      <c r="BC168" s="78" t="str">
        <f>REPLACE(INDEX(GroupVertices[Group],MATCH(Edges[[#This Row],[Vertex 2]],GroupVertices[Vertex],0)),1,1,"")</f>
        <v>5</v>
      </c>
      <c r="BD168" s="48">
        <v>0</v>
      </c>
      <c r="BE168" s="49">
        <v>0</v>
      </c>
      <c r="BF168" s="48">
        <v>0</v>
      </c>
      <c r="BG168" s="49">
        <v>0</v>
      </c>
      <c r="BH168" s="48">
        <v>0</v>
      </c>
      <c r="BI168" s="49">
        <v>0</v>
      </c>
      <c r="BJ168" s="48">
        <v>12</v>
      </c>
      <c r="BK168" s="49">
        <v>100</v>
      </c>
      <c r="BL168" s="48">
        <v>12</v>
      </c>
    </row>
    <row r="169" spans="1:64" ht="15">
      <c r="A169" s="64" t="s">
        <v>256</v>
      </c>
      <c r="B169" s="64" t="s">
        <v>308</v>
      </c>
      <c r="C169" s="65" t="s">
        <v>3148</v>
      </c>
      <c r="D169" s="66">
        <v>5.333333333333334</v>
      </c>
      <c r="E169" s="67" t="s">
        <v>136</v>
      </c>
      <c r="F169" s="68">
        <v>27.333333333333332</v>
      </c>
      <c r="G169" s="65"/>
      <c r="H169" s="69"/>
      <c r="I169" s="70"/>
      <c r="J169" s="70"/>
      <c r="K169" s="34" t="s">
        <v>65</v>
      </c>
      <c r="L169" s="77">
        <v>169</v>
      </c>
      <c r="M169" s="77"/>
      <c r="N169" s="72"/>
      <c r="O169" s="79" t="s">
        <v>325</v>
      </c>
      <c r="P169" s="81">
        <v>43721.47766203704</v>
      </c>
      <c r="Q169" s="79" t="s">
        <v>384</v>
      </c>
      <c r="R169" s="79"/>
      <c r="S169" s="79"/>
      <c r="T169" s="79"/>
      <c r="U169" s="79"/>
      <c r="V169" s="83" t="s">
        <v>697</v>
      </c>
      <c r="W169" s="81">
        <v>43721.47766203704</v>
      </c>
      <c r="X169" s="83" t="s">
        <v>814</v>
      </c>
      <c r="Y169" s="79"/>
      <c r="Z169" s="79"/>
      <c r="AA169" s="85" t="s">
        <v>997</v>
      </c>
      <c r="AB169" s="79"/>
      <c r="AC169" s="79" t="b">
        <v>0</v>
      </c>
      <c r="AD169" s="79">
        <v>0</v>
      </c>
      <c r="AE169" s="85" t="s">
        <v>1094</v>
      </c>
      <c r="AF169" s="79" t="b">
        <v>0</v>
      </c>
      <c r="AG169" s="79" t="s">
        <v>1104</v>
      </c>
      <c r="AH169" s="79"/>
      <c r="AI169" s="85" t="s">
        <v>1094</v>
      </c>
      <c r="AJ169" s="79" t="b">
        <v>0</v>
      </c>
      <c r="AK169" s="79">
        <v>2</v>
      </c>
      <c r="AL169" s="85" t="s">
        <v>995</v>
      </c>
      <c r="AM169" s="79" t="s">
        <v>1120</v>
      </c>
      <c r="AN169" s="79" t="b">
        <v>0</v>
      </c>
      <c r="AO169" s="85" t="s">
        <v>995</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12</v>
      </c>
      <c r="BK169" s="49">
        <v>100</v>
      </c>
      <c r="BL169" s="48">
        <v>12</v>
      </c>
    </row>
    <row r="170" spans="1:64" ht="15">
      <c r="A170" s="64" t="s">
        <v>256</v>
      </c>
      <c r="B170" s="64" t="s">
        <v>293</v>
      </c>
      <c r="C170" s="65" t="s">
        <v>3144</v>
      </c>
      <c r="D170" s="66">
        <v>3</v>
      </c>
      <c r="E170" s="67" t="s">
        <v>132</v>
      </c>
      <c r="F170" s="68">
        <v>35</v>
      </c>
      <c r="G170" s="65"/>
      <c r="H170" s="69"/>
      <c r="I170" s="70"/>
      <c r="J170" s="70"/>
      <c r="K170" s="34" t="s">
        <v>65</v>
      </c>
      <c r="L170" s="77">
        <v>170</v>
      </c>
      <c r="M170" s="77"/>
      <c r="N170" s="72"/>
      <c r="O170" s="79" t="s">
        <v>326</v>
      </c>
      <c r="P170" s="81">
        <v>43383.40299768518</v>
      </c>
      <c r="Q170" s="79" t="s">
        <v>383</v>
      </c>
      <c r="R170" s="83" t="s">
        <v>497</v>
      </c>
      <c r="S170" s="79" t="s">
        <v>549</v>
      </c>
      <c r="T170" s="79" t="s">
        <v>592</v>
      </c>
      <c r="U170" s="83" t="s">
        <v>639</v>
      </c>
      <c r="V170" s="83" t="s">
        <v>639</v>
      </c>
      <c r="W170" s="81">
        <v>43383.40299768518</v>
      </c>
      <c r="X170" s="83" t="s">
        <v>812</v>
      </c>
      <c r="Y170" s="79"/>
      <c r="Z170" s="79"/>
      <c r="AA170" s="85" t="s">
        <v>995</v>
      </c>
      <c r="AB170" s="79"/>
      <c r="AC170" s="79" t="b">
        <v>0</v>
      </c>
      <c r="AD170" s="79">
        <v>0</v>
      </c>
      <c r="AE170" s="85" t="s">
        <v>1098</v>
      </c>
      <c r="AF170" s="79" t="b">
        <v>0</v>
      </c>
      <c r="AG170" s="79" t="s">
        <v>1104</v>
      </c>
      <c r="AH170" s="79"/>
      <c r="AI170" s="85" t="s">
        <v>1094</v>
      </c>
      <c r="AJ170" s="79" t="b">
        <v>0</v>
      </c>
      <c r="AK170" s="79">
        <v>2</v>
      </c>
      <c r="AL170" s="85" t="s">
        <v>1094</v>
      </c>
      <c r="AM170" s="79" t="s">
        <v>1137</v>
      </c>
      <c r="AN170" s="79" t="b">
        <v>0</v>
      </c>
      <c r="AO170" s="85" t="s">
        <v>995</v>
      </c>
      <c r="AP170" s="79" t="s">
        <v>1143</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2</v>
      </c>
      <c r="BD170" s="48"/>
      <c r="BE170" s="49"/>
      <c r="BF170" s="48"/>
      <c r="BG170" s="49"/>
      <c r="BH170" s="48"/>
      <c r="BI170" s="49"/>
      <c r="BJ170" s="48"/>
      <c r="BK170" s="49"/>
      <c r="BL170" s="48"/>
    </row>
    <row r="171" spans="1:64" ht="15">
      <c r="A171" s="64" t="s">
        <v>256</v>
      </c>
      <c r="B171" s="64" t="s">
        <v>293</v>
      </c>
      <c r="C171" s="65" t="s">
        <v>3146</v>
      </c>
      <c r="D171" s="66">
        <v>4.166666666666667</v>
      </c>
      <c r="E171" s="67" t="s">
        <v>136</v>
      </c>
      <c r="F171" s="68">
        <v>31.166666666666668</v>
      </c>
      <c r="G171" s="65"/>
      <c r="H171" s="69"/>
      <c r="I171" s="70"/>
      <c r="J171" s="70"/>
      <c r="K171" s="34" t="s">
        <v>65</v>
      </c>
      <c r="L171" s="77">
        <v>171</v>
      </c>
      <c r="M171" s="77"/>
      <c r="N171" s="72"/>
      <c r="O171" s="79" t="s">
        <v>325</v>
      </c>
      <c r="P171" s="81">
        <v>43699.53758101852</v>
      </c>
      <c r="Q171" s="79" t="s">
        <v>384</v>
      </c>
      <c r="R171" s="79"/>
      <c r="S171" s="79"/>
      <c r="T171" s="79"/>
      <c r="U171" s="79"/>
      <c r="V171" s="83" t="s">
        <v>697</v>
      </c>
      <c r="W171" s="81">
        <v>43699.53758101852</v>
      </c>
      <c r="X171" s="83" t="s">
        <v>813</v>
      </c>
      <c r="Y171" s="79"/>
      <c r="Z171" s="79"/>
      <c r="AA171" s="85" t="s">
        <v>996</v>
      </c>
      <c r="AB171" s="79"/>
      <c r="AC171" s="79" t="b">
        <v>0</v>
      </c>
      <c r="AD171" s="79">
        <v>0</v>
      </c>
      <c r="AE171" s="85" t="s">
        <v>1094</v>
      </c>
      <c r="AF171" s="79" t="b">
        <v>0</v>
      </c>
      <c r="AG171" s="79" t="s">
        <v>1104</v>
      </c>
      <c r="AH171" s="79"/>
      <c r="AI171" s="85" t="s">
        <v>1094</v>
      </c>
      <c r="AJ171" s="79" t="b">
        <v>0</v>
      </c>
      <c r="AK171" s="79">
        <v>2</v>
      </c>
      <c r="AL171" s="85" t="s">
        <v>995</v>
      </c>
      <c r="AM171" s="79" t="s">
        <v>1120</v>
      </c>
      <c r="AN171" s="79" t="b">
        <v>0</v>
      </c>
      <c r="AO171" s="85" t="s">
        <v>995</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5</v>
      </c>
      <c r="BC171" s="78" t="str">
        <f>REPLACE(INDEX(GroupVertices[Group],MATCH(Edges[[#This Row],[Vertex 2]],GroupVertices[Vertex],0)),1,1,"")</f>
        <v>2</v>
      </c>
      <c r="BD171" s="48"/>
      <c r="BE171" s="49"/>
      <c r="BF171" s="48"/>
      <c r="BG171" s="49"/>
      <c r="BH171" s="48"/>
      <c r="BI171" s="49"/>
      <c r="BJ171" s="48"/>
      <c r="BK171" s="49"/>
      <c r="BL171" s="48"/>
    </row>
    <row r="172" spans="1:64" ht="15">
      <c r="A172" s="64" t="s">
        <v>256</v>
      </c>
      <c r="B172" s="64" t="s">
        <v>293</v>
      </c>
      <c r="C172" s="65" t="s">
        <v>3146</v>
      </c>
      <c r="D172" s="66">
        <v>4.166666666666667</v>
      </c>
      <c r="E172" s="67" t="s">
        <v>136</v>
      </c>
      <c r="F172" s="68">
        <v>31.166666666666668</v>
      </c>
      <c r="G172" s="65"/>
      <c r="H172" s="69"/>
      <c r="I172" s="70"/>
      <c r="J172" s="70"/>
      <c r="K172" s="34" t="s">
        <v>65</v>
      </c>
      <c r="L172" s="77">
        <v>172</v>
      </c>
      <c r="M172" s="77"/>
      <c r="N172" s="72"/>
      <c r="O172" s="79" t="s">
        <v>325</v>
      </c>
      <c r="P172" s="81">
        <v>43721.47766203704</v>
      </c>
      <c r="Q172" s="79" t="s">
        <v>384</v>
      </c>
      <c r="R172" s="79"/>
      <c r="S172" s="79"/>
      <c r="T172" s="79"/>
      <c r="U172" s="79"/>
      <c r="V172" s="83" t="s">
        <v>697</v>
      </c>
      <c r="W172" s="81">
        <v>43721.47766203704</v>
      </c>
      <c r="X172" s="83" t="s">
        <v>814</v>
      </c>
      <c r="Y172" s="79"/>
      <c r="Z172" s="79"/>
      <c r="AA172" s="85" t="s">
        <v>997</v>
      </c>
      <c r="AB172" s="79"/>
      <c r="AC172" s="79" t="b">
        <v>0</v>
      </c>
      <c r="AD172" s="79">
        <v>0</v>
      </c>
      <c r="AE172" s="85" t="s">
        <v>1094</v>
      </c>
      <c r="AF172" s="79" t="b">
        <v>0</v>
      </c>
      <c r="AG172" s="79" t="s">
        <v>1104</v>
      </c>
      <c r="AH172" s="79"/>
      <c r="AI172" s="85" t="s">
        <v>1094</v>
      </c>
      <c r="AJ172" s="79" t="b">
        <v>0</v>
      </c>
      <c r="AK172" s="79">
        <v>2</v>
      </c>
      <c r="AL172" s="85" t="s">
        <v>995</v>
      </c>
      <c r="AM172" s="79" t="s">
        <v>1120</v>
      </c>
      <c r="AN172" s="79" t="b">
        <v>0</v>
      </c>
      <c r="AO172" s="85" t="s">
        <v>995</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5</v>
      </c>
      <c r="BC172" s="78" t="str">
        <f>REPLACE(INDEX(GroupVertices[Group],MATCH(Edges[[#This Row],[Vertex 2]],GroupVertices[Vertex],0)),1,1,"")</f>
        <v>2</v>
      </c>
      <c r="BD172" s="48"/>
      <c r="BE172" s="49"/>
      <c r="BF172" s="48"/>
      <c r="BG172" s="49"/>
      <c r="BH172" s="48"/>
      <c r="BI172" s="49"/>
      <c r="BJ172" s="48"/>
      <c r="BK172" s="49"/>
      <c r="BL172" s="48"/>
    </row>
    <row r="173" spans="1:64" ht="15">
      <c r="A173" s="64" t="s">
        <v>257</v>
      </c>
      <c r="B173" s="64" t="s">
        <v>309</v>
      </c>
      <c r="C173" s="65" t="s">
        <v>3144</v>
      </c>
      <c r="D173" s="66">
        <v>3</v>
      </c>
      <c r="E173" s="67" t="s">
        <v>132</v>
      </c>
      <c r="F173" s="68">
        <v>35</v>
      </c>
      <c r="G173" s="65"/>
      <c r="H173" s="69"/>
      <c r="I173" s="70"/>
      <c r="J173" s="70"/>
      <c r="K173" s="34" t="s">
        <v>65</v>
      </c>
      <c r="L173" s="77">
        <v>173</v>
      </c>
      <c r="M173" s="77"/>
      <c r="N173" s="72"/>
      <c r="O173" s="79" t="s">
        <v>325</v>
      </c>
      <c r="P173" s="81">
        <v>43724.844201388885</v>
      </c>
      <c r="Q173" s="79" t="s">
        <v>385</v>
      </c>
      <c r="R173" s="83" t="s">
        <v>498</v>
      </c>
      <c r="S173" s="79" t="s">
        <v>536</v>
      </c>
      <c r="T173" s="79"/>
      <c r="U173" s="79"/>
      <c r="V173" s="83" t="s">
        <v>698</v>
      </c>
      <c r="W173" s="81">
        <v>43724.844201388885</v>
      </c>
      <c r="X173" s="83" t="s">
        <v>815</v>
      </c>
      <c r="Y173" s="79"/>
      <c r="Z173" s="79"/>
      <c r="AA173" s="85" t="s">
        <v>998</v>
      </c>
      <c r="AB173" s="85" t="s">
        <v>1090</v>
      </c>
      <c r="AC173" s="79" t="b">
        <v>0</v>
      </c>
      <c r="AD173" s="79">
        <v>0</v>
      </c>
      <c r="AE173" s="85" t="s">
        <v>1099</v>
      </c>
      <c r="AF173" s="79" t="b">
        <v>0</v>
      </c>
      <c r="AG173" s="79" t="s">
        <v>1104</v>
      </c>
      <c r="AH173" s="79"/>
      <c r="AI173" s="85" t="s">
        <v>1094</v>
      </c>
      <c r="AJ173" s="79" t="b">
        <v>0</v>
      </c>
      <c r="AK173" s="79">
        <v>0</v>
      </c>
      <c r="AL173" s="85" t="s">
        <v>1094</v>
      </c>
      <c r="AM173" s="79" t="s">
        <v>1124</v>
      </c>
      <c r="AN173" s="79" t="b">
        <v>1</v>
      </c>
      <c r="AO173" s="85" t="s">
        <v>1090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257</v>
      </c>
      <c r="B174" s="64" t="s">
        <v>310</v>
      </c>
      <c r="C174" s="65" t="s">
        <v>3144</v>
      </c>
      <c r="D174" s="66">
        <v>3</v>
      </c>
      <c r="E174" s="67" t="s">
        <v>132</v>
      </c>
      <c r="F174" s="68">
        <v>35</v>
      </c>
      <c r="G174" s="65"/>
      <c r="H174" s="69"/>
      <c r="I174" s="70"/>
      <c r="J174" s="70"/>
      <c r="K174" s="34" t="s">
        <v>65</v>
      </c>
      <c r="L174" s="77">
        <v>174</v>
      </c>
      <c r="M174" s="77"/>
      <c r="N174" s="72"/>
      <c r="O174" s="79" t="s">
        <v>325</v>
      </c>
      <c r="P174" s="81">
        <v>43724.844201388885</v>
      </c>
      <c r="Q174" s="79" t="s">
        <v>385</v>
      </c>
      <c r="R174" s="83" t="s">
        <v>498</v>
      </c>
      <c r="S174" s="79" t="s">
        <v>536</v>
      </c>
      <c r="T174" s="79"/>
      <c r="U174" s="79"/>
      <c r="V174" s="83" t="s">
        <v>698</v>
      </c>
      <c r="W174" s="81">
        <v>43724.844201388885</v>
      </c>
      <c r="X174" s="83" t="s">
        <v>815</v>
      </c>
      <c r="Y174" s="79"/>
      <c r="Z174" s="79"/>
      <c r="AA174" s="85" t="s">
        <v>998</v>
      </c>
      <c r="AB174" s="85" t="s">
        <v>1090</v>
      </c>
      <c r="AC174" s="79" t="b">
        <v>0</v>
      </c>
      <c r="AD174" s="79">
        <v>0</v>
      </c>
      <c r="AE174" s="85" t="s">
        <v>1099</v>
      </c>
      <c r="AF174" s="79" t="b">
        <v>0</v>
      </c>
      <c r="AG174" s="79" t="s">
        <v>1104</v>
      </c>
      <c r="AH174" s="79"/>
      <c r="AI174" s="85" t="s">
        <v>1094</v>
      </c>
      <c r="AJ174" s="79" t="b">
        <v>0</v>
      </c>
      <c r="AK174" s="79">
        <v>0</v>
      </c>
      <c r="AL174" s="85" t="s">
        <v>1094</v>
      </c>
      <c r="AM174" s="79" t="s">
        <v>1124</v>
      </c>
      <c r="AN174" s="79" t="b">
        <v>1</v>
      </c>
      <c r="AO174" s="85" t="s">
        <v>1090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257</v>
      </c>
      <c r="B175" s="64" t="s">
        <v>311</v>
      </c>
      <c r="C175" s="65" t="s">
        <v>3144</v>
      </c>
      <c r="D175" s="66">
        <v>3</v>
      </c>
      <c r="E175" s="67" t="s">
        <v>132</v>
      </c>
      <c r="F175" s="68">
        <v>35</v>
      </c>
      <c r="G175" s="65"/>
      <c r="H175" s="69"/>
      <c r="I175" s="70"/>
      <c r="J175" s="70"/>
      <c r="K175" s="34" t="s">
        <v>65</v>
      </c>
      <c r="L175" s="77">
        <v>175</v>
      </c>
      <c r="M175" s="77"/>
      <c r="N175" s="72"/>
      <c r="O175" s="79" t="s">
        <v>325</v>
      </c>
      <c r="P175" s="81">
        <v>43724.844201388885</v>
      </c>
      <c r="Q175" s="79" t="s">
        <v>385</v>
      </c>
      <c r="R175" s="83" t="s">
        <v>498</v>
      </c>
      <c r="S175" s="79" t="s">
        <v>536</v>
      </c>
      <c r="T175" s="79"/>
      <c r="U175" s="79"/>
      <c r="V175" s="83" t="s">
        <v>698</v>
      </c>
      <c r="W175" s="81">
        <v>43724.844201388885</v>
      </c>
      <c r="X175" s="83" t="s">
        <v>815</v>
      </c>
      <c r="Y175" s="79"/>
      <c r="Z175" s="79"/>
      <c r="AA175" s="85" t="s">
        <v>998</v>
      </c>
      <c r="AB175" s="85" t="s">
        <v>1090</v>
      </c>
      <c r="AC175" s="79" t="b">
        <v>0</v>
      </c>
      <c r="AD175" s="79">
        <v>0</v>
      </c>
      <c r="AE175" s="85" t="s">
        <v>1099</v>
      </c>
      <c r="AF175" s="79" t="b">
        <v>0</v>
      </c>
      <c r="AG175" s="79" t="s">
        <v>1104</v>
      </c>
      <c r="AH175" s="79"/>
      <c r="AI175" s="85" t="s">
        <v>1094</v>
      </c>
      <c r="AJ175" s="79" t="b">
        <v>0</v>
      </c>
      <c r="AK175" s="79">
        <v>0</v>
      </c>
      <c r="AL175" s="85" t="s">
        <v>1094</v>
      </c>
      <c r="AM175" s="79" t="s">
        <v>1124</v>
      </c>
      <c r="AN175" s="79" t="b">
        <v>1</v>
      </c>
      <c r="AO175" s="85" t="s">
        <v>1090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257</v>
      </c>
      <c r="B176" s="64" t="s">
        <v>312</v>
      </c>
      <c r="C176" s="65" t="s">
        <v>3144</v>
      </c>
      <c r="D176" s="66">
        <v>3</v>
      </c>
      <c r="E176" s="67" t="s">
        <v>132</v>
      </c>
      <c r="F176" s="68">
        <v>35</v>
      </c>
      <c r="G176" s="65"/>
      <c r="H176" s="69"/>
      <c r="I176" s="70"/>
      <c r="J176" s="70"/>
      <c r="K176" s="34" t="s">
        <v>65</v>
      </c>
      <c r="L176" s="77">
        <v>176</v>
      </c>
      <c r="M176" s="77"/>
      <c r="N176" s="72"/>
      <c r="O176" s="79" t="s">
        <v>325</v>
      </c>
      <c r="P176" s="81">
        <v>43724.844201388885</v>
      </c>
      <c r="Q176" s="79" t="s">
        <v>385</v>
      </c>
      <c r="R176" s="83" t="s">
        <v>498</v>
      </c>
      <c r="S176" s="79" t="s">
        <v>536</v>
      </c>
      <c r="T176" s="79"/>
      <c r="U176" s="79"/>
      <c r="V176" s="83" t="s">
        <v>698</v>
      </c>
      <c r="W176" s="81">
        <v>43724.844201388885</v>
      </c>
      <c r="X176" s="83" t="s">
        <v>815</v>
      </c>
      <c r="Y176" s="79"/>
      <c r="Z176" s="79"/>
      <c r="AA176" s="85" t="s">
        <v>998</v>
      </c>
      <c r="AB176" s="85" t="s">
        <v>1090</v>
      </c>
      <c r="AC176" s="79" t="b">
        <v>0</v>
      </c>
      <c r="AD176" s="79">
        <v>0</v>
      </c>
      <c r="AE176" s="85" t="s">
        <v>1099</v>
      </c>
      <c r="AF176" s="79" t="b">
        <v>0</v>
      </c>
      <c r="AG176" s="79" t="s">
        <v>1104</v>
      </c>
      <c r="AH176" s="79"/>
      <c r="AI176" s="85" t="s">
        <v>1094</v>
      </c>
      <c r="AJ176" s="79" t="b">
        <v>0</v>
      </c>
      <c r="AK176" s="79">
        <v>0</v>
      </c>
      <c r="AL176" s="85" t="s">
        <v>1094</v>
      </c>
      <c r="AM176" s="79" t="s">
        <v>1124</v>
      </c>
      <c r="AN176" s="79" t="b">
        <v>1</v>
      </c>
      <c r="AO176" s="85" t="s">
        <v>1090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257</v>
      </c>
      <c r="B177" s="64" t="s">
        <v>313</v>
      </c>
      <c r="C177" s="65" t="s">
        <v>3144</v>
      </c>
      <c r="D177" s="66">
        <v>3</v>
      </c>
      <c r="E177" s="67" t="s">
        <v>132</v>
      </c>
      <c r="F177" s="68">
        <v>35</v>
      </c>
      <c r="G177" s="65"/>
      <c r="H177" s="69"/>
      <c r="I177" s="70"/>
      <c r="J177" s="70"/>
      <c r="K177" s="34" t="s">
        <v>65</v>
      </c>
      <c r="L177" s="77">
        <v>177</v>
      </c>
      <c r="M177" s="77"/>
      <c r="N177" s="72"/>
      <c r="O177" s="79" t="s">
        <v>325</v>
      </c>
      <c r="P177" s="81">
        <v>43724.844201388885</v>
      </c>
      <c r="Q177" s="79" t="s">
        <v>385</v>
      </c>
      <c r="R177" s="83" t="s">
        <v>498</v>
      </c>
      <c r="S177" s="79" t="s">
        <v>536</v>
      </c>
      <c r="T177" s="79"/>
      <c r="U177" s="79"/>
      <c r="V177" s="83" t="s">
        <v>698</v>
      </c>
      <c r="W177" s="81">
        <v>43724.844201388885</v>
      </c>
      <c r="X177" s="83" t="s">
        <v>815</v>
      </c>
      <c r="Y177" s="79"/>
      <c r="Z177" s="79"/>
      <c r="AA177" s="85" t="s">
        <v>998</v>
      </c>
      <c r="AB177" s="85" t="s">
        <v>1090</v>
      </c>
      <c r="AC177" s="79" t="b">
        <v>0</v>
      </c>
      <c r="AD177" s="79">
        <v>0</v>
      </c>
      <c r="AE177" s="85" t="s">
        <v>1099</v>
      </c>
      <c r="AF177" s="79" t="b">
        <v>0</v>
      </c>
      <c r="AG177" s="79" t="s">
        <v>1104</v>
      </c>
      <c r="AH177" s="79"/>
      <c r="AI177" s="85" t="s">
        <v>1094</v>
      </c>
      <c r="AJ177" s="79" t="b">
        <v>0</v>
      </c>
      <c r="AK177" s="79">
        <v>0</v>
      </c>
      <c r="AL177" s="85" t="s">
        <v>1094</v>
      </c>
      <c r="AM177" s="79" t="s">
        <v>1124</v>
      </c>
      <c r="AN177" s="79" t="b">
        <v>1</v>
      </c>
      <c r="AO177" s="85" t="s">
        <v>1090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257</v>
      </c>
      <c r="B178" s="64" t="s">
        <v>314</v>
      </c>
      <c r="C178" s="65" t="s">
        <v>3144</v>
      </c>
      <c r="D178" s="66">
        <v>3</v>
      </c>
      <c r="E178" s="67" t="s">
        <v>132</v>
      </c>
      <c r="F178" s="68">
        <v>35</v>
      </c>
      <c r="G178" s="65"/>
      <c r="H178" s="69"/>
      <c r="I178" s="70"/>
      <c r="J178" s="70"/>
      <c r="K178" s="34" t="s">
        <v>65</v>
      </c>
      <c r="L178" s="77">
        <v>178</v>
      </c>
      <c r="M178" s="77"/>
      <c r="N178" s="72"/>
      <c r="O178" s="79" t="s">
        <v>326</v>
      </c>
      <c r="P178" s="81">
        <v>43724.844201388885</v>
      </c>
      <c r="Q178" s="79" t="s">
        <v>385</v>
      </c>
      <c r="R178" s="83" t="s">
        <v>498</v>
      </c>
      <c r="S178" s="79" t="s">
        <v>536</v>
      </c>
      <c r="T178" s="79"/>
      <c r="U178" s="79"/>
      <c r="V178" s="83" t="s">
        <v>698</v>
      </c>
      <c r="W178" s="81">
        <v>43724.844201388885</v>
      </c>
      <c r="X178" s="83" t="s">
        <v>815</v>
      </c>
      <c r="Y178" s="79"/>
      <c r="Z178" s="79"/>
      <c r="AA178" s="85" t="s">
        <v>998</v>
      </c>
      <c r="AB178" s="85" t="s">
        <v>1090</v>
      </c>
      <c r="AC178" s="79" t="b">
        <v>0</v>
      </c>
      <c r="AD178" s="79">
        <v>0</v>
      </c>
      <c r="AE178" s="85" t="s">
        <v>1099</v>
      </c>
      <c r="AF178" s="79" t="b">
        <v>0</v>
      </c>
      <c r="AG178" s="79" t="s">
        <v>1104</v>
      </c>
      <c r="AH178" s="79"/>
      <c r="AI178" s="85" t="s">
        <v>1094</v>
      </c>
      <c r="AJ178" s="79" t="b">
        <v>0</v>
      </c>
      <c r="AK178" s="79">
        <v>0</v>
      </c>
      <c r="AL178" s="85" t="s">
        <v>1094</v>
      </c>
      <c r="AM178" s="79" t="s">
        <v>1124</v>
      </c>
      <c r="AN178" s="79" t="b">
        <v>1</v>
      </c>
      <c r="AO178" s="85" t="s">
        <v>1090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16</v>
      </c>
      <c r="BK178" s="49">
        <v>100</v>
      </c>
      <c r="BL178" s="48">
        <v>16</v>
      </c>
    </row>
    <row r="179" spans="1:64" ht="15">
      <c r="A179" s="64" t="s">
        <v>258</v>
      </c>
      <c r="B179" s="64" t="s">
        <v>258</v>
      </c>
      <c r="C179" s="65" t="s">
        <v>3144</v>
      </c>
      <c r="D179" s="66">
        <v>3</v>
      </c>
      <c r="E179" s="67" t="s">
        <v>132</v>
      </c>
      <c r="F179" s="68">
        <v>35</v>
      </c>
      <c r="G179" s="65"/>
      <c r="H179" s="69"/>
      <c r="I179" s="70"/>
      <c r="J179" s="70"/>
      <c r="K179" s="34" t="s">
        <v>65</v>
      </c>
      <c r="L179" s="77">
        <v>179</v>
      </c>
      <c r="M179" s="77"/>
      <c r="N179" s="72"/>
      <c r="O179" s="79" t="s">
        <v>176</v>
      </c>
      <c r="P179" s="81">
        <v>43725.47630787037</v>
      </c>
      <c r="Q179" s="79" t="s">
        <v>386</v>
      </c>
      <c r="R179" s="83" t="s">
        <v>499</v>
      </c>
      <c r="S179" s="79" t="s">
        <v>536</v>
      </c>
      <c r="T179" s="79"/>
      <c r="U179" s="79"/>
      <c r="V179" s="83" t="s">
        <v>699</v>
      </c>
      <c r="W179" s="81">
        <v>43725.47630787037</v>
      </c>
      <c r="X179" s="83" t="s">
        <v>816</v>
      </c>
      <c r="Y179" s="79"/>
      <c r="Z179" s="79"/>
      <c r="AA179" s="85" t="s">
        <v>999</v>
      </c>
      <c r="AB179" s="79"/>
      <c r="AC179" s="79" t="b">
        <v>0</v>
      </c>
      <c r="AD179" s="79">
        <v>0</v>
      </c>
      <c r="AE179" s="85" t="s">
        <v>1094</v>
      </c>
      <c r="AF179" s="79" t="b">
        <v>0</v>
      </c>
      <c r="AG179" s="79" t="s">
        <v>1104</v>
      </c>
      <c r="AH179" s="79"/>
      <c r="AI179" s="85" t="s">
        <v>1094</v>
      </c>
      <c r="AJ179" s="79" t="b">
        <v>0</v>
      </c>
      <c r="AK179" s="79">
        <v>0</v>
      </c>
      <c r="AL179" s="85" t="s">
        <v>1094</v>
      </c>
      <c r="AM179" s="79" t="s">
        <v>1120</v>
      </c>
      <c r="AN179" s="79" t="b">
        <v>1</v>
      </c>
      <c r="AO179" s="85" t="s">
        <v>999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2</v>
      </c>
      <c r="BE179" s="49">
        <v>8.695652173913043</v>
      </c>
      <c r="BF179" s="48">
        <v>1</v>
      </c>
      <c r="BG179" s="49">
        <v>4.3478260869565215</v>
      </c>
      <c r="BH179" s="48">
        <v>0</v>
      </c>
      <c r="BI179" s="49">
        <v>0</v>
      </c>
      <c r="BJ179" s="48">
        <v>20</v>
      </c>
      <c r="BK179" s="49">
        <v>86.95652173913044</v>
      </c>
      <c r="BL179" s="48">
        <v>23</v>
      </c>
    </row>
    <row r="180" spans="1:64" ht="15">
      <c r="A180" s="64" t="s">
        <v>259</v>
      </c>
      <c r="B180" s="64" t="s">
        <v>293</v>
      </c>
      <c r="C180" s="65" t="s">
        <v>3144</v>
      </c>
      <c r="D180" s="66">
        <v>3</v>
      </c>
      <c r="E180" s="67" t="s">
        <v>132</v>
      </c>
      <c r="F180" s="68">
        <v>35</v>
      </c>
      <c r="G180" s="65"/>
      <c r="H180" s="69"/>
      <c r="I180" s="70"/>
      <c r="J180" s="70"/>
      <c r="K180" s="34" t="s">
        <v>65</v>
      </c>
      <c r="L180" s="77">
        <v>180</v>
      </c>
      <c r="M180" s="77"/>
      <c r="N180" s="72"/>
      <c r="O180" s="79" t="s">
        <v>325</v>
      </c>
      <c r="P180" s="81">
        <v>43726.65935185185</v>
      </c>
      <c r="Q180" s="79" t="s">
        <v>387</v>
      </c>
      <c r="R180" s="79"/>
      <c r="S180" s="79"/>
      <c r="T180" s="79" t="s">
        <v>593</v>
      </c>
      <c r="U180" s="83" t="s">
        <v>640</v>
      </c>
      <c r="V180" s="83" t="s">
        <v>640</v>
      </c>
      <c r="W180" s="81">
        <v>43726.65935185185</v>
      </c>
      <c r="X180" s="83" t="s">
        <v>817</v>
      </c>
      <c r="Y180" s="79"/>
      <c r="Z180" s="79"/>
      <c r="AA180" s="85" t="s">
        <v>1000</v>
      </c>
      <c r="AB180" s="79"/>
      <c r="AC180" s="79" t="b">
        <v>0</v>
      </c>
      <c r="AD180" s="79">
        <v>0</v>
      </c>
      <c r="AE180" s="85" t="s">
        <v>1094</v>
      </c>
      <c r="AF180" s="79" t="b">
        <v>0</v>
      </c>
      <c r="AG180" s="79" t="s">
        <v>1104</v>
      </c>
      <c r="AH180" s="79"/>
      <c r="AI180" s="85" t="s">
        <v>1094</v>
      </c>
      <c r="AJ180" s="79" t="b">
        <v>0</v>
      </c>
      <c r="AK180" s="79">
        <v>0</v>
      </c>
      <c r="AL180" s="85" t="s">
        <v>1094</v>
      </c>
      <c r="AM180" s="79" t="s">
        <v>1124</v>
      </c>
      <c r="AN180" s="79" t="b">
        <v>0</v>
      </c>
      <c r="AO180" s="85" t="s">
        <v>1000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1</v>
      </c>
      <c r="BE180" s="49">
        <v>7.6923076923076925</v>
      </c>
      <c r="BF180" s="48">
        <v>0</v>
      </c>
      <c r="BG180" s="49">
        <v>0</v>
      </c>
      <c r="BH180" s="48">
        <v>0</v>
      </c>
      <c r="BI180" s="49">
        <v>0</v>
      </c>
      <c r="BJ180" s="48">
        <v>12</v>
      </c>
      <c r="BK180" s="49">
        <v>92.3076923076923</v>
      </c>
      <c r="BL180" s="48">
        <v>13</v>
      </c>
    </row>
    <row r="181" spans="1:64" ht="15">
      <c r="A181" s="64" t="s">
        <v>260</v>
      </c>
      <c r="B181" s="64" t="s">
        <v>315</v>
      </c>
      <c r="C181" s="65" t="s">
        <v>3146</v>
      </c>
      <c r="D181" s="66">
        <v>4.166666666666667</v>
      </c>
      <c r="E181" s="67" t="s">
        <v>136</v>
      </c>
      <c r="F181" s="68">
        <v>31.166666666666668</v>
      </c>
      <c r="G181" s="65"/>
      <c r="H181" s="69"/>
      <c r="I181" s="70"/>
      <c r="J181" s="70"/>
      <c r="K181" s="34" t="s">
        <v>65</v>
      </c>
      <c r="L181" s="77">
        <v>181</v>
      </c>
      <c r="M181" s="77"/>
      <c r="N181" s="72"/>
      <c r="O181" s="79" t="s">
        <v>325</v>
      </c>
      <c r="P181" s="81">
        <v>43728.921435185184</v>
      </c>
      <c r="Q181" s="79" t="s">
        <v>388</v>
      </c>
      <c r="R181" s="83" t="s">
        <v>500</v>
      </c>
      <c r="S181" s="79" t="s">
        <v>536</v>
      </c>
      <c r="T181" s="79"/>
      <c r="U181" s="79"/>
      <c r="V181" s="83" t="s">
        <v>700</v>
      </c>
      <c r="W181" s="81">
        <v>43728.921435185184</v>
      </c>
      <c r="X181" s="83" t="s">
        <v>818</v>
      </c>
      <c r="Y181" s="79"/>
      <c r="Z181" s="79"/>
      <c r="AA181" s="85" t="s">
        <v>1001</v>
      </c>
      <c r="AB181" s="79"/>
      <c r="AC181" s="79" t="b">
        <v>0</v>
      </c>
      <c r="AD181" s="79">
        <v>0</v>
      </c>
      <c r="AE181" s="85" t="s">
        <v>1094</v>
      </c>
      <c r="AF181" s="79" t="b">
        <v>0</v>
      </c>
      <c r="AG181" s="79" t="s">
        <v>1107</v>
      </c>
      <c r="AH181" s="79"/>
      <c r="AI181" s="85" t="s">
        <v>1094</v>
      </c>
      <c r="AJ181" s="79" t="b">
        <v>0</v>
      </c>
      <c r="AK181" s="79">
        <v>0</v>
      </c>
      <c r="AL181" s="85" t="s">
        <v>1094</v>
      </c>
      <c r="AM181" s="79" t="s">
        <v>1131</v>
      </c>
      <c r="AN181" s="79" t="b">
        <v>1</v>
      </c>
      <c r="AO181" s="85" t="s">
        <v>1001</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18</v>
      </c>
      <c r="BC181" s="78" t="str">
        <f>REPLACE(INDEX(GroupVertices[Group],MATCH(Edges[[#This Row],[Vertex 2]],GroupVertices[Vertex],0)),1,1,"")</f>
        <v>18</v>
      </c>
      <c r="BD181" s="48">
        <v>0</v>
      </c>
      <c r="BE181" s="49">
        <v>0</v>
      </c>
      <c r="BF181" s="48">
        <v>0</v>
      </c>
      <c r="BG181" s="49">
        <v>0</v>
      </c>
      <c r="BH181" s="48">
        <v>0</v>
      </c>
      <c r="BI181" s="49">
        <v>0</v>
      </c>
      <c r="BJ181" s="48">
        <v>19</v>
      </c>
      <c r="BK181" s="49">
        <v>100</v>
      </c>
      <c r="BL181" s="48">
        <v>19</v>
      </c>
    </row>
    <row r="182" spans="1:64" ht="15">
      <c r="A182" s="64" t="s">
        <v>260</v>
      </c>
      <c r="B182" s="64" t="s">
        <v>315</v>
      </c>
      <c r="C182" s="65" t="s">
        <v>3146</v>
      </c>
      <c r="D182" s="66">
        <v>4.166666666666667</v>
      </c>
      <c r="E182" s="67" t="s">
        <v>136</v>
      </c>
      <c r="F182" s="68">
        <v>31.166666666666668</v>
      </c>
      <c r="G182" s="65"/>
      <c r="H182" s="69"/>
      <c r="I182" s="70"/>
      <c r="J182" s="70"/>
      <c r="K182" s="34" t="s">
        <v>65</v>
      </c>
      <c r="L182" s="77">
        <v>182</v>
      </c>
      <c r="M182" s="77"/>
      <c r="N182" s="72"/>
      <c r="O182" s="79" t="s">
        <v>325</v>
      </c>
      <c r="P182" s="81">
        <v>43729.13296296296</v>
      </c>
      <c r="Q182" s="79" t="s">
        <v>389</v>
      </c>
      <c r="R182" s="79"/>
      <c r="S182" s="79"/>
      <c r="T182" s="79" t="s">
        <v>559</v>
      </c>
      <c r="U182" s="79"/>
      <c r="V182" s="83" t="s">
        <v>700</v>
      </c>
      <c r="W182" s="81">
        <v>43729.13296296296</v>
      </c>
      <c r="X182" s="83" t="s">
        <v>819</v>
      </c>
      <c r="Y182" s="79"/>
      <c r="Z182" s="79"/>
      <c r="AA182" s="85" t="s">
        <v>1002</v>
      </c>
      <c r="AB182" s="79"/>
      <c r="AC182" s="79" t="b">
        <v>0</v>
      </c>
      <c r="AD182" s="79">
        <v>0</v>
      </c>
      <c r="AE182" s="85" t="s">
        <v>1094</v>
      </c>
      <c r="AF182" s="79" t="b">
        <v>0</v>
      </c>
      <c r="AG182" s="79" t="s">
        <v>1107</v>
      </c>
      <c r="AH182" s="79"/>
      <c r="AI182" s="85" t="s">
        <v>1094</v>
      </c>
      <c r="AJ182" s="79" t="b">
        <v>0</v>
      </c>
      <c r="AK182" s="79">
        <v>0</v>
      </c>
      <c r="AL182" s="85" t="s">
        <v>1001</v>
      </c>
      <c r="AM182" s="79" t="s">
        <v>1131</v>
      </c>
      <c r="AN182" s="79" t="b">
        <v>0</v>
      </c>
      <c r="AO182" s="85" t="s">
        <v>1001</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18</v>
      </c>
      <c r="BC182" s="78" t="str">
        <f>REPLACE(INDEX(GroupVertices[Group],MATCH(Edges[[#This Row],[Vertex 2]],GroupVertices[Vertex],0)),1,1,"")</f>
        <v>18</v>
      </c>
      <c r="BD182" s="48">
        <v>0</v>
      </c>
      <c r="BE182" s="49">
        <v>0</v>
      </c>
      <c r="BF182" s="48">
        <v>0</v>
      </c>
      <c r="BG182" s="49">
        <v>0</v>
      </c>
      <c r="BH182" s="48">
        <v>0</v>
      </c>
      <c r="BI182" s="49">
        <v>0</v>
      </c>
      <c r="BJ182" s="48">
        <v>23</v>
      </c>
      <c r="BK182" s="49">
        <v>100</v>
      </c>
      <c r="BL182" s="48">
        <v>23</v>
      </c>
    </row>
    <row r="183" spans="1:64" ht="15">
      <c r="A183" s="64" t="s">
        <v>261</v>
      </c>
      <c r="B183" s="64" t="s">
        <v>316</v>
      </c>
      <c r="C183" s="65" t="s">
        <v>3144</v>
      </c>
      <c r="D183" s="66">
        <v>3</v>
      </c>
      <c r="E183" s="67" t="s">
        <v>132</v>
      </c>
      <c r="F183" s="68">
        <v>35</v>
      </c>
      <c r="G183" s="65"/>
      <c r="H183" s="69"/>
      <c r="I183" s="70"/>
      <c r="J183" s="70"/>
      <c r="K183" s="34" t="s">
        <v>65</v>
      </c>
      <c r="L183" s="77">
        <v>183</v>
      </c>
      <c r="M183" s="77"/>
      <c r="N183" s="72"/>
      <c r="O183" s="79" t="s">
        <v>325</v>
      </c>
      <c r="P183" s="81">
        <v>43729.84104166667</v>
      </c>
      <c r="Q183" s="79" t="s">
        <v>390</v>
      </c>
      <c r="R183" s="79"/>
      <c r="S183" s="79"/>
      <c r="T183" s="79" t="s">
        <v>594</v>
      </c>
      <c r="U183" s="83" t="s">
        <v>641</v>
      </c>
      <c r="V183" s="83" t="s">
        <v>641</v>
      </c>
      <c r="W183" s="81">
        <v>43729.84104166667</v>
      </c>
      <c r="X183" s="83" t="s">
        <v>820</v>
      </c>
      <c r="Y183" s="79"/>
      <c r="Z183" s="79"/>
      <c r="AA183" s="85" t="s">
        <v>1003</v>
      </c>
      <c r="AB183" s="79"/>
      <c r="AC183" s="79" t="b">
        <v>0</v>
      </c>
      <c r="AD183" s="79">
        <v>1</v>
      </c>
      <c r="AE183" s="85" t="s">
        <v>1094</v>
      </c>
      <c r="AF183" s="79" t="b">
        <v>0</v>
      </c>
      <c r="AG183" s="79" t="s">
        <v>1104</v>
      </c>
      <c r="AH183" s="79"/>
      <c r="AI183" s="85" t="s">
        <v>1094</v>
      </c>
      <c r="AJ183" s="79" t="b">
        <v>0</v>
      </c>
      <c r="AK183" s="79">
        <v>0</v>
      </c>
      <c r="AL183" s="85" t="s">
        <v>1094</v>
      </c>
      <c r="AM183" s="79" t="s">
        <v>1118</v>
      </c>
      <c r="AN183" s="79" t="b">
        <v>0</v>
      </c>
      <c r="AO183" s="85" t="s">
        <v>1003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17</v>
      </c>
      <c r="BC183" s="78" t="str">
        <f>REPLACE(INDEX(GroupVertices[Group],MATCH(Edges[[#This Row],[Vertex 2]],GroupVertices[Vertex],0)),1,1,"")</f>
        <v>17</v>
      </c>
      <c r="BD183" s="48">
        <v>0</v>
      </c>
      <c r="BE183" s="49">
        <v>0</v>
      </c>
      <c r="BF183" s="48">
        <v>0</v>
      </c>
      <c r="BG183" s="49">
        <v>0</v>
      </c>
      <c r="BH183" s="48">
        <v>0</v>
      </c>
      <c r="BI183" s="49">
        <v>0</v>
      </c>
      <c r="BJ183" s="48">
        <v>36</v>
      </c>
      <c r="BK183" s="49">
        <v>100</v>
      </c>
      <c r="BL183" s="48">
        <v>36</v>
      </c>
    </row>
    <row r="184" spans="1:64" ht="15">
      <c r="A184" s="64" t="s">
        <v>262</v>
      </c>
      <c r="B184" s="64" t="s">
        <v>284</v>
      </c>
      <c r="C184" s="65" t="s">
        <v>3146</v>
      </c>
      <c r="D184" s="66">
        <v>4.166666666666667</v>
      </c>
      <c r="E184" s="67" t="s">
        <v>136</v>
      </c>
      <c r="F184" s="68">
        <v>31.166666666666668</v>
      </c>
      <c r="G184" s="65"/>
      <c r="H184" s="69"/>
      <c r="I184" s="70"/>
      <c r="J184" s="70"/>
      <c r="K184" s="34" t="s">
        <v>65</v>
      </c>
      <c r="L184" s="77">
        <v>184</v>
      </c>
      <c r="M184" s="77"/>
      <c r="N184" s="72"/>
      <c r="O184" s="79" t="s">
        <v>325</v>
      </c>
      <c r="P184" s="81">
        <v>43721.1159375</v>
      </c>
      <c r="Q184" s="79" t="s">
        <v>391</v>
      </c>
      <c r="R184" s="79"/>
      <c r="S184" s="79"/>
      <c r="T184" s="79" t="s">
        <v>595</v>
      </c>
      <c r="U184" s="79"/>
      <c r="V184" s="83" t="s">
        <v>701</v>
      </c>
      <c r="W184" s="81">
        <v>43721.1159375</v>
      </c>
      <c r="X184" s="83" t="s">
        <v>821</v>
      </c>
      <c r="Y184" s="79"/>
      <c r="Z184" s="79"/>
      <c r="AA184" s="85" t="s">
        <v>1004</v>
      </c>
      <c r="AB184" s="79"/>
      <c r="AC184" s="79" t="b">
        <v>0</v>
      </c>
      <c r="AD184" s="79">
        <v>0</v>
      </c>
      <c r="AE184" s="85" t="s">
        <v>1094</v>
      </c>
      <c r="AF184" s="79" t="b">
        <v>0</v>
      </c>
      <c r="AG184" s="79" t="s">
        <v>1104</v>
      </c>
      <c r="AH184" s="79"/>
      <c r="AI184" s="85" t="s">
        <v>1094</v>
      </c>
      <c r="AJ184" s="79" t="b">
        <v>0</v>
      </c>
      <c r="AK184" s="79">
        <v>1</v>
      </c>
      <c r="AL184" s="85" t="s">
        <v>1076</v>
      </c>
      <c r="AM184" s="79" t="s">
        <v>1124</v>
      </c>
      <c r="AN184" s="79" t="b">
        <v>0</v>
      </c>
      <c r="AO184" s="85" t="s">
        <v>1076</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16</v>
      </c>
      <c r="BC184" s="78" t="str">
        <f>REPLACE(INDEX(GroupVertices[Group],MATCH(Edges[[#This Row],[Vertex 2]],GroupVertices[Vertex],0)),1,1,"")</f>
        <v>16</v>
      </c>
      <c r="BD184" s="48">
        <v>0</v>
      </c>
      <c r="BE184" s="49">
        <v>0</v>
      </c>
      <c r="BF184" s="48">
        <v>0</v>
      </c>
      <c r="BG184" s="49">
        <v>0</v>
      </c>
      <c r="BH184" s="48">
        <v>0</v>
      </c>
      <c r="BI184" s="49">
        <v>0</v>
      </c>
      <c r="BJ184" s="48">
        <v>12</v>
      </c>
      <c r="BK184" s="49">
        <v>100</v>
      </c>
      <c r="BL184" s="48">
        <v>12</v>
      </c>
    </row>
    <row r="185" spans="1:64" ht="15">
      <c r="A185" s="64" t="s">
        <v>262</v>
      </c>
      <c r="B185" s="64" t="s">
        <v>284</v>
      </c>
      <c r="C185" s="65" t="s">
        <v>3146</v>
      </c>
      <c r="D185" s="66">
        <v>4.166666666666667</v>
      </c>
      <c r="E185" s="67" t="s">
        <v>136</v>
      </c>
      <c r="F185" s="68">
        <v>31.166666666666668</v>
      </c>
      <c r="G185" s="65"/>
      <c r="H185" s="69"/>
      <c r="I185" s="70"/>
      <c r="J185" s="70"/>
      <c r="K185" s="34" t="s">
        <v>65</v>
      </c>
      <c r="L185" s="77">
        <v>185</v>
      </c>
      <c r="M185" s="77"/>
      <c r="N185" s="72"/>
      <c r="O185" s="79" t="s">
        <v>325</v>
      </c>
      <c r="P185" s="81">
        <v>43731.68497685185</v>
      </c>
      <c r="Q185" s="79" t="s">
        <v>392</v>
      </c>
      <c r="R185" s="79"/>
      <c r="S185" s="79"/>
      <c r="T185" s="79" t="s">
        <v>596</v>
      </c>
      <c r="U185" s="79"/>
      <c r="V185" s="83" t="s">
        <v>701</v>
      </c>
      <c r="W185" s="81">
        <v>43731.68497685185</v>
      </c>
      <c r="X185" s="83" t="s">
        <v>822</v>
      </c>
      <c r="Y185" s="79"/>
      <c r="Z185" s="79"/>
      <c r="AA185" s="85" t="s">
        <v>1005</v>
      </c>
      <c r="AB185" s="79"/>
      <c r="AC185" s="79" t="b">
        <v>0</v>
      </c>
      <c r="AD185" s="79">
        <v>0</v>
      </c>
      <c r="AE185" s="85" t="s">
        <v>1094</v>
      </c>
      <c r="AF185" s="79" t="b">
        <v>0</v>
      </c>
      <c r="AG185" s="79" t="s">
        <v>1104</v>
      </c>
      <c r="AH185" s="79"/>
      <c r="AI185" s="85" t="s">
        <v>1094</v>
      </c>
      <c r="AJ185" s="79" t="b">
        <v>0</v>
      </c>
      <c r="AK185" s="79">
        <v>1</v>
      </c>
      <c r="AL185" s="85" t="s">
        <v>1078</v>
      </c>
      <c r="AM185" s="79" t="s">
        <v>1124</v>
      </c>
      <c r="AN185" s="79" t="b">
        <v>0</v>
      </c>
      <c r="AO185" s="85" t="s">
        <v>1078</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16</v>
      </c>
      <c r="BC185" s="78" t="str">
        <f>REPLACE(INDEX(GroupVertices[Group],MATCH(Edges[[#This Row],[Vertex 2]],GroupVertices[Vertex],0)),1,1,"")</f>
        <v>16</v>
      </c>
      <c r="BD185" s="48">
        <v>1</v>
      </c>
      <c r="BE185" s="49">
        <v>5.882352941176471</v>
      </c>
      <c r="BF185" s="48">
        <v>0</v>
      </c>
      <c r="BG185" s="49">
        <v>0</v>
      </c>
      <c r="BH185" s="48">
        <v>0</v>
      </c>
      <c r="BI185" s="49">
        <v>0</v>
      </c>
      <c r="BJ185" s="48">
        <v>16</v>
      </c>
      <c r="BK185" s="49">
        <v>94.11764705882354</v>
      </c>
      <c r="BL185" s="48">
        <v>17</v>
      </c>
    </row>
    <row r="186" spans="1:64" ht="15">
      <c r="A186" s="64" t="s">
        <v>263</v>
      </c>
      <c r="B186" s="64" t="s">
        <v>263</v>
      </c>
      <c r="C186" s="65" t="s">
        <v>3144</v>
      </c>
      <c r="D186" s="66">
        <v>3</v>
      </c>
      <c r="E186" s="67" t="s">
        <v>132</v>
      </c>
      <c r="F186" s="68">
        <v>35</v>
      </c>
      <c r="G186" s="65"/>
      <c r="H186" s="69"/>
      <c r="I186" s="70"/>
      <c r="J186" s="70"/>
      <c r="K186" s="34" t="s">
        <v>65</v>
      </c>
      <c r="L186" s="77">
        <v>186</v>
      </c>
      <c r="M186" s="77"/>
      <c r="N186" s="72"/>
      <c r="O186" s="79" t="s">
        <v>176</v>
      </c>
      <c r="P186" s="81">
        <v>43733.347037037034</v>
      </c>
      <c r="Q186" s="79" t="s">
        <v>393</v>
      </c>
      <c r="R186" s="83" t="s">
        <v>501</v>
      </c>
      <c r="S186" s="79" t="s">
        <v>536</v>
      </c>
      <c r="T186" s="79" t="s">
        <v>597</v>
      </c>
      <c r="U186" s="79"/>
      <c r="V186" s="83" t="s">
        <v>702</v>
      </c>
      <c r="W186" s="81">
        <v>43733.347037037034</v>
      </c>
      <c r="X186" s="83" t="s">
        <v>823</v>
      </c>
      <c r="Y186" s="79"/>
      <c r="Z186" s="79"/>
      <c r="AA186" s="85" t="s">
        <v>1006</v>
      </c>
      <c r="AB186" s="79"/>
      <c r="AC186" s="79" t="b">
        <v>0</v>
      </c>
      <c r="AD186" s="79">
        <v>0</v>
      </c>
      <c r="AE186" s="85" t="s">
        <v>1094</v>
      </c>
      <c r="AF186" s="79" t="b">
        <v>0</v>
      </c>
      <c r="AG186" s="79" t="s">
        <v>1105</v>
      </c>
      <c r="AH186" s="79"/>
      <c r="AI186" s="85" t="s">
        <v>1094</v>
      </c>
      <c r="AJ186" s="79" t="b">
        <v>0</v>
      </c>
      <c r="AK186" s="79">
        <v>0</v>
      </c>
      <c r="AL186" s="85" t="s">
        <v>1094</v>
      </c>
      <c r="AM186" s="79" t="s">
        <v>1120</v>
      </c>
      <c r="AN186" s="79" t="b">
        <v>1</v>
      </c>
      <c r="AO186" s="85" t="s">
        <v>1006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10</v>
      </c>
      <c r="BK186" s="49">
        <v>100</v>
      </c>
      <c r="BL186" s="48">
        <v>10</v>
      </c>
    </row>
    <row r="187" spans="1:64" ht="15">
      <c r="A187" s="64" t="s">
        <v>264</v>
      </c>
      <c r="B187" s="64" t="s">
        <v>264</v>
      </c>
      <c r="C187" s="65" t="s">
        <v>3144</v>
      </c>
      <c r="D187" s="66">
        <v>3</v>
      </c>
      <c r="E187" s="67" t="s">
        <v>132</v>
      </c>
      <c r="F187" s="68">
        <v>35</v>
      </c>
      <c r="G187" s="65"/>
      <c r="H187" s="69"/>
      <c r="I187" s="70"/>
      <c r="J187" s="70"/>
      <c r="K187" s="34" t="s">
        <v>65</v>
      </c>
      <c r="L187" s="77">
        <v>187</v>
      </c>
      <c r="M187" s="77"/>
      <c r="N187" s="72"/>
      <c r="O187" s="79" t="s">
        <v>176</v>
      </c>
      <c r="P187" s="81">
        <v>43734.665671296294</v>
      </c>
      <c r="Q187" s="79" t="s">
        <v>394</v>
      </c>
      <c r="R187" s="79" t="s">
        <v>502</v>
      </c>
      <c r="S187" s="79" t="s">
        <v>550</v>
      </c>
      <c r="T187" s="79"/>
      <c r="U187" s="79"/>
      <c r="V187" s="83" t="s">
        <v>703</v>
      </c>
      <c r="W187" s="81">
        <v>43734.665671296294</v>
      </c>
      <c r="X187" s="83" t="s">
        <v>824</v>
      </c>
      <c r="Y187" s="79"/>
      <c r="Z187" s="79"/>
      <c r="AA187" s="85" t="s">
        <v>1007</v>
      </c>
      <c r="AB187" s="79"/>
      <c r="AC187" s="79" t="b">
        <v>0</v>
      </c>
      <c r="AD187" s="79">
        <v>0</v>
      </c>
      <c r="AE187" s="85" t="s">
        <v>1094</v>
      </c>
      <c r="AF187" s="79" t="b">
        <v>0</v>
      </c>
      <c r="AG187" s="79" t="s">
        <v>1104</v>
      </c>
      <c r="AH187" s="79"/>
      <c r="AI187" s="85" t="s">
        <v>1094</v>
      </c>
      <c r="AJ187" s="79" t="b">
        <v>0</v>
      </c>
      <c r="AK187" s="79">
        <v>0</v>
      </c>
      <c r="AL187" s="85" t="s">
        <v>1094</v>
      </c>
      <c r="AM187" s="79" t="s">
        <v>1120</v>
      </c>
      <c r="AN187" s="79" t="b">
        <v>1</v>
      </c>
      <c r="AO187" s="85" t="s">
        <v>1007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6.666666666666667</v>
      </c>
      <c r="BF187" s="48">
        <v>0</v>
      </c>
      <c r="BG187" s="49">
        <v>0</v>
      </c>
      <c r="BH187" s="48">
        <v>0</v>
      </c>
      <c r="BI187" s="49">
        <v>0</v>
      </c>
      <c r="BJ187" s="48">
        <v>14</v>
      </c>
      <c r="BK187" s="49">
        <v>93.33333333333333</v>
      </c>
      <c r="BL187" s="48">
        <v>15</v>
      </c>
    </row>
    <row r="188" spans="1:64" ht="15">
      <c r="A188" s="64" t="s">
        <v>265</v>
      </c>
      <c r="B188" s="64" t="s">
        <v>270</v>
      </c>
      <c r="C188" s="65" t="s">
        <v>3144</v>
      </c>
      <c r="D188" s="66">
        <v>3</v>
      </c>
      <c r="E188" s="67" t="s">
        <v>132</v>
      </c>
      <c r="F188" s="68">
        <v>35</v>
      </c>
      <c r="G188" s="65"/>
      <c r="H188" s="69"/>
      <c r="I188" s="70"/>
      <c r="J188" s="70"/>
      <c r="K188" s="34" t="s">
        <v>65</v>
      </c>
      <c r="L188" s="77">
        <v>188</v>
      </c>
      <c r="M188" s="77"/>
      <c r="N188" s="72"/>
      <c r="O188" s="79" t="s">
        <v>325</v>
      </c>
      <c r="P188" s="81">
        <v>43739.96487268519</v>
      </c>
      <c r="Q188" s="79" t="s">
        <v>395</v>
      </c>
      <c r="R188" s="79"/>
      <c r="S188" s="79"/>
      <c r="T188" s="79" t="s">
        <v>585</v>
      </c>
      <c r="U188" s="79"/>
      <c r="V188" s="83" t="s">
        <v>704</v>
      </c>
      <c r="W188" s="81">
        <v>43739.96487268519</v>
      </c>
      <c r="X188" s="83" t="s">
        <v>825</v>
      </c>
      <c r="Y188" s="79"/>
      <c r="Z188" s="79"/>
      <c r="AA188" s="85" t="s">
        <v>1008</v>
      </c>
      <c r="AB188" s="79"/>
      <c r="AC188" s="79" t="b">
        <v>0</v>
      </c>
      <c r="AD188" s="79">
        <v>0</v>
      </c>
      <c r="AE188" s="85" t="s">
        <v>1094</v>
      </c>
      <c r="AF188" s="79" t="b">
        <v>0</v>
      </c>
      <c r="AG188" s="79" t="s">
        <v>1104</v>
      </c>
      <c r="AH188" s="79"/>
      <c r="AI188" s="85" t="s">
        <v>1094</v>
      </c>
      <c r="AJ188" s="79" t="b">
        <v>0</v>
      </c>
      <c r="AK188" s="79">
        <v>1</v>
      </c>
      <c r="AL188" s="85" t="s">
        <v>1019</v>
      </c>
      <c r="AM188" s="79" t="s">
        <v>1116</v>
      </c>
      <c r="AN188" s="79" t="b">
        <v>0</v>
      </c>
      <c r="AO188" s="85" t="s">
        <v>1019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15</v>
      </c>
      <c r="BC188" s="78" t="str">
        <f>REPLACE(INDEX(GroupVertices[Group],MATCH(Edges[[#This Row],[Vertex 2]],GroupVertices[Vertex],0)),1,1,"")</f>
        <v>15</v>
      </c>
      <c r="BD188" s="48">
        <v>0</v>
      </c>
      <c r="BE188" s="49">
        <v>0</v>
      </c>
      <c r="BF188" s="48">
        <v>0</v>
      </c>
      <c r="BG188" s="49">
        <v>0</v>
      </c>
      <c r="BH188" s="48">
        <v>0</v>
      </c>
      <c r="BI188" s="49">
        <v>0</v>
      </c>
      <c r="BJ188" s="48">
        <v>27</v>
      </c>
      <c r="BK188" s="49">
        <v>100</v>
      </c>
      <c r="BL188" s="48">
        <v>27</v>
      </c>
    </row>
    <row r="189" spans="1:64" ht="15">
      <c r="A189" s="64" t="s">
        <v>266</v>
      </c>
      <c r="B189" s="64" t="s">
        <v>317</v>
      </c>
      <c r="C189" s="65" t="s">
        <v>3144</v>
      </c>
      <c r="D189" s="66">
        <v>3</v>
      </c>
      <c r="E189" s="67" t="s">
        <v>132</v>
      </c>
      <c r="F189" s="68">
        <v>35</v>
      </c>
      <c r="G189" s="65"/>
      <c r="H189" s="69"/>
      <c r="I189" s="70"/>
      <c r="J189" s="70"/>
      <c r="K189" s="34" t="s">
        <v>65</v>
      </c>
      <c r="L189" s="77">
        <v>189</v>
      </c>
      <c r="M189" s="77"/>
      <c r="N189" s="72"/>
      <c r="O189" s="79" t="s">
        <v>326</v>
      </c>
      <c r="P189" s="81">
        <v>43740.500127314815</v>
      </c>
      <c r="Q189" s="79" t="s">
        <v>396</v>
      </c>
      <c r="R189" s="83" t="s">
        <v>503</v>
      </c>
      <c r="S189" s="79" t="s">
        <v>551</v>
      </c>
      <c r="T189" s="79" t="s">
        <v>582</v>
      </c>
      <c r="U189" s="79"/>
      <c r="V189" s="83" t="s">
        <v>705</v>
      </c>
      <c r="W189" s="81">
        <v>43740.500127314815</v>
      </c>
      <c r="X189" s="83" t="s">
        <v>826</v>
      </c>
      <c r="Y189" s="79"/>
      <c r="Z189" s="79"/>
      <c r="AA189" s="85" t="s">
        <v>1009</v>
      </c>
      <c r="AB189" s="79"/>
      <c r="AC189" s="79" t="b">
        <v>0</v>
      </c>
      <c r="AD189" s="79">
        <v>0</v>
      </c>
      <c r="AE189" s="85" t="s">
        <v>1100</v>
      </c>
      <c r="AF189" s="79" t="b">
        <v>0</v>
      </c>
      <c r="AG189" s="79" t="s">
        <v>1104</v>
      </c>
      <c r="AH189" s="79"/>
      <c r="AI189" s="85" t="s">
        <v>1094</v>
      </c>
      <c r="AJ189" s="79" t="b">
        <v>0</v>
      </c>
      <c r="AK189" s="79">
        <v>0</v>
      </c>
      <c r="AL189" s="85" t="s">
        <v>1094</v>
      </c>
      <c r="AM189" s="79" t="s">
        <v>1138</v>
      </c>
      <c r="AN189" s="79" t="b">
        <v>0</v>
      </c>
      <c r="AO189" s="85" t="s">
        <v>1009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14</v>
      </c>
      <c r="BC189" s="78" t="str">
        <f>REPLACE(INDEX(GroupVertices[Group],MATCH(Edges[[#This Row],[Vertex 2]],GroupVertices[Vertex],0)),1,1,"")</f>
        <v>14</v>
      </c>
      <c r="BD189" s="48">
        <v>0</v>
      </c>
      <c r="BE189" s="49">
        <v>0</v>
      </c>
      <c r="BF189" s="48">
        <v>0</v>
      </c>
      <c r="BG189" s="49">
        <v>0</v>
      </c>
      <c r="BH189" s="48">
        <v>0</v>
      </c>
      <c r="BI189" s="49">
        <v>0</v>
      </c>
      <c r="BJ189" s="48">
        <v>31</v>
      </c>
      <c r="BK189" s="49">
        <v>100</v>
      </c>
      <c r="BL189" s="48">
        <v>31</v>
      </c>
    </row>
    <row r="190" spans="1:64" ht="15">
      <c r="A190" s="64" t="s">
        <v>266</v>
      </c>
      <c r="B190" s="64" t="s">
        <v>266</v>
      </c>
      <c r="C190" s="65" t="s">
        <v>3144</v>
      </c>
      <c r="D190" s="66">
        <v>3</v>
      </c>
      <c r="E190" s="67" t="s">
        <v>132</v>
      </c>
      <c r="F190" s="68">
        <v>35</v>
      </c>
      <c r="G190" s="65"/>
      <c r="H190" s="69"/>
      <c r="I190" s="70"/>
      <c r="J190" s="70"/>
      <c r="K190" s="34" t="s">
        <v>65</v>
      </c>
      <c r="L190" s="77">
        <v>190</v>
      </c>
      <c r="M190" s="77"/>
      <c r="N190" s="72"/>
      <c r="O190" s="79" t="s">
        <v>176</v>
      </c>
      <c r="P190" s="81">
        <v>43712.82986111111</v>
      </c>
      <c r="Q190" s="79" t="s">
        <v>397</v>
      </c>
      <c r="R190" s="83" t="s">
        <v>504</v>
      </c>
      <c r="S190" s="79" t="s">
        <v>551</v>
      </c>
      <c r="T190" s="79" t="s">
        <v>598</v>
      </c>
      <c r="U190" s="79"/>
      <c r="V190" s="83" t="s">
        <v>705</v>
      </c>
      <c r="W190" s="81">
        <v>43712.82986111111</v>
      </c>
      <c r="X190" s="83" t="s">
        <v>827</v>
      </c>
      <c r="Y190" s="79"/>
      <c r="Z190" s="79"/>
      <c r="AA190" s="85" t="s">
        <v>1010</v>
      </c>
      <c r="AB190" s="79"/>
      <c r="AC190" s="79" t="b">
        <v>0</v>
      </c>
      <c r="AD190" s="79">
        <v>0</v>
      </c>
      <c r="AE190" s="85" t="s">
        <v>1094</v>
      </c>
      <c r="AF190" s="79" t="b">
        <v>0</v>
      </c>
      <c r="AG190" s="79" t="s">
        <v>1104</v>
      </c>
      <c r="AH190" s="79"/>
      <c r="AI190" s="85" t="s">
        <v>1094</v>
      </c>
      <c r="AJ190" s="79" t="b">
        <v>0</v>
      </c>
      <c r="AK190" s="79">
        <v>0</v>
      </c>
      <c r="AL190" s="85" t="s">
        <v>1094</v>
      </c>
      <c r="AM190" s="79" t="s">
        <v>1138</v>
      </c>
      <c r="AN190" s="79" t="b">
        <v>0</v>
      </c>
      <c r="AO190" s="85" t="s">
        <v>1010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14</v>
      </c>
      <c r="BC190" s="78" t="str">
        <f>REPLACE(INDEX(GroupVertices[Group],MATCH(Edges[[#This Row],[Vertex 2]],GroupVertices[Vertex],0)),1,1,"")</f>
        <v>14</v>
      </c>
      <c r="BD190" s="48">
        <v>0</v>
      </c>
      <c r="BE190" s="49">
        <v>0</v>
      </c>
      <c r="BF190" s="48">
        <v>0</v>
      </c>
      <c r="BG190" s="49">
        <v>0</v>
      </c>
      <c r="BH190" s="48">
        <v>0</v>
      </c>
      <c r="BI190" s="49">
        <v>0</v>
      </c>
      <c r="BJ190" s="48">
        <v>20</v>
      </c>
      <c r="BK190" s="49">
        <v>100</v>
      </c>
      <c r="BL190" s="48">
        <v>20</v>
      </c>
    </row>
    <row r="191" spans="1:64" ht="15">
      <c r="A191" s="64" t="s">
        <v>267</v>
      </c>
      <c r="B191" s="64" t="s">
        <v>318</v>
      </c>
      <c r="C191" s="65" t="s">
        <v>3144</v>
      </c>
      <c r="D191" s="66">
        <v>3</v>
      </c>
      <c r="E191" s="67" t="s">
        <v>132</v>
      </c>
      <c r="F191" s="68">
        <v>35</v>
      </c>
      <c r="G191" s="65"/>
      <c r="H191" s="69"/>
      <c r="I191" s="70"/>
      <c r="J191" s="70"/>
      <c r="K191" s="34" t="s">
        <v>65</v>
      </c>
      <c r="L191" s="77">
        <v>191</v>
      </c>
      <c r="M191" s="77"/>
      <c r="N191" s="72"/>
      <c r="O191" s="79" t="s">
        <v>325</v>
      </c>
      <c r="P191" s="81">
        <v>43740.64047453704</v>
      </c>
      <c r="Q191" s="79" t="s">
        <v>398</v>
      </c>
      <c r="R191" s="79"/>
      <c r="S191" s="79"/>
      <c r="T191" s="79" t="s">
        <v>559</v>
      </c>
      <c r="U191" s="83" t="s">
        <v>642</v>
      </c>
      <c r="V191" s="83" t="s">
        <v>642</v>
      </c>
      <c r="W191" s="81">
        <v>43740.64047453704</v>
      </c>
      <c r="X191" s="83" t="s">
        <v>828</v>
      </c>
      <c r="Y191" s="79"/>
      <c r="Z191" s="79"/>
      <c r="AA191" s="85" t="s">
        <v>1011</v>
      </c>
      <c r="AB191" s="79"/>
      <c r="AC191" s="79" t="b">
        <v>0</v>
      </c>
      <c r="AD191" s="79">
        <v>0</v>
      </c>
      <c r="AE191" s="85" t="s">
        <v>1094</v>
      </c>
      <c r="AF191" s="79" t="b">
        <v>0</v>
      </c>
      <c r="AG191" s="79" t="s">
        <v>1104</v>
      </c>
      <c r="AH191" s="79"/>
      <c r="AI191" s="85" t="s">
        <v>1094</v>
      </c>
      <c r="AJ191" s="79" t="b">
        <v>0</v>
      </c>
      <c r="AK191" s="79">
        <v>0</v>
      </c>
      <c r="AL191" s="85" t="s">
        <v>1094</v>
      </c>
      <c r="AM191" s="79" t="s">
        <v>1120</v>
      </c>
      <c r="AN191" s="79" t="b">
        <v>0</v>
      </c>
      <c r="AO191" s="85" t="s">
        <v>1011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13</v>
      </c>
      <c r="BC191" s="78" t="str">
        <f>REPLACE(INDEX(GroupVertices[Group],MATCH(Edges[[#This Row],[Vertex 2]],GroupVertices[Vertex],0)),1,1,"")</f>
        <v>13</v>
      </c>
      <c r="BD191" s="48">
        <v>2</v>
      </c>
      <c r="BE191" s="49">
        <v>6.896551724137931</v>
      </c>
      <c r="BF191" s="48">
        <v>0</v>
      </c>
      <c r="BG191" s="49">
        <v>0</v>
      </c>
      <c r="BH191" s="48">
        <v>0</v>
      </c>
      <c r="BI191" s="49">
        <v>0</v>
      </c>
      <c r="BJ191" s="48">
        <v>27</v>
      </c>
      <c r="BK191" s="49">
        <v>93.10344827586206</v>
      </c>
      <c r="BL191" s="48">
        <v>29</v>
      </c>
    </row>
    <row r="192" spans="1:64" ht="15">
      <c r="A192" s="64" t="s">
        <v>268</v>
      </c>
      <c r="B192" s="64" t="s">
        <v>268</v>
      </c>
      <c r="C192" s="65" t="s">
        <v>3144</v>
      </c>
      <c r="D192" s="66">
        <v>3</v>
      </c>
      <c r="E192" s="67" t="s">
        <v>132</v>
      </c>
      <c r="F192" s="68">
        <v>35</v>
      </c>
      <c r="G192" s="65"/>
      <c r="H192" s="69"/>
      <c r="I192" s="70"/>
      <c r="J192" s="70"/>
      <c r="K192" s="34" t="s">
        <v>65</v>
      </c>
      <c r="L192" s="77">
        <v>192</v>
      </c>
      <c r="M192" s="77"/>
      <c r="N192" s="72"/>
      <c r="O192" s="79" t="s">
        <v>176</v>
      </c>
      <c r="P192" s="81">
        <v>43741.6180787037</v>
      </c>
      <c r="Q192" s="79" t="s">
        <v>399</v>
      </c>
      <c r="R192" s="83" t="s">
        <v>505</v>
      </c>
      <c r="S192" s="79" t="s">
        <v>552</v>
      </c>
      <c r="T192" s="79" t="s">
        <v>599</v>
      </c>
      <c r="U192" s="83" t="s">
        <v>643</v>
      </c>
      <c r="V192" s="83" t="s">
        <v>643</v>
      </c>
      <c r="W192" s="81">
        <v>43741.6180787037</v>
      </c>
      <c r="X192" s="83" t="s">
        <v>829</v>
      </c>
      <c r="Y192" s="79"/>
      <c r="Z192" s="79"/>
      <c r="AA192" s="85" t="s">
        <v>1012</v>
      </c>
      <c r="AB192" s="79"/>
      <c r="AC192" s="79" t="b">
        <v>0</v>
      </c>
      <c r="AD192" s="79">
        <v>0</v>
      </c>
      <c r="AE192" s="85" t="s">
        <v>1094</v>
      </c>
      <c r="AF192" s="79" t="b">
        <v>0</v>
      </c>
      <c r="AG192" s="79" t="s">
        <v>1104</v>
      </c>
      <c r="AH192" s="79"/>
      <c r="AI192" s="85" t="s">
        <v>1094</v>
      </c>
      <c r="AJ192" s="79" t="b">
        <v>0</v>
      </c>
      <c r="AK192" s="79">
        <v>0</v>
      </c>
      <c r="AL192" s="85" t="s">
        <v>1094</v>
      </c>
      <c r="AM192" s="79" t="s">
        <v>1122</v>
      </c>
      <c r="AN192" s="79" t="b">
        <v>0</v>
      </c>
      <c r="AO192" s="85" t="s">
        <v>1012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2</v>
      </c>
      <c r="BE192" s="49">
        <v>4.651162790697675</v>
      </c>
      <c r="BF192" s="48">
        <v>1</v>
      </c>
      <c r="BG192" s="49">
        <v>2.3255813953488373</v>
      </c>
      <c r="BH192" s="48">
        <v>0</v>
      </c>
      <c r="BI192" s="49">
        <v>0</v>
      </c>
      <c r="BJ192" s="48">
        <v>40</v>
      </c>
      <c r="BK192" s="49">
        <v>93.02325581395348</v>
      </c>
      <c r="BL192" s="48">
        <v>43</v>
      </c>
    </row>
    <row r="193" spans="1:64" ht="15">
      <c r="A193" s="64" t="s">
        <v>269</v>
      </c>
      <c r="B193" s="64" t="s">
        <v>269</v>
      </c>
      <c r="C193" s="65" t="s">
        <v>3147</v>
      </c>
      <c r="D193" s="66">
        <v>8.833333333333332</v>
      </c>
      <c r="E193" s="67" t="s">
        <v>136</v>
      </c>
      <c r="F193" s="68">
        <v>15.833333333333332</v>
      </c>
      <c r="G193" s="65"/>
      <c r="H193" s="69"/>
      <c r="I193" s="70"/>
      <c r="J193" s="70"/>
      <c r="K193" s="34" t="s">
        <v>65</v>
      </c>
      <c r="L193" s="77">
        <v>193</v>
      </c>
      <c r="M193" s="77"/>
      <c r="N193" s="72"/>
      <c r="O193" s="79" t="s">
        <v>176</v>
      </c>
      <c r="P193" s="81">
        <v>43682.45924768518</v>
      </c>
      <c r="Q193" s="79" t="s">
        <v>400</v>
      </c>
      <c r="R193" s="79"/>
      <c r="S193" s="79"/>
      <c r="T193" s="79" t="s">
        <v>600</v>
      </c>
      <c r="U193" s="83" t="s">
        <v>644</v>
      </c>
      <c r="V193" s="83" t="s">
        <v>644</v>
      </c>
      <c r="W193" s="81">
        <v>43682.45924768518</v>
      </c>
      <c r="X193" s="83" t="s">
        <v>830</v>
      </c>
      <c r="Y193" s="79"/>
      <c r="Z193" s="79"/>
      <c r="AA193" s="85" t="s">
        <v>1013</v>
      </c>
      <c r="AB193" s="79"/>
      <c r="AC193" s="79" t="b">
        <v>0</v>
      </c>
      <c r="AD193" s="79">
        <v>0</v>
      </c>
      <c r="AE193" s="85" t="s">
        <v>1094</v>
      </c>
      <c r="AF193" s="79" t="b">
        <v>0</v>
      </c>
      <c r="AG193" s="79" t="s">
        <v>1104</v>
      </c>
      <c r="AH193" s="79"/>
      <c r="AI193" s="85" t="s">
        <v>1094</v>
      </c>
      <c r="AJ193" s="79" t="b">
        <v>0</v>
      </c>
      <c r="AK193" s="79">
        <v>0</v>
      </c>
      <c r="AL193" s="85" t="s">
        <v>1094</v>
      </c>
      <c r="AM193" s="79" t="s">
        <v>1139</v>
      </c>
      <c r="AN193" s="79" t="b">
        <v>0</v>
      </c>
      <c r="AO193" s="85" t="s">
        <v>1013</v>
      </c>
      <c r="AP193" s="79" t="s">
        <v>176</v>
      </c>
      <c r="AQ193" s="79">
        <v>0</v>
      </c>
      <c r="AR193" s="79">
        <v>0</v>
      </c>
      <c r="AS193" s="79"/>
      <c r="AT193" s="79"/>
      <c r="AU193" s="79"/>
      <c r="AV193" s="79"/>
      <c r="AW193" s="79"/>
      <c r="AX193" s="79"/>
      <c r="AY193" s="79"/>
      <c r="AZ193" s="79"/>
      <c r="BA193">
        <v>6</v>
      </c>
      <c r="BB193" s="78" t="str">
        <f>REPLACE(INDEX(GroupVertices[Group],MATCH(Edges[[#This Row],[Vertex 1]],GroupVertices[Vertex],0)),1,1,"")</f>
        <v>24</v>
      </c>
      <c r="BC193" s="78" t="str">
        <f>REPLACE(INDEX(GroupVertices[Group],MATCH(Edges[[#This Row],[Vertex 2]],GroupVertices[Vertex],0)),1,1,"")</f>
        <v>24</v>
      </c>
      <c r="BD193" s="48">
        <v>0</v>
      </c>
      <c r="BE193" s="49">
        <v>0</v>
      </c>
      <c r="BF193" s="48">
        <v>0</v>
      </c>
      <c r="BG193" s="49">
        <v>0</v>
      </c>
      <c r="BH193" s="48">
        <v>0</v>
      </c>
      <c r="BI193" s="49">
        <v>0</v>
      </c>
      <c r="BJ193" s="48">
        <v>37</v>
      </c>
      <c r="BK193" s="49">
        <v>100</v>
      </c>
      <c r="BL193" s="48">
        <v>37</v>
      </c>
    </row>
    <row r="194" spans="1:64" ht="15">
      <c r="A194" s="64" t="s">
        <v>269</v>
      </c>
      <c r="B194" s="64" t="s">
        <v>269</v>
      </c>
      <c r="C194" s="65" t="s">
        <v>3147</v>
      </c>
      <c r="D194" s="66">
        <v>8.833333333333332</v>
      </c>
      <c r="E194" s="67" t="s">
        <v>136</v>
      </c>
      <c r="F194" s="68">
        <v>15.833333333333332</v>
      </c>
      <c r="G194" s="65"/>
      <c r="H194" s="69"/>
      <c r="I194" s="70"/>
      <c r="J194" s="70"/>
      <c r="K194" s="34" t="s">
        <v>65</v>
      </c>
      <c r="L194" s="77">
        <v>194</v>
      </c>
      <c r="M194" s="77"/>
      <c r="N194" s="72"/>
      <c r="O194" s="79" t="s">
        <v>176</v>
      </c>
      <c r="P194" s="81">
        <v>43684.957337962966</v>
      </c>
      <c r="Q194" s="79" t="s">
        <v>401</v>
      </c>
      <c r="R194" s="83" t="s">
        <v>506</v>
      </c>
      <c r="S194" s="79" t="s">
        <v>553</v>
      </c>
      <c r="T194" s="79" t="s">
        <v>601</v>
      </c>
      <c r="U194" s="83" t="s">
        <v>645</v>
      </c>
      <c r="V194" s="83" t="s">
        <v>645</v>
      </c>
      <c r="W194" s="81">
        <v>43684.957337962966</v>
      </c>
      <c r="X194" s="83" t="s">
        <v>831</v>
      </c>
      <c r="Y194" s="79"/>
      <c r="Z194" s="79"/>
      <c r="AA194" s="85" t="s">
        <v>1014</v>
      </c>
      <c r="AB194" s="79"/>
      <c r="AC194" s="79" t="b">
        <v>0</v>
      </c>
      <c r="AD194" s="79">
        <v>0</v>
      </c>
      <c r="AE194" s="85" t="s">
        <v>1094</v>
      </c>
      <c r="AF194" s="79" t="b">
        <v>0</v>
      </c>
      <c r="AG194" s="79" t="s">
        <v>1104</v>
      </c>
      <c r="AH194" s="79"/>
      <c r="AI194" s="85" t="s">
        <v>1094</v>
      </c>
      <c r="AJ194" s="79" t="b">
        <v>0</v>
      </c>
      <c r="AK194" s="79">
        <v>0</v>
      </c>
      <c r="AL194" s="85" t="s">
        <v>1094</v>
      </c>
      <c r="AM194" s="79" t="s">
        <v>1139</v>
      </c>
      <c r="AN194" s="79" t="b">
        <v>0</v>
      </c>
      <c r="AO194" s="85" t="s">
        <v>1014</v>
      </c>
      <c r="AP194" s="79" t="s">
        <v>176</v>
      </c>
      <c r="AQ194" s="79">
        <v>0</v>
      </c>
      <c r="AR194" s="79">
        <v>0</v>
      </c>
      <c r="AS194" s="79"/>
      <c r="AT194" s="79"/>
      <c r="AU194" s="79"/>
      <c r="AV194" s="79"/>
      <c r="AW194" s="79"/>
      <c r="AX194" s="79"/>
      <c r="AY194" s="79"/>
      <c r="AZ194" s="79"/>
      <c r="BA194">
        <v>6</v>
      </c>
      <c r="BB194" s="78" t="str">
        <f>REPLACE(INDEX(GroupVertices[Group],MATCH(Edges[[#This Row],[Vertex 1]],GroupVertices[Vertex],0)),1,1,"")</f>
        <v>24</v>
      </c>
      <c r="BC194" s="78" t="str">
        <f>REPLACE(INDEX(GroupVertices[Group],MATCH(Edges[[#This Row],[Vertex 2]],GroupVertices[Vertex],0)),1,1,"")</f>
        <v>24</v>
      </c>
      <c r="BD194" s="48">
        <v>0</v>
      </c>
      <c r="BE194" s="49">
        <v>0</v>
      </c>
      <c r="BF194" s="48">
        <v>0</v>
      </c>
      <c r="BG194" s="49">
        <v>0</v>
      </c>
      <c r="BH194" s="48">
        <v>0</v>
      </c>
      <c r="BI194" s="49">
        <v>0</v>
      </c>
      <c r="BJ194" s="48">
        <v>33</v>
      </c>
      <c r="BK194" s="49">
        <v>100</v>
      </c>
      <c r="BL194" s="48">
        <v>33</v>
      </c>
    </row>
    <row r="195" spans="1:64" ht="15">
      <c r="A195" s="64" t="s">
        <v>269</v>
      </c>
      <c r="B195" s="64" t="s">
        <v>269</v>
      </c>
      <c r="C195" s="65" t="s">
        <v>3147</v>
      </c>
      <c r="D195" s="66">
        <v>8.833333333333332</v>
      </c>
      <c r="E195" s="67" t="s">
        <v>136</v>
      </c>
      <c r="F195" s="68">
        <v>15.833333333333332</v>
      </c>
      <c r="G195" s="65"/>
      <c r="H195" s="69"/>
      <c r="I195" s="70"/>
      <c r="J195" s="70"/>
      <c r="K195" s="34" t="s">
        <v>65</v>
      </c>
      <c r="L195" s="77">
        <v>195</v>
      </c>
      <c r="M195" s="77"/>
      <c r="N195" s="72"/>
      <c r="O195" s="79" t="s">
        <v>176</v>
      </c>
      <c r="P195" s="81">
        <v>43689.45885416667</v>
      </c>
      <c r="Q195" s="79" t="s">
        <v>402</v>
      </c>
      <c r="R195" s="79"/>
      <c r="S195" s="79"/>
      <c r="T195" s="79" t="s">
        <v>602</v>
      </c>
      <c r="U195" s="83" t="s">
        <v>646</v>
      </c>
      <c r="V195" s="83" t="s">
        <v>646</v>
      </c>
      <c r="W195" s="81">
        <v>43689.45885416667</v>
      </c>
      <c r="X195" s="83" t="s">
        <v>832</v>
      </c>
      <c r="Y195" s="79"/>
      <c r="Z195" s="79"/>
      <c r="AA195" s="85" t="s">
        <v>1015</v>
      </c>
      <c r="AB195" s="79"/>
      <c r="AC195" s="79" t="b">
        <v>0</v>
      </c>
      <c r="AD195" s="79">
        <v>2</v>
      </c>
      <c r="AE195" s="85" t="s">
        <v>1094</v>
      </c>
      <c r="AF195" s="79" t="b">
        <v>0</v>
      </c>
      <c r="AG195" s="79" t="s">
        <v>1104</v>
      </c>
      <c r="AH195" s="79"/>
      <c r="AI195" s="85" t="s">
        <v>1094</v>
      </c>
      <c r="AJ195" s="79" t="b">
        <v>0</v>
      </c>
      <c r="AK195" s="79">
        <v>1</v>
      </c>
      <c r="AL195" s="85" t="s">
        <v>1094</v>
      </c>
      <c r="AM195" s="79" t="s">
        <v>1139</v>
      </c>
      <c r="AN195" s="79" t="b">
        <v>0</v>
      </c>
      <c r="AO195" s="85" t="s">
        <v>1015</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24</v>
      </c>
      <c r="BC195" s="78" t="str">
        <f>REPLACE(INDEX(GroupVertices[Group],MATCH(Edges[[#This Row],[Vertex 2]],GroupVertices[Vertex],0)),1,1,"")</f>
        <v>24</v>
      </c>
      <c r="BD195" s="48">
        <v>0</v>
      </c>
      <c r="BE195" s="49">
        <v>0</v>
      </c>
      <c r="BF195" s="48">
        <v>0</v>
      </c>
      <c r="BG195" s="49">
        <v>0</v>
      </c>
      <c r="BH195" s="48">
        <v>0</v>
      </c>
      <c r="BI195" s="49">
        <v>0</v>
      </c>
      <c r="BJ195" s="48">
        <v>27</v>
      </c>
      <c r="BK195" s="49">
        <v>100</v>
      </c>
      <c r="BL195" s="48">
        <v>27</v>
      </c>
    </row>
    <row r="196" spans="1:64" ht="15">
      <c r="A196" s="64" t="s">
        <v>269</v>
      </c>
      <c r="B196" s="64" t="s">
        <v>269</v>
      </c>
      <c r="C196" s="65" t="s">
        <v>3147</v>
      </c>
      <c r="D196" s="66">
        <v>8.833333333333332</v>
      </c>
      <c r="E196" s="67" t="s">
        <v>136</v>
      </c>
      <c r="F196" s="68">
        <v>15.833333333333332</v>
      </c>
      <c r="G196" s="65"/>
      <c r="H196" s="69"/>
      <c r="I196" s="70"/>
      <c r="J196" s="70"/>
      <c r="K196" s="34" t="s">
        <v>65</v>
      </c>
      <c r="L196" s="77">
        <v>196</v>
      </c>
      <c r="M196" s="77"/>
      <c r="N196" s="72"/>
      <c r="O196" s="79" t="s">
        <v>176</v>
      </c>
      <c r="P196" s="81">
        <v>43689.708969907406</v>
      </c>
      <c r="Q196" s="79" t="s">
        <v>403</v>
      </c>
      <c r="R196" s="83" t="s">
        <v>507</v>
      </c>
      <c r="S196" s="79" t="s">
        <v>536</v>
      </c>
      <c r="T196" s="79" t="s">
        <v>603</v>
      </c>
      <c r="U196" s="79"/>
      <c r="V196" s="83" t="s">
        <v>706</v>
      </c>
      <c r="W196" s="81">
        <v>43689.708969907406</v>
      </c>
      <c r="X196" s="83" t="s">
        <v>833</v>
      </c>
      <c r="Y196" s="79"/>
      <c r="Z196" s="79"/>
      <c r="AA196" s="85" t="s">
        <v>1016</v>
      </c>
      <c r="AB196" s="79"/>
      <c r="AC196" s="79" t="b">
        <v>0</v>
      </c>
      <c r="AD196" s="79">
        <v>0</v>
      </c>
      <c r="AE196" s="85" t="s">
        <v>1094</v>
      </c>
      <c r="AF196" s="79" t="b">
        <v>0</v>
      </c>
      <c r="AG196" s="79" t="s">
        <v>1104</v>
      </c>
      <c r="AH196" s="79"/>
      <c r="AI196" s="85" t="s">
        <v>1094</v>
      </c>
      <c r="AJ196" s="79" t="b">
        <v>0</v>
      </c>
      <c r="AK196" s="79">
        <v>0</v>
      </c>
      <c r="AL196" s="85" t="s">
        <v>1094</v>
      </c>
      <c r="AM196" s="79" t="s">
        <v>1139</v>
      </c>
      <c r="AN196" s="79" t="b">
        <v>1</v>
      </c>
      <c r="AO196" s="85" t="s">
        <v>1016</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24</v>
      </c>
      <c r="BC196" s="78" t="str">
        <f>REPLACE(INDEX(GroupVertices[Group],MATCH(Edges[[#This Row],[Vertex 2]],GroupVertices[Vertex],0)),1,1,"")</f>
        <v>24</v>
      </c>
      <c r="BD196" s="48">
        <v>0</v>
      </c>
      <c r="BE196" s="49">
        <v>0</v>
      </c>
      <c r="BF196" s="48">
        <v>0</v>
      </c>
      <c r="BG196" s="49">
        <v>0</v>
      </c>
      <c r="BH196" s="48">
        <v>0</v>
      </c>
      <c r="BI196" s="49">
        <v>0</v>
      </c>
      <c r="BJ196" s="48">
        <v>16</v>
      </c>
      <c r="BK196" s="49">
        <v>100</v>
      </c>
      <c r="BL196" s="48">
        <v>16</v>
      </c>
    </row>
    <row r="197" spans="1:64" ht="15">
      <c r="A197" s="64" t="s">
        <v>269</v>
      </c>
      <c r="B197" s="64" t="s">
        <v>269</v>
      </c>
      <c r="C197" s="65" t="s">
        <v>3147</v>
      </c>
      <c r="D197" s="66">
        <v>8.833333333333332</v>
      </c>
      <c r="E197" s="67" t="s">
        <v>136</v>
      </c>
      <c r="F197" s="68">
        <v>15.833333333333332</v>
      </c>
      <c r="G197" s="65"/>
      <c r="H197" s="69"/>
      <c r="I197" s="70"/>
      <c r="J197" s="70"/>
      <c r="K197" s="34" t="s">
        <v>65</v>
      </c>
      <c r="L197" s="77">
        <v>197</v>
      </c>
      <c r="M197" s="77"/>
      <c r="N197" s="72"/>
      <c r="O197" s="79" t="s">
        <v>176</v>
      </c>
      <c r="P197" s="81">
        <v>43699.62635416666</v>
      </c>
      <c r="Q197" s="79" t="s">
        <v>404</v>
      </c>
      <c r="R197" s="83" t="s">
        <v>508</v>
      </c>
      <c r="S197" s="79" t="s">
        <v>553</v>
      </c>
      <c r="T197" s="79" t="s">
        <v>604</v>
      </c>
      <c r="U197" s="83" t="s">
        <v>647</v>
      </c>
      <c r="V197" s="83" t="s">
        <v>647</v>
      </c>
      <c r="W197" s="81">
        <v>43699.62635416666</v>
      </c>
      <c r="X197" s="83" t="s">
        <v>834</v>
      </c>
      <c r="Y197" s="79"/>
      <c r="Z197" s="79"/>
      <c r="AA197" s="85" t="s">
        <v>1017</v>
      </c>
      <c r="AB197" s="79"/>
      <c r="AC197" s="79" t="b">
        <v>0</v>
      </c>
      <c r="AD197" s="79">
        <v>0</v>
      </c>
      <c r="AE197" s="85" t="s">
        <v>1094</v>
      </c>
      <c r="AF197" s="79" t="b">
        <v>0</v>
      </c>
      <c r="AG197" s="79" t="s">
        <v>1104</v>
      </c>
      <c r="AH197" s="79"/>
      <c r="AI197" s="85" t="s">
        <v>1094</v>
      </c>
      <c r="AJ197" s="79" t="b">
        <v>0</v>
      </c>
      <c r="AK197" s="79">
        <v>0</v>
      </c>
      <c r="AL197" s="85" t="s">
        <v>1094</v>
      </c>
      <c r="AM197" s="79" t="s">
        <v>1139</v>
      </c>
      <c r="AN197" s="79" t="b">
        <v>0</v>
      </c>
      <c r="AO197" s="85" t="s">
        <v>1017</v>
      </c>
      <c r="AP197" s="79" t="s">
        <v>176</v>
      </c>
      <c r="AQ197" s="79">
        <v>0</v>
      </c>
      <c r="AR197" s="79">
        <v>0</v>
      </c>
      <c r="AS197" s="79"/>
      <c r="AT197" s="79"/>
      <c r="AU197" s="79"/>
      <c r="AV197" s="79"/>
      <c r="AW197" s="79"/>
      <c r="AX197" s="79"/>
      <c r="AY197" s="79"/>
      <c r="AZ197" s="79"/>
      <c r="BA197">
        <v>6</v>
      </c>
      <c r="BB197" s="78" t="str">
        <f>REPLACE(INDEX(GroupVertices[Group],MATCH(Edges[[#This Row],[Vertex 1]],GroupVertices[Vertex],0)),1,1,"")</f>
        <v>24</v>
      </c>
      <c r="BC197" s="78" t="str">
        <f>REPLACE(INDEX(GroupVertices[Group],MATCH(Edges[[#This Row],[Vertex 2]],GroupVertices[Vertex],0)),1,1,"")</f>
        <v>24</v>
      </c>
      <c r="BD197" s="48">
        <v>1</v>
      </c>
      <c r="BE197" s="49">
        <v>3.125</v>
      </c>
      <c r="BF197" s="48">
        <v>0</v>
      </c>
      <c r="BG197" s="49">
        <v>0</v>
      </c>
      <c r="BH197" s="48">
        <v>0</v>
      </c>
      <c r="BI197" s="49">
        <v>0</v>
      </c>
      <c r="BJ197" s="48">
        <v>31</v>
      </c>
      <c r="BK197" s="49">
        <v>96.875</v>
      </c>
      <c r="BL197" s="48">
        <v>32</v>
      </c>
    </row>
    <row r="198" spans="1:64" ht="15">
      <c r="A198" s="64" t="s">
        <v>269</v>
      </c>
      <c r="B198" s="64" t="s">
        <v>269</v>
      </c>
      <c r="C198" s="65" t="s">
        <v>3147</v>
      </c>
      <c r="D198" s="66">
        <v>8.833333333333332</v>
      </c>
      <c r="E198" s="67" t="s">
        <v>136</v>
      </c>
      <c r="F198" s="68">
        <v>15.833333333333332</v>
      </c>
      <c r="G198" s="65"/>
      <c r="H198" s="69"/>
      <c r="I198" s="70"/>
      <c r="J198" s="70"/>
      <c r="K198" s="34" t="s">
        <v>65</v>
      </c>
      <c r="L198" s="77">
        <v>198</v>
      </c>
      <c r="M198" s="77"/>
      <c r="N198" s="72"/>
      <c r="O198" s="79" t="s">
        <v>176</v>
      </c>
      <c r="P198" s="81">
        <v>43742.46357638889</v>
      </c>
      <c r="Q198" s="79" t="s">
        <v>405</v>
      </c>
      <c r="R198" s="83" t="s">
        <v>509</v>
      </c>
      <c r="S198" s="79" t="s">
        <v>553</v>
      </c>
      <c r="T198" s="79" t="s">
        <v>601</v>
      </c>
      <c r="U198" s="83" t="s">
        <v>648</v>
      </c>
      <c r="V198" s="83" t="s">
        <v>648</v>
      </c>
      <c r="W198" s="81">
        <v>43742.46357638889</v>
      </c>
      <c r="X198" s="83" t="s">
        <v>835</v>
      </c>
      <c r="Y198" s="79"/>
      <c r="Z198" s="79"/>
      <c r="AA198" s="85" t="s">
        <v>1018</v>
      </c>
      <c r="AB198" s="79"/>
      <c r="AC198" s="79" t="b">
        <v>0</v>
      </c>
      <c r="AD198" s="79">
        <v>1</v>
      </c>
      <c r="AE198" s="85" t="s">
        <v>1094</v>
      </c>
      <c r="AF198" s="79" t="b">
        <v>0</v>
      </c>
      <c r="AG198" s="79" t="s">
        <v>1104</v>
      </c>
      <c r="AH198" s="79"/>
      <c r="AI198" s="85" t="s">
        <v>1094</v>
      </c>
      <c r="AJ198" s="79" t="b">
        <v>0</v>
      </c>
      <c r="AK198" s="79">
        <v>0</v>
      </c>
      <c r="AL198" s="85" t="s">
        <v>1094</v>
      </c>
      <c r="AM198" s="79" t="s">
        <v>1139</v>
      </c>
      <c r="AN198" s="79" t="b">
        <v>0</v>
      </c>
      <c r="AO198" s="85" t="s">
        <v>1018</v>
      </c>
      <c r="AP198" s="79" t="s">
        <v>176</v>
      </c>
      <c r="AQ198" s="79">
        <v>0</v>
      </c>
      <c r="AR198" s="79">
        <v>0</v>
      </c>
      <c r="AS198" s="79"/>
      <c r="AT198" s="79"/>
      <c r="AU198" s="79"/>
      <c r="AV198" s="79"/>
      <c r="AW198" s="79"/>
      <c r="AX198" s="79"/>
      <c r="AY198" s="79"/>
      <c r="AZ198" s="79"/>
      <c r="BA198">
        <v>6</v>
      </c>
      <c r="BB198" s="78" t="str">
        <f>REPLACE(INDEX(GroupVertices[Group],MATCH(Edges[[#This Row],[Vertex 1]],GroupVertices[Vertex],0)),1,1,"")</f>
        <v>24</v>
      </c>
      <c r="BC198" s="78" t="str">
        <f>REPLACE(INDEX(GroupVertices[Group],MATCH(Edges[[#This Row],[Vertex 2]],GroupVertices[Vertex],0)),1,1,"")</f>
        <v>24</v>
      </c>
      <c r="BD198" s="48">
        <v>0</v>
      </c>
      <c r="BE198" s="49">
        <v>0</v>
      </c>
      <c r="BF198" s="48">
        <v>0</v>
      </c>
      <c r="BG198" s="49">
        <v>0</v>
      </c>
      <c r="BH198" s="48">
        <v>0</v>
      </c>
      <c r="BI198" s="49">
        <v>0</v>
      </c>
      <c r="BJ198" s="48">
        <v>33</v>
      </c>
      <c r="BK198" s="49">
        <v>100</v>
      </c>
      <c r="BL198" s="48">
        <v>33</v>
      </c>
    </row>
    <row r="199" spans="1:64" ht="15">
      <c r="A199" s="64" t="s">
        <v>270</v>
      </c>
      <c r="B199" s="64" t="s">
        <v>270</v>
      </c>
      <c r="C199" s="65" t="s">
        <v>3148</v>
      </c>
      <c r="D199" s="66">
        <v>5.333333333333334</v>
      </c>
      <c r="E199" s="67" t="s">
        <v>136</v>
      </c>
      <c r="F199" s="68">
        <v>27.333333333333332</v>
      </c>
      <c r="G199" s="65"/>
      <c r="H199" s="69"/>
      <c r="I199" s="70"/>
      <c r="J199" s="70"/>
      <c r="K199" s="34" t="s">
        <v>65</v>
      </c>
      <c r="L199" s="77">
        <v>199</v>
      </c>
      <c r="M199" s="77"/>
      <c r="N199" s="72"/>
      <c r="O199" s="79" t="s">
        <v>176</v>
      </c>
      <c r="P199" s="81">
        <v>43739.95849537037</v>
      </c>
      <c r="Q199" s="79" t="s">
        <v>406</v>
      </c>
      <c r="R199" s="83" t="s">
        <v>510</v>
      </c>
      <c r="S199" s="79" t="s">
        <v>553</v>
      </c>
      <c r="T199" s="79" t="s">
        <v>605</v>
      </c>
      <c r="U199" s="83" t="s">
        <v>649</v>
      </c>
      <c r="V199" s="83" t="s">
        <v>649</v>
      </c>
      <c r="W199" s="81">
        <v>43739.95849537037</v>
      </c>
      <c r="X199" s="83" t="s">
        <v>836</v>
      </c>
      <c r="Y199" s="79"/>
      <c r="Z199" s="79"/>
      <c r="AA199" s="85" t="s">
        <v>1019</v>
      </c>
      <c r="AB199" s="79"/>
      <c r="AC199" s="79" t="b">
        <v>0</v>
      </c>
      <c r="AD199" s="79">
        <v>2</v>
      </c>
      <c r="AE199" s="85" t="s">
        <v>1094</v>
      </c>
      <c r="AF199" s="79" t="b">
        <v>0</v>
      </c>
      <c r="AG199" s="79" t="s">
        <v>1104</v>
      </c>
      <c r="AH199" s="79"/>
      <c r="AI199" s="85" t="s">
        <v>1094</v>
      </c>
      <c r="AJ199" s="79" t="b">
        <v>0</v>
      </c>
      <c r="AK199" s="79">
        <v>1</v>
      </c>
      <c r="AL199" s="85" t="s">
        <v>1094</v>
      </c>
      <c r="AM199" s="79" t="s">
        <v>1139</v>
      </c>
      <c r="AN199" s="79" t="b">
        <v>0</v>
      </c>
      <c r="AO199" s="85" t="s">
        <v>1019</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15</v>
      </c>
      <c r="BC199" s="78" t="str">
        <f>REPLACE(INDEX(GroupVertices[Group],MATCH(Edges[[#This Row],[Vertex 2]],GroupVertices[Vertex],0)),1,1,"")</f>
        <v>15</v>
      </c>
      <c r="BD199" s="48">
        <v>0</v>
      </c>
      <c r="BE199" s="49">
        <v>0</v>
      </c>
      <c r="BF199" s="48">
        <v>0</v>
      </c>
      <c r="BG199" s="49">
        <v>0</v>
      </c>
      <c r="BH199" s="48">
        <v>0</v>
      </c>
      <c r="BI199" s="49">
        <v>0</v>
      </c>
      <c r="BJ199" s="48">
        <v>31</v>
      </c>
      <c r="BK199" s="49">
        <v>100</v>
      </c>
      <c r="BL199" s="48">
        <v>31</v>
      </c>
    </row>
    <row r="200" spans="1:64" ht="15">
      <c r="A200" s="64" t="s">
        <v>270</v>
      </c>
      <c r="B200" s="64" t="s">
        <v>270</v>
      </c>
      <c r="C200" s="65" t="s">
        <v>3148</v>
      </c>
      <c r="D200" s="66">
        <v>5.333333333333334</v>
      </c>
      <c r="E200" s="67" t="s">
        <v>136</v>
      </c>
      <c r="F200" s="68">
        <v>27.333333333333332</v>
      </c>
      <c r="G200" s="65"/>
      <c r="H200" s="69"/>
      <c r="I200" s="70"/>
      <c r="J200" s="70"/>
      <c r="K200" s="34" t="s">
        <v>65</v>
      </c>
      <c r="L200" s="77">
        <v>200</v>
      </c>
      <c r="M200" s="77"/>
      <c r="N200" s="72"/>
      <c r="O200" s="79" t="s">
        <v>176</v>
      </c>
      <c r="P200" s="81">
        <v>43740.708761574075</v>
      </c>
      <c r="Q200" s="79" t="s">
        <v>407</v>
      </c>
      <c r="R200" s="83" t="s">
        <v>511</v>
      </c>
      <c r="S200" s="79" t="s">
        <v>553</v>
      </c>
      <c r="T200" s="79" t="s">
        <v>602</v>
      </c>
      <c r="U200" s="83" t="s">
        <v>650</v>
      </c>
      <c r="V200" s="83" t="s">
        <v>650</v>
      </c>
      <c r="W200" s="81">
        <v>43740.708761574075</v>
      </c>
      <c r="X200" s="83" t="s">
        <v>837</v>
      </c>
      <c r="Y200" s="79"/>
      <c r="Z200" s="79"/>
      <c r="AA200" s="85" t="s">
        <v>1020</v>
      </c>
      <c r="AB200" s="79"/>
      <c r="AC200" s="79" t="b">
        <v>0</v>
      </c>
      <c r="AD200" s="79">
        <v>0</v>
      </c>
      <c r="AE200" s="85" t="s">
        <v>1094</v>
      </c>
      <c r="AF200" s="79" t="b">
        <v>0</v>
      </c>
      <c r="AG200" s="79" t="s">
        <v>1104</v>
      </c>
      <c r="AH200" s="79"/>
      <c r="AI200" s="85" t="s">
        <v>1094</v>
      </c>
      <c r="AJ200" s="79" t="b">
        <v>0</v>
      </c>
      <c r="AK200" s="79">
        <v>0</v>
      </c>
      <c r="AL200" s="85" t="s">
        <v>1094</v>
      </c>
      <c r="AM200" s="79" t="s">
        <v>1139</v>
      </c>
      <c r="AN200" s="79" t="b">
        <v>0</v>
      </c>
      <c r="AO200" s="85" t="s">
        <v>1020</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15</v>
      </c>
      <c r="BC200" s="78" t="str">
        <f>REPLACE(INDEX(GroupVertices[Group],MATCH(Edges[[#This Row],[Vertex 2]],GroupVertices[Vertex],0)),1,1,"")</f>
        <v>15</v>
      </c>
      <c r="BD200" s="48">
        <v>0</v>
      </c>
      <c r="BE200" s="49">
        <v>0</v>
      </c>
      <c r="BF200" s="48">
        <v>0</v>
      </c>
      <c r="BG200" s="49">
        <v>0</v>
      </c>
      <c r="BH200" s="48">
        <v>0</v>
      </c>
      <c r="BI200" s="49">
        <v>0</v>
      </c>
      <c r="BJ200" s="48">
        <v>23</v>
      </c>
      <c r="BK200" s="49">
        <v>100</v>
      </c>
      <c r="BL200" s="48">
        <v>23</v>
      </c>
    </row>
    <row r="201" spans="1:64" ht="15">
      <c r="A201" s="64" t="s">
        <v>270</v>
      </c>
      <c r="B201" s="64" t="s">
        <v>270</v>
      </c>
      <c r="C201" s="65" t="s">
        <v>3148</v>
      </c>
      <c r="D201" s="66">
        <v>5.333333333333334</v>
      </c>
      <c r="E201" s="67" t="s">
        <v>136</v>
      </c>
      <c r="F201" s="68">
        <v>27.333333333333332</v>
      </c>
      <c r="G201" s="65"/>
      <c r="H201" s="69"/>
      <c r="I201" s="70"/>
      <c r="J201" s="70"/>
      <c r="K201" s="34" t="s">
        <v>65</v>
      </c>
      <c r="L201" s="77">
        <v>201</v>
      </c>
      <c r="M201" s="77"/>
      <c r="N201" s="72"/>
      <c r="O201" s="79" t="s">
        <v>176</v>
      </c>
      <c r="P201" s="81">
        <v>43742.709328703706</v>
      </c>
      <c r="Q201" s="79" t="s">
        <v>408</v>
      </c>
      <c r="R201" s="83" t="s">
        <v>512</v>
      </c>
      <c r="S201" s="79" t="s">
        <v>553</v>
      </c>
      <c r="T201" s="79" t="s">
        <v>606</v>
      </c>
      <c r="U201" s="83" t="s">
        <v>651</v>
      </c>
      <c r="V201" s="83" t="s">
        <v>651</v>
      </c>
      <c r="W201" s="81">
        <v>43742.709328703706</v>
      </c>
      <c r="X201" s="83" t="s">
        <v>838</v>
      </c>
      <c r="Y201" s="79"/>
      <c r="Z201" s="79"/>
      <c r="AA201" s="85" t="s">
        <v>1021</v>
      </c>
      <c r="AB201" s="79"/>
      <c r="AC201" s="79" t="b">
        <v>0</v>
      </c>
      <c r="AD201" s="79">
        <v>0</v>
      </c>
      <c r="AE201" s="85" t="s">
        <v>1094</v>
      </c>
      <c r="AF201" s="79" t="b">
        <v>0</v>
      </c>
      <c r="AG201" s="79" t="s">
        <v>1104</v>
      </c>
      <c r="AH201" s="79"/>
      <c r="AI201" s="85" t="s">
        <v>1094</v>
      </c>
      <c r="AJ201" s="79" t="b">
        <v>0</v>
      </c>
      <c r="AK201" s="79">
        <v>0</v>
      </c>
      <c r="AL201" s="85" t="s">
        <v>1094</v>
      </c>
      <c r="AM201" s="79" t="s">
        <v>1139</v>
      </c>
      <c r="AN201" s="79" t="b">
        <v>0</v>
      </c>
      <c r="AO201" s="85" t="s">
        <v>1021</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15</v>
      </c>
      <c r="BC201" s="78" t="str">
        <f>REPLACE(INDEX(GroupVertices[Group],MATCH(Edges[[#This Row],[Vertex 2]],GroupVertices[Vertex],0)),1,1,"")</f>
        <v>15</v>
      </c>
      <c r="BD201" s="48">
        <v>0</v>
      </c>
      <c r="BE201" s="49">
        <v>0</v>
      </c>
      <c r="BF201" s="48">
        <v>0</v>
      </c>
      <c r="BG201" s="49">
        <v>0</v>
      </c>
      <c r="BH201" s="48">
        <v>0</v>
      </c>
      <c r="BI201" s="49">
        <v>0</v>
      </c>
      <c r="BJ201" s="48">
        <v>35</v>
      </c>
      <c r="BK201" s="49">
        <v>100</v>
      </c>
      <c r="BL201" s="48">
        <v>35</v>
      </c>
    </row>
    <row r="202" spans="1:64" ht="15">
      <c r="A202" s="64" t="s">
        <v>271</v>
      </c>
      <c r="B202" s="64" t="s">
        <v>319</v>
      </c>
      <c r="C202" s="65" t="s">
        <v>3144</v>
      </c>
      <c r="D202" s="66">
        <v>3</v>
      </c>
      <c r="E202" s="67" t="s">
        <v>132</v>
      </c>
      <c r="F202" s="68">
        <v>35</v>
      </c>
      <c r="G202" s="65"/>
      <c r="H202" s="69"/>
      <c r="I202" s="70"/>
      <c r="J202" s="70"/>
      <c r="K202" s="34" t="s">
        <v>65</v>
      </c>
      <c r="L202" s="77">
        <v>202</v>
      </c>
      <c r="M202" s="77"/>
      <c r="N202" s="72"/>
      <c r="O202" s="79" t="s">
        <v>325</v>
      </c>
      <c r="P202" s="81">
        <v>43666.76372685185</v>
      </c>
      <c r="Q202" s="79" t="s">
        <v>409</v>
      </c>
      <c r="R202" s="83" t="s">
        <v>513</v>
      </c>
      <c r="S202" s="79" t="s">
        <v>536</v>
      </c>
      <c r="T202" s="79" t="s">
        <v>559</v>
      </c>
      <c r="U202" s="79"/>
      <c r="V202" s="83" t="s">
        <v>707</v>
      </c>
      <c r="W202" s="81">
        <v>43666.76372685185</v>
      </c>
      <c r="X202" s="83" t="s">
        <v>839</v>
      </c>
      <c r="Y202" s="79"/>
      <c r="Z202" s="79"/>
      <c r="AA202" s="85" t="s">
        <v>1022</v>
      </c>
      <c r="AB202" s="85" t="s">
        <v>1091</v>
      </c>
      <c r="AC202" s="79" t="b">
        <v>0</v>
      </c>
      <c r="AD202" s="79">
        <v>10</v>
      </c>
      <c r="AE202" s="85" t="s">
        <v>1101</v>
      </c>
      <c r="AF202" s="79" t="b">
        <v>0</v>
      </c>
      <c r="AG202" s="79" t="s">
        <v>1104</v>
      </c>
      <c r="AH202" s="79"/>
      <c r="AI202" s="85" t="s">
        <v>1094</v>
      </c>
      <c r="AJ202" s="79" t="b">
        <v>0</v>
      </c>
      <c r="AK202" s="79">
        <v>2</v>
      </c>
      <c r="AL202" s="85" t="s">
        <v>1094</v>
      </c>
      <c r="AM202" s="79" t="s">
        <v>1124</v>
      </c>
      <c r="AN202" s="79" t="b">
        <v>1</v>
      </c>
      <c r="AO202" s="85" t="s">
        <v>1091</v>
      </c>
      <c r="AP202" s="79" t="s">
        <v>1143</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272</v>
      </c>
      <c r="B203" s="64" t="s">
        <v>319</v>
      </c>
      <c r="C203" s="65" t="s">
        <v>3144</v>
      </c>
      <c r="D203" s="66">
        <v>3</v>
      </c>
      <c r="E203" s="67" t="s">
        <v>132</v>
      </c>
      <c r="F203" s="68">
        <v>35</v>
      </c>
      <c r="G203" s="65"/>
      <c r="H203" s="69"/>
      <c r="I203" s="70"/>
      <c r="J203" s="70"/>
      <c r="K203" s="34" t="s">
        <v>65</v>
      </c>
      <c r="L203" s="77">
        <v>203</v>
      </c>
      <c r="M203" s="77"/>
      <c r="N203" s="72"/>
      <c r="O203" s="79" t="s">
        <v>325</v>
      </c>
      <c r="P203" s="81">
        <v>43745.533680555556</v>
      </c>
      <c r="Q203" s="79" t="s">
        <v>410</v>
      </c>
      <c r="R203" s="79"/>
      <c r="S203" s="79"/>
      <c r="T203" s="79" t="s">
        <v>559</v>
      </c>
      <c r="U203" s="79"/>
      <c r="V203" s="83" t="s">
        <v>708</v>
      </c>
      <c r="W203" s="81">
        <v>43745.533680555556</v>
      </c>
      <c r="X203" s="83" t="s">
        <v>840</v>
      </c>
      <c r="Y203" s="79"/>
      <c r="Z203" s="79"/>
      <c r="AA203" s="85" t="s">
        <v>1023</v>
      </c>
      <c r="AB203" s="79"/>
      <c r="AC203" s="79" t="b">
        <v>0</v>
      </c>
      <c r="AD203" s="79">
        <v>0</v>
      </c>
      <c r="AE203" s="85" t="s">
        <v>1094</v>
      </c>
      <c r="AF203" s="79" t="b">
        <v>0</v>
      </c>
      <c r="AG203" s="79" t="s">
        <v>1104</v>
      </c>
      <c r="AH203" s="79"/>
      <c r="AI203" s="85" t="s">
        <v>1094</v>
      </c>
      <c r="AJ203" s="79" t="b">
        <v>0</v>
      </c>
      <c r="AK203" s="79">
        <v>0</v>
      </c>
      <c r="AL203" s="85" t="s">
        <v>1022</v>
      </c>
      <c r="AM203" s="79" t="s">
        <v>1120</v>
      </c>
      <c r="AN203" s="79" t="b">
        <v>0</v>
      </c>
      <c r="AO203" s="85" t="s">
        <v>1022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271</v>
      </c>
      <c r="B204" s="64" t="s">
        <v>320</v>
      </c>
      <c r="C204" s="65" t="s">
        <v>3144</v>
      </c>
      <c r="D204" s="66">
        <v>3</v>
      </c>
      <c r="E204" s="67" t="s">
        <v>132</v>
      </c>
      <c r="F204" s="68">
        <v>35</v>
      </c>
      <c r="G204" s="65"/>
      <c r="H204" s="69"/>
      <c r="I204" s="70"/>
      <c r="J204" s="70"/>
      <c r="K204" s="34" t="s">
        <v>65</v>
      </c>
      <c r="L204" s="77">
        <v>204</v>
      </c>
      <c r="M204" s="77"/>
      <c r="N204" s="72"/>
      <c r="O204" s="79" t="s">
        <v>325</v>
      </c>
      <c r="P204" s="81">
        <v>43666.76372685185</v>
      </c>
      <c r="Q204" s="79" t="s">
        <v>409</v>
      </c>
      <c r="R204" s="83" t="s">
        <v>513</v>
      </c>
      <c r="S204" s="79" t="s">
        <v>536</v>
      </c>
      <c r="T204" s="79" t="s">
        <v>559</v>
      </c>
      <c r="U204" s="79"/>
      <c r="V204" s="83" t="s">
        <v>707</v>
      </c>
      <c r="W204" s="81">
        <v>43666.76372685185</v>
      </c>
      <c r="X204" s="83" t="s">
        <v>839</v>
      </c>
      <c r="Y204" s="79"/>
      <c r="Z204" s="79"/>
      <c r="AA204" s="85" t="s">
        <v>1022</v>
      </c>
      <c r="AB204" s="85" t="s">
        <v>1091</v>
      </c>
      <c r="AC204" s="79" t="b">
        <v>0</v>
      </c>
      <c r="AD204" s="79">
        <v>10</v>
      </c>
      <c r="AE204" s="85" t="s">
        <v>1101</v>
      </c>
      <c r="AF204" s="79" t="b">
        <v>0</v>
      </c>
      <c r="AG204" s="79" t="s">
        <v>1104</v>
      </c>
      <c r="AH204" s="79"/>
      <c r="AI204" s="85" t="s">
        <v>1094</v>
      </c>
      <c r="AJ204" s="79" t="b">
        <v>0</v>
      </c>
      <c r="AK204" s="79">
        <v>2</v>
      </c>
      <c r="AL204" s="85" t="s">
        <v>1094</v>
      </c>
      <c r="AM204" s="79" t="s">
        <v>1124</v>
      </c>
      <c r="AN204" s="79" t="b">
        <v>1</v>
      </c>
      <c r="AO204" s="85" t="s">
        <v>1091</v>
      </c>
      <c r="AP204" s="79" t="s">
        <v>1143</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272</v>
      </c>
      <c r="B205" s="64" t="s">
        <v>320</v>
      </c>
      <c r="C205" s="65" t="s">
        <v>3144</v>
      </c>
      <c r="D205" s="66">
        <v>3</v>
      </c>
      <c r="E205" s="67" t="s">
        <v>132</v>
      </c>
      <c r="F205" s="68">
        <v>35</v>
      </c>
      <c r="G205" s="65"/>
      <c r="H205" s="69"/>
      <c r="I205" s="70"/>
      <c r="J205" s="70"/>
      <c r="K205" s="34" t="s">
        <v>65</v>
      </c>
      <c r="L205" s="77">
        <v>205</v>
      </c>
      <c r="M205" s="77"/>
      <c r="N205" s="72"/>
      <c r="O205" s="79" t="s">
        <v>325</v>
      </c>
      <c r="P205" s="81">
        <v>43745.533680555556</v>
      </c>
      <c r="Q205" s="79" t="s">
        <v>410</v>
      </c>
      <c r="R205" s="79"/>
      <c r="S205" s="79"/>
      <c r="T205" s="79" t="s">
        <v>559</v>
      </c>
      <c r="U205" s="79"/>
      <c r="V205" s="83" t="s">
        <v>708</v>
      </c>
      <c r="W205" s="81">
        <v>43745.533680555556</v>
      </c>
      <c r="X205" s="83" t="s">
        <v>840</v>
      </c>
      <c r="Y205" s="79"/>
      <c r="Z205" s="79"/>
      <c r="AA205" s="85" t="s">
        <v>1023</v>
      </c>
      <c r="AB205" s="79"/>
      <c r="AC205" s="79" t="b">
        <v>0</v>
      </c>
      <c r="AD205" s="79">
        <v>0</v>
      </c>
      <c r="AE205" s="85" t="s">
        <v>1094</v>
      </c>
      <c r="AF205" s="79" t="b">
        <v>0</v>
      </c>
      <c r="AG205" s="79" t="s">
        <v>1104</v>
      </c>
      <c r="AH205" s="79"/>
      <c r="AI205" s="85" t="s">
        <v>1094</v>
      </c>
      <c r="AJ205" s="79" t="b">
        <v>0</v>
      </c>
      <c r="AK205" s="79">
        <v>0</v>
      </c>
      <c r="AL205" s="85" t="s">
        <v>1022</v>
      </c>
      <c r="AM205" s="79" t="s">
        <v>1120</v>
      </c>
      <c r="AN205" s="79" t="b">
        <v>0</v>
      </c>
      <c r="AO205" s="85" t="s">
        <v>1022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271</v>
      </c>
      <c r="B206" s="64" t="s">
        <v>321</v>
      </c>
      <c r="C206" s="65" t="s">
        <v>3144</v>
      </c>
      <c r="D206" s="66">
        <v>3</v>
      </c>
      <c r="E206" s="67" t="s">
        <v>132</v>
      </c>
      <c r="F206" s="68">
        <v>35</v>
      </c>
      <c r="G206" s="65"/>
      <c r="H206" s="69"/>
      <c r="I206" s="70"/>
      <c r="J206" s="70"/>
      <c r="K206" s="34" t="s">
        <v>65</v>
      </c>
      <c r="L206" s="77">
        <v>206</v>
      </c>
      <c r="M206" s="77"/>
      <c r="N206" s="72"/>
      <c r="O206" s="79" t="s">
        <v>325</v>
      </c>
      <c r="P206" s="81">
        <v>43666.76372685185</v>
      </c>
      <c r="Q206" s="79" t="s">
        <v>409</v>
      </c>
      <c r="R206" s="83" t="s">
        <v>513</v>
      </c>
      <c r="S206" s="79" t="s">
        <v>536</v>
      </c>
      <c r="T206" s="79" t="s">
        <v>559</v>
      </c>
      <c r="U206" s="79"/>
      <c r="V206" s="83" t="s">
        <v>707</v>
      </c>
      <c r="W206" s="81">
        <v>43666.76372685185</v>
      </c>
      <c r="X206" s="83" t="s">
        <v>839</v>
      </c>
      <c r="Y206" s="79"/>
      <c r="Z206" s="79"/>
      <c r="AA206" s="85" t="s">
        <v>1022</v>
      </c>
      <c r="AB206" s="85" t="s">
        <v>1091</v>
      </c>
      <c r="AC206" s="79" t="b">
        <v>0</v>
      </c>
      <c r="AD206" s="79">
        <v>10</v>
      </c>
      <c r="AE206" s="85" t="s">
        <v>1101</v>
      </c>
      <c r="AF206" s="79" t="b">
        <v>0</v>
      </c>
      <c r="AG206" s="79" t="s">
        <v>1104</v>
      </c>
      <c r="AH206" s="79"/>
      <c r="AI206" s="85" t="s">
        <v>1094</v>
      </c>
      <c r="AJ206" s="79" t="b">
        <v>0</v>
      </c>
      <c r="AK206" s="79">
        <v>2</v>
      </c>
      <c r="AL206" s="85" t="s">
        <v>1094</v>
      </c>
      <c r="AM206" s="79" t="s">
        <v>1124</v>
      </c>
      <c r="AN206" s="79" t="b">
        <v>1</v>
      </c>
      <c r="AO206" s="85" t="s">
        <v>1091</v>
      </c>
      <c r="AP206" s="79" t="s">
        <v>1143</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272</v>
      </c>
      <c r="B207" s="64" t="s">
        <v>321</v>
      </c>
      <c r="C207" s="65" t="s">
        <v>3144</v>
      </c>
      <c r="D207" s="66">
        <v>3</v>
      </c>
      <c r="E207" s="67" t="s">
        <v>132</v>
      </c>
      <c r="F207" s="68">
        <v>35</v>
      </c>
      <c r="G207" s="65"/>
      <c r="H207" s="69"/>
      <c r="I207" s="70"/>
      <c r="J207" s="70"/>
      <c r="K207" s="34" t="s">
        <v>65</v>
      </c>
      <c r="L207" s="77">
        <v>207</v>
      </c>
      <c r="M207" s="77"/>
      <c r="N207" s="72"/>
      <c r="O207" s="79" t="s">
        <v>325</v>
      </c>
      <c r="P207" s="81">
        <v>43745.533680555556</v>
      </c>
      <c r="Q207" s="79" t="s">
        <v>410</v>
      </c>
      <c r="R207" s="79"/>
      <c r="S207" s="79"/>
      <c r="T207" s="79" t="s">
        <v>559</v>
      </c>
      <c r="U207" s="79"/>
      <c r="V207" s="83" t="s">
        <v>708</v>
      </c>
      <c r="W207" s="81">
        <v>43745.533680555556</v>
      </c>
      <c r="X207" s="83" t="s">
        <v>840</v>
      </c>
      <c r="Y207" s="79"/>
      <c r="Z207" s="79"/>
      <c r="AA207" s="85" t="s">
        <v>1023</v>
      </c>
      <c r="AB207" s="79"/>
      <c r="AC207" s="79" t="b">
        <v>0</v>
      </c>
      <c r="AD207" s="79">
        <v>0</v>
      </c>
      <c r="AE207" s="85" t="s">
        <v>1094</v>
      </c>
      <c r="AF207" s="79" t="b">
        <v>0</v>
      </c>
      <c r="AG207" s="79" t="s">
        <v>1104</v>
      </c>
      <c r="AH207" s="79"/>
      <c r="AI207" s="85" t="s">
        <v>1094</v>
      </c>
      <c r="AJ207" s="79" t="b">
        <v>0</v>
      </c>
      <c r="AK207" s="79">
        <v>0</v>
      </c>
      <c r="AL207" s="85" t="s">
        <v>1022</v>
      </c>
      <c r="AM207" s="79" t="s">
        <v>1120</v>
      </c>
      <c r="AN207" s="79" t="b">
        <v>0</v>
      </c>
      <c r="AO207" s="85" t="s">
        <v>1022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271</v>
      </c>
      <c r="B208" s="64" t="s">
        <v>322</v>
      </c>
      <c r="C208" s="65" t="s">
        <v>3144</v>
      </c>
      <c r="D208" s="66">
        <v>3</v>
      </c>
      <c r="E208" s="67" t="s">
        <v>132</v>
      </c>
      <c r="F208" s="68">
        <v>35</v>
      </c>
      <c r="G208" s="65"/>
      <c r="H208" s="69"/>
      <c r="I208" s="70"/>
      <c r="J208" s="70"/>
      <c r="K208" s="34" t="s">
        <v>65</v>
      </c>
      <c r="L208" s="77">
        <v>208</v>
      </c>
      <c r="M208" s="77"/>
      <c r="N208" s="72"/>
      <c r="O208" s="79" t="s">
        <v>326</v>
      </c>
      <c r="P208" s="81">
        <v>43666.76372685185</v>
      </c>
      <c r="Q208" s="79" t="s">
        <v>409</v>
      </c>
      <c r="R208" s="83" t="s">
        <v>513</v>
      </c>
      <c r="S208" s="79" t="s">
        <v>536</v>
      </c>
      <c r="T208" s="79" t="s">
        <v>559</v>
      </c>
      <c r="U208" s="79"/>
      <c r="V208" s="83" t="s">
        <v>707</v>
      </c>
      <c r="W208" s="81">
        <v>43666.76372685185</v>
      </c>
      <c r="X208" s="83" t="s">
        <v>839</v>
      </c>
      <c r="Y208" s="79"/>
      <c r="Z208" s="79"/>
      <c r="AA208" s="85" t="s">
        <v>1022</v>
      </c>
      <c r="AB208" s="85" t="s">
        <v>1091</v>
      </c>
      <c r="AC208" s="79" t="b">
        <v>0</v>
      </c>
      <c r="AD208" s="79">
        <v>10</v>
      </c>
      <c r="AE208" s="85" t="s">
        <v>1101</v>
      </c>
      <c r="AF208" s="79" t="b">
        <v>0</v>
      </c>
      <c r="AG208" s="79" t="s">
        <v>1104</v>
      </c>
      <c r="AH208" s="79"/>
      <c r="AI208" s="85" t="s">
        <v>1094</v>
      </c>
      <c r="AJ208" s="79" t="b">
        <v>0</v>
      </c>
      <c r="AK208" s="79">
        <v>2</v>
      </c>
      <c r="AL208" s="85" t="s">
        <v>1094</v>
      </c>
      <c r="AM208" s="79" t="s">
        <v>1124</v>
      </c>
      <c r="AN208" s="79" t="b">
        <v>1</v>
      </c>
      <c r="AO208" s="85" t="s">
        <v>1091</v>
      </c>
      <c r="AP208" s="79" t="s">
        <v>1143</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272</v>
      </c>
      <c r="B209" s="64" t="s">
        <v>322</v>
      </c>
      <c r="C209" s="65" t="s">
        <v>3144</v>
      </c>
      <c r="D209" s="66">
        <v>3</v>
      </c>
      <c r="E209" s="67" t="s">
        <v>132</v>
      </c>
      <c r="F209" s="68">
        <v>35</v>
      </c>
      <c r="G209" s="65"/>
      <c r="H209" s="69"/>
      <c r="I209" s="70"/>
      <c r="J209" s="70"/>
      <c r="K209" s="34" t="s">
        <v>65</v>
      </c>
      <c r="L209" s="77">
        <v>209</v>
      </c>
      <c r="M209" s="77"/>
      <c r="N209" s="72"/>
      <c r="O209" s="79" t="s">
        <v>325</v>
      </c>
      <c r="P209" s="81">
        <v>43745.533680555556</v>
      </c>
      <c r="Q209" s="79" t="s">
        <v>410</v>
      </c>
      <c r="R209" s="79"/>
      <c r="S209" s="79"/>
      <c r="T209" s="79" t="s">
        <v>559</v>
      </c>
      <c r="U209" s="79"/>
      <c r="V209" s="83" t="s">
        <v>708</v>
      </c>
      <c r="W209" s="81">
        <v>43745.533680555556</v>
      </c>
      <c r="X209" s="83" t="s">
        <v>840</v>
      </c>
      <c r="Y209" s="79"/>
      <c r="Z209" s="79"/>
      <c r="AA209" s="85" t="s">
        <v>1023</v>
      </c>
      <c r="AB209" s="79"/>
      <c r="AC209" s="79" t="b">
        <v>0</v>
      </c>
      <c r="AD209" s="79">
        <v>0</v>
      </c>
      <c r="AE209" s="85" t="s">
        <v>1094</v>
      </c>
      <c r="AF209" s="79" t="b">
        <v>0</v>
      </c>
      <c r="AG209" s="79" t="s">
        <v>1104</v>
      </c>
      <c r="AH209" s="79"/>
      <c r="AI209" s="85" t="s">
        <v>1094</v>
      </c>
      <c r="AJ209" s="79" t="b">
        <v>0</v>
      </c>
      <c r="AK209" s="79">
        <v>0</v>
      </c>
      <c r="AL209" s="85" t="s">
        <v>1022</v>
      </c>
      <c r="AM209" s="79" t="s">
        <v>1120</v>
      </c>
      <c r="AN209" s="79" t="b">
        <v>0</v>
      </c>
      <c r="AO209" s="85" t="s">
        <v>1022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271</v>
      </c>
      <c r="B210" s="64" t="s">
        <v>280</v>
      </c>
      <c r="C210" s="65" t="s">
        <v>3144</v>
      </c>
      <c r="D210" s="66">
        <v>3</v>
      </c>
      <c r="E210" s="67" t="s">
        <v>132</v>
      </c>
      <c r="F210" s="68">
        <v>35</v>
      </c>
      <c r="G210" s="65"/>
      <c r="H210" s="69"/>
      <c r="I210" s="70"/>
      <c r="J210" s="70"/>
      <c r="K210" s="34" t="s">
        <v>65</v>
      </c>
      <c r="L210" s="77">
        <v>210</v>
      </c>
      <c r="M210" s="77"/>
      <c r="N210" s="72"/>
      <c r="O210" s="79" t="s">
        <v>325</v>
      </c>
      <c r="P210" s="81">
        <v>43666.76372685185</v>
      </c>
      <c r="Q210" s="79" t="s">
        <v>409</v>
      </c>
      <c r="R210" s="83" t="s">
        <v>513</v>
      </c>
      <c r="S210" s="79" t="s">
        <v>536</v>
      </c>
      <c r="T210" s="79" t="s">
        <v>559</v>
      </c>
      <c r="U210" s="79"/>
      <c r="V210" s="83" t="s">
        <v>707</v>
      </c>
      <c r="W210" s="81">
        <v>43666.76372685185</v>
      </c>
      <c r="X210" s="83" t="s">
        <v>839</v>
      </c>
      <c r="Y210" s="79"/>
      <c r="Z210" s="79"/>
      <c r="AA210" s="85" t="s">
        <v>1022</v>
      </c>
      <c r="AB210" s="85" t="s">
        <v>1091</v>
      </c>
      <c r="AC210" s="79" t="b">
        <v>0</v>
      </c>
      <c r="AD210" s="79">
        <v>10</v>
      </c>
      <c r="AE210" s="85" t="s">
        <v>1101</v>
      </c>
      <c r="AF210" s="79" t="b">
        <v>0</v>
      </c>
      <c r="AG210" s="79" t="s">
        <v>1104</v>
      </c>
      <c r="AH210" s="79"/>
      <c r="AI210" s="85" t="s">
        <v>1094</v>
      </c>
      <c r="AJ210" s="79" t="b">
        <v>0</v>
      </c>
      <c r="AK210" s="79">
        <v>2</v>
      </c>
      <c r="AL210" s="85" t="s">
        <v>1094</v>
      </c>
      <c r="AM210" s="79" t="s">
        <v>1124</v>
      </c>
      <c r="AN210" s="79" t="b">
        <v>1</v>
      </c>
      <c r="AO210" s="85" t="s">
        <v>1091</v>
      </c>
      <c r="AP210" s="79" t="s">
        <v>1143</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0</v>
      </c>
      <c r="BE210" s="49">
        <v>0</v>
      </c>
      <c r="BF210" s="48">
        <v>1</v>
      </c>
      <c r="BG210" s="49">
        <v>7.142857142857143</v>
      </c>
      <c r="BH210" s="48">
        <v>0</v>
      </c>
      <c r="BI210" s="49">
        <v>0</v>
      </c>
      <c r="BJ210" s="48">
        <v>13</v>
      </c>
      <c r="BK210" s="49">
        <v>92.85714285714286</v>
      </c>
      <c r="BL210" s="48">
        <v>14</v>
      </c>
    </row>
    <row r="211" spans="1:64" ht="15">
      <c r="A211" s="64" t="s">
        <v>272</v>
      </c>
      <c r="B211" s="64" t="s">
        <v>271</v>
      </c>
      <c r="C211" s="65" t="s">
        <v>3144</v>
      </c>
      <c r="D211" s="66">
        <v>3</v>
      </c>
      <c r="E211" s="67" t="s">
        <v>132</v>
      </c>
      <c r="F211" s="68">
        <v>35</v>
      </c>
      <c r="G211" s="65"/>
      <c r="H211" s="69"/>
      <c r="I211" s="70"/>
      <c r="J211" s="70"/>
      <c r="K211" s="34" t="s">
        <v>65</v>
      </c>
      <c r="L211" s="77">
        <v>211</v>
      </c>
      <c r="M211" s="77"/>
      <c r="N211" s="72"/>
      <c r="O211" s="79" t="s">
        <v>325</v>
      </c>
      <c r="P211" s="81">
        <v>43745.533680555556</v>
      </c>
      <c r="Q211" s="79" t="s">
        <v>410</v>
      </c>
      <c r="R211" s="79"/>
      <c r="S211" s="79"/>
      <c r="T211" s="79" t="s">
        <v>559</v>
      </c>
      <c r="U211" s="79"/>
      <c r="V211" s="83" t="s">
        <v>708</v>
      </c>
      <c r="W211" s="81">
        <v>43745.533680555556</v>
      </c>
      <c r="X211" s="83" t="s">
        <v>840</v>
      </c>
      <c r="Y211" s="79"/>
      <c r="Z211" s="79"/>
      <c r="AA211" s="85" t="s">
        <v>1023</v>
      </c>
      <c r="AB211" s="79"/>
      <c r="AC211" s="79" t="b">
        <v>0</v>
      </c>
      <c r="AD211" s="79">
        <v>0</v>
      </c>
      <c r="AE211" s="85" t="s">
        <v>1094</v>
      </c>
      <c r="AF211" s="79" t="b">
        <v>0</v>
      </c>
      <c r="AG211" s="79" t="s">
        <v>1104</v>
      </c>
      <c r="AH211" s="79"/>
      <c r="AI211" s="85" t="s">
        <v>1094</v>
      </c>
      <c r="AJ211" s="79" t="b">
        <v>0</v>
      </c>
      <c r="AK211" s="79">
        <v>0</v>
      </c>
      <c r="AL211" s="85" t="s">
        <v>1022</v>
      </c>
      <c r="AM211" s="79" t="s">
        <v>1120</v>
      </c>
      <c r="AN211" s="79" t="b">
        <v>0</v>
      </c>
      <c r="AO211" s="85" t="s">
        <v>1022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272</v>
      </c>
      <c r="B212" s="64" t="s">
        <v>280</v>
      </c>
      <c r="C212" s="65" t="s">
        <v>3144</v>
      </c>
      <c r="D212" s="66">
        <v>3</v>
      </c>
      <c r="E212" s="67" t="s">
        <v>132</v>
      </c>
      <c r="F212" s="68">
        <v>35</v>
      </c>
      <c r="G212" s="65"/>
      <c r="H212" s="69"/>
      <c r="I212" s="70"/>
      <c r="J212" s="70"/>
      <c r="K212" s="34" t="s">
        <v>65</v>
      </c>
      <c r="L212" s="77">
        <v>212</v>
      </c>
      <c r="M212" s="77"/>
      <c r="N212" s="72"/>
      <c r="O212" s="79" t="s">
        <v>325</v>
      </c>
      <c r="P212" s="81">
        <v>43745.533680555556</v>
      </c>
      <c r="Q212" s="79" t="s">
        <v>410</v>
      </c>
      <c r="R212" s="79"/>
      <c r="S212" s="79"/>
      <c r="T212" s="79" t="s">
        <v>559</v>
      </c>
      <c r="U212" s="79"/>
      <c r="V212" s="83" t="s">
        <v>708</v>
      </c>
      <c r="W212" s="81">
        <v>43745.533680555556</v>
      </c>
      <c r="X212" s="83" t="s">
        <v>840</v>
      </c>
      <c r="Y212" s="79"/>
      <c r="Z212" s="79"/>
      <c r="AA212" s="85" t="s">
        <v>1023</v>
      </c>
      <c r="AB212" s="79"/>
      <c r="AC212" s="79" t="b">
        <v>0</v>
      </c>
      <c r="AD212" s="79">
        <v>0</v>
      </c>
      <c r="AE212" s="85" t="s">
        <v>1094</v>
      </c>
      <c r="AF212" s="79" t="b">
        <v>0</v>
      </c>
      <c r="AG212" s="79" t="s">
        <v>1104</v>
      </c>
      <c r="AH212" s="79"/>
      <c r="AI212" s="85" t="s">
        <v>1094</v>
      </c>
      <c r="AJ212" s="79" t="b">
        <v>0</v>
      </c>
      <c r="AK212" s="79">
        <v>0</v>
      </c>
      <c r="AL212" s="85" t="s">
        <v>1022</v>
      </c>
      <c r="AM212" s="79" t="s">
        <v>1120</v>
      </c>
      <c r="AN212" s="79" t="b">
        <v>0</v>
      </c>
      <c r="AO212" s="85" t="s">
        <v>1022</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v>0</v>
      </c>
      <c r="BE212" s="49">
        <v>0</v>
      </c>
      <c r="BF212" s="48">
        <v>1</v>
      </c>
      <c r="BG212" s="49">
        <v>5.882352941176471</v>
      </c>
      <c r="BH212" s="48">
        <v>0</v>
      </c>
      <c r="BI212" s="49">
        <v>0</v>
      </c>
      <c r="BJ212" s="48">
        <v>16</v>
      </c>
      <c r="BK212" s="49">
        <v>94.11764705882354</v>
      </c>
      <c r="BL212" s="48">
        <v>17</v>
      </c>
    </row>
    <row r="213" spans="1:64" ht="15">
      <c r="A213" s="64" t="s">
        <v>273</v>
      </c>
      <c r="B213" s="64" t="s">
        <v>273</v>
      </c>
      <c r="C213" s="65" t="s">
        <v>3144</v>
      </c>
      <c r="D213" s="66">
        <v>3</v>
      </c>
      <c r="E213" s="67" t="s">
        <v>132</v>
      </c>
      <c r="F213" s="68">
        <v>35</v>
      </c>
      <c r="G213" s="65"/>
      <c r="H213" s="69"/>
      <c r="I213" s="70"/>
      <c r="J213" s="70"/>
      <c r="K213" s="34" t="s">
        <v>65</v>
      </c>
      <c r="L213" s="77">
        <v>213</v>
      </c>
      <c r="M213" s="77"/>
      <c r="N213" s="72"/>
      <c r="O213" s="79" t="s">
        <v>176</v>
      </c>
      <c r="P213" s="81">
        <v>43745.790659722225</v>
      </c>
      <c r="Q213" s="79" t="s">
        <v>411</v>
      </c>
      <c r="R213" s="79"/>
      <c r="S213" s="79"/>
      <c r="T213" s="79" t="s">
        <v>607</v>
      </c>
      <c r="U213" s="79"/>
      <c r="V213" s="83" t="s">
        <v>709</v>
      </c>
      <c r="W213" s="81">
        <v>43745.790659722225</v>
      </c>
      <c r="X213" s="83" t="s">
        <v>841</v>
      </c>
      <c r="Y213" s="79"/>
      <c r="Z213" s="79"/>
      <c r="AA213" s="85" t="s">
        <v>1024</v>
      </c>
      <c r="AB213" s="79"/>
      <c r="AC213" s="79" t="b">
        <v>0</v>
      </c>
      <c r="AD213" s="79">
        <v>0</v>
      </c>
      <c r="AE213" s="85" t="s">
        <v>1094</v>
      </c>
      <c r="AF213" s="79" t="b">
        <v>0</v>
      </c>
      <c r="AG213" s="79" t="s">
        <v>1104</v>
      </c>
      <c r="AH213" s="79"/>
      <c r="AI213" s="85" t="s">
        <v>1094</v>
      </c>
      <c r="AJ213" s="79" t="b">
        <v>0</v>
      </c>
      <c r="AK213" s="79">
        <v>0</v>
      </c>
      <c r="AL213" s="85" t="s">
        <v>1094</v>
      </c>
      <c r="AM213" s="79" t="s">
        <v>1124</v>
      </c>
      <c r="AN213" s="79" t="b">
        <v>0</v>
      </c>
      <c r="AO213" s="85" t="s">
        <v>1024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11</v>
      </c>
      <c r="BK213" s="49">
        <v>100</v>
      </c>
      <c r="BL213" s="48">
        <v>11</v>
      </c>
    </row>
    <row r="214" spans="1:64" ht="15">
      <c r="A214" s="64" t="s">
        <v>274</v>
      </c>
      <c r="B214" s="64" t="s">
        <v>274</v>
      </c>
      <c r="C214" s="65" t="s">
        <v>3144</v>
      </c>
      <c r="D214" s="66">
        <v>3</v>
      </c>
      <c r="E214" s="67" t="s">
        <v>132</v>
      </c>
      <c r="F214" s="68">
        <v>35</v>
      </c>
      <c r="G214" s="65"/>
      <c r="H214" s="69"/>
      <c r="I214" s="70"/>
      <c r="J214" s="70"/>
      <c r="K214" s="34" t="s">
        <v>65</v>
      </c>
      <c r="L214" s="77">
        <v>214</v>
      </c>
      <c r="M214" s="77"/>
      <c r="N214" s="72"/>
      <c r="O214" s="79" t="s">
        <v>176</v>
      </c>
      <c r="P214" s="81">
        <v>43746.21030092592</v>
      </c>
      <c r="Q214" s="79" t="s">
        <v>412</v>
      </c>
      <c r="R214" s="83" t="s">
        <v>514</v>
      </c>
      <c r="S214" s="79" t="s">
        <v>554</v>
      </c>
      <c r="T214" s="79" t="s">
        <v>608</v>
      </c>
      <c r="U214" s="79"/>
      <c r="V214" s="83" t="s">
        <v>710</v>
      </c>
      <c r="W214" s="81">
        <v>43746.21030092592</v>
      </c>
      <c r="X214" s="83" t="s">
        <v>842</v>
      </c>
      <c r="Y214" s="79"/>
      <c r="Z214" s="79"/>
      <c r="AA214" s="85" t="s">
        <v>1025</v>
      </c>
      <c r="AB214" s="79"/>
      <c r="AC214" s="79" t="b">
        <v>0</v>
      </c>
      <c r="AD214" s="79">
        <v>0</v>
      </c>
      <c r="AE214" s="85" t="s">
        <v>1094</v>
      </c>
      <c r="AF214" s="79" t="b">
        <v>0</v>
      </c>
      <c r="AG214" s="79" t="s">
        <v>1104</v>
      </c>
      <c r="AH214" s="79"/>
      <c r="AI214" s="85" t="s">
        <v>1094</v>
      </c>
      <c r="AJ214" s="79" t="b">
        <v>0</v>
      </c>
      <c r="AK214" s="79">
        <v>0</v>
      </c>
      <c r="AL214" s="85" t="s">
        <v>1094</v>
      </c>
      <c r="AM214" s="79" t="s">
        <v>1120</v>
      </c>
      <c r="AN214" s="79" t="b">
        <v>0</v>
      </c>
      <c r="AO214" s="85" t="s">
        <v>1025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12</v>
      </c>
      <c r="BK214" s="49">
        <v>100</v>
      </c>
      <c r="BL214" s="48">
        <v>12</v>
      </c>
    </row>
    <row r="215" spans="1:64" ht="15">
      <c r="A215" s="64" t="s">
        <v>275</v>
      </c>
      <c r="B215" s="64" t="s">
        <v>275</v>
      </c>
      <c r="C215" s="65" t="s">
        <v>3149</v>
      </c>
      <c r="D215" s="66">
        <v>6.5</v>
      </c>
      <c r="E215" s="67" t="s">
        <v>136</v>
      </c>
      <c r="F215" s="68">
        <v>23.5</v>
      </c>
      <c r="G215" s="65"/>
      <c r="H215" s="69"/>
      <c r="I215" s="70"/>
      <c r="J215" s="70"/>
      <c r="K215" s="34" t="s">
        <v>65</v>
      </c>
      <c r="L215" s="77">
        <v>215</v>
      </c>
      <c r="M215" s="77"/>
      <c r="N215" s="72"/>
      <c r="O215" s="79" t="s">
        <v>176</v>
      </c>
      <c r="P215" s="81">
        <v>43216.94489583333</v>
      </c>
      <c r="Q215" s="79" t="s">
        <v>413</v>
      </c>
      <c r="R215" s="83" t="s">
        <v>515</v>
      </c>
      <c r="S215" s="79" t="s">
        <v>555</v>
      </c>
      <c r="T215" s="79" t="s">
        <v>609</v>
      </c>
      <c r="U215" s="83" t="s">
        <v>652</v>
      </c>
      <c r="V215" s="83" t="s">
        <v>652</v>
      </c>
      <c r="W215" s="81">
        <v>43216.94489583333</v>
      </c>
      <c r="X215" s="83" t="s">
        <v>843</v>
      </c>
      <c r="Y215" s="79"/>
      <c r="Z215" s="79"/>
      <c r="AA215" s="85" t="s">
        <v>1026</v>
      </c>
      <c r="AB215" s="79"/>
      <c r="AC215" s="79" t="b">
        <v>0</v>
      </c>
      <c r="AD215" s="79">
        <v>13</v>
      </c>
      <c r="AE215" s="85" t="s">
        <v>1094</v>
      </c>
      <c r="AF215" s="79" t="b">
        <v>0</v>
      </c>
      <c r="AG215" s="79" t="s">
        <v>1104</v>
      </c>
      <c r="AH215" s="79"/>
      <c r="AI215" s="85" t="s">
        <v>1094</v>
      </c>
      <c r="AJ215" s="79" t="b">
        <v>0</v>
      </c>
      <c r="AK215" s="79">
        <v>9</v>
      </c>
      <c r="AL215" s="85" t="s">
        <v>1094</v>
      </c>
      <c r="AM215" s="79" t="s">
        <v>1140</v>
      </c>
      <c r="AN215" s="79" t="b">
        <v>0</v>
      </c>
      <c r="AO215" s="85" t="s">
        <v>1026</v>
      </c>
      <c r="AP215" s="79" t="s">
        <v>1143</v>
      </c>
      <c r="AQ215" s="79">
        <v>0</v>
      </c>
      <c r="AR215" s="79">
        <v>0</v>
      </c>
      <c r="AS215" s="79"/>
      <c r="AT215" s="79"/>
      <c r="AU215" s="79"/>
      <c r="AV215" s="79"/>
      <c r="AW215" s="79"/>
      <c r="AX215" s="79"/>
      <c r="AY215" s="79"/>
      <c r="AZ215" s="79"/>
      <c r="BA215">
        <v>4</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24</v>
      </c>
      <c r="BK215" s="49">
        <v>100</v>
      </c>
      <c r="BL215" s="48">
        <v>24</v>
      </c>
    </row>
    <row r="216" spans="1:64" ht="15">
      <c r="A216" s="64" t="s">
        <v>275</v>
      </c>
      <c r="B216" s="64" t="s">
        <v>275</v>
      </c>
      <c r="C216" s="65" t="s">
        <v>3149</v>
      </c>
      <c r="D216" s="66">
        <v>6.5</v>
      </c>
      <c r="E216" s="67" t="s">
        <v>136</v>
      </c>
      <c r="F216" s="68">
        <v>23.5</v>
      </c>
      <c r="G216" s="65"/>
      <c r="H216" s="69"/>
      <c r="I216" s="70"/>
      <c r="J216" s="70"/>
      <c r="K216" s="34" t="s">
        <v>65</v>
      </c>
      <c r="L216" s="77">
        <v>216</v>
      </c>
      <c r="M216" s="77"/>
      <c r="N216" s="72"/>
      <c r="O216" s="79" t="s">
        <v>176</v>
      </c>
      <c r="P216" s="81">
        <v>43713.750439814816</v>
      </c>
      <c r="Q216" s="79" t="s">
        <v>414</v>
      </c>
      <c r="R216" s="79"/>
      <c r="S216" s="79"/>
      <c r="T216" s="79"/>
      <c r="U216" s="79"/>
      <c r="V216" s="83" t="s">
        <v>711</v>
      </c>
      <c r="W216" s="81">
        <v>43713.750439814816</v>
      </c>
      <c r="X216" s="83" t="s">
        <v>844</v>
      </c>
      <c r="Y216" s="79"/>
      <c r="Z216" s="79"/>
      <c r="AA216" s="85" t="s">
        <v>1027</v>
      </c>
      <c r="AB216" s="79"/>
      <c r="AC216" s="79" t="b">
        <v>0</v>
      </c>
      <c r="AD216" s="79">
        <v>0</v>
      </c>
      <c r="AE216" s="85" t="s">
        <v>1094</v>
      </c>
      <c r="AF216" s="79" t="b">
        <v>0</v>
      </c>
      <c r="AG216" s="79" t="s">
        <v>1104</v>
      </c>
      <c r="AH216" s="79"/>
      <c r="AI216" s="85" t="s">
        <v>1094</v>
      </c>
      <c r="AJ216" s="79" t="b">
        <v>0</v>
      </c>
      <c r="AK216" s="79">
        <v>9</v>
      </c>
      <c r="AL216" s="85" t="s">
        <v>1026</v>
      </c>
      <c r="AM216" s="79" t="s">
        <v>1140</v>
      </c>
      <c r="AN216" s="79" t="b">
        <v>0</v>
      </c>
      <c r="AO216" s="85" t="s">
        <v>1026</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22</v>
      </c>
      <c r="BK216" s="49">
        <v>100</v>
      </c>
      <c r="BL216" s="48">
        <v>22</v>
      </c>
    </row>
    <row r="217" spans="1:64" ht="15">
      <c r="A217" s="64" t="s">
        <v>275</v>
      </c>
      <c r="B217" s="64" t="s">
        <v>275</v>
      </c>
      <c r="C217" s="65" t="s">
        <v>3149</v>
      </c>
      <c r="D217" s="66">
        <v>6.5</v>
      </c>
      <c r="E217" s="67" t="s">
        <v>136</v>
      </c>
      <c r="F217" s="68">
        <v>23.5</v>
      </c>
      <c r="G217" s="65"/>
      <c r="H217" s="69"/>
      <c r="I217" s="70"/>
      <c r="J217" s="70"/>
      <c r="K217" s="34" t="s">
        <v>65</v>
      </c>
      <c r="L217" s="77">
        <v>217</v>
      </c>
      <c r="M217" s="77"/>
      <c r="N217" s="72"/>
      <c r="O217" s="79" t="s">
        <v>176</v>
      </c>
      <c r="P217" s="81">
        <v>43731.042291666665</v>
      </c>
      <c r="Q217" s="79" t="s">
        <v>414</v>
      </c>
      <c r="R217" s="79"/>
      <c r="S217" s="79"/>
      <c r="T217" s="79"/>
      <c r="U217" s="79"/>
      <c r="V217" s="83" t="s">
        <v>711</v>
      </c>
      <c r="W217" s="81">
        <v>43731.042291666665</v>
      </c>
      <c r="X217" s="83" t="s">
        <v>845</v>
      </c>
      <c r="Y217" s="79"/>
      <c r="Z217" s="79"/>
      <c r="AA217" s="85" t="s">
        <v>1028</v>
      </c>
      <c r="AB217" s="79"/>
      <c r="AC217" s="79" t="b">
        <v>0</v>
      </c>
      <c r="AD217" s="79">
        <v>0</v>
      </c>
      <c r="AE217" s="85" t="s">
        <v>1094</v>
      </c>
      <c r="AF217" s="79" t="b">
        <v>0</v>
      </c>
      <c r="AG217" s="79" t="s">
        <v>1104</v>
      </c>
      <c r="AH217" s="79"/>
      <c r="AI217" s="85" t="s">
        <v>1094</v>
      </c>
      <c r="AJ217" s="79" t="b">
        <v>0</v>
      </c>
      <c r="AK217" s="79">
        <v>9</v>
      </c>
      <c r="AL217" s="85" t="s">
        <v>1026</v>
      </c>
      <c r="AM217" s="79" t="s">
        <v>1140</v>
      </c>
      <c r="AN217" s="79" t="b">
        <v>0</v>
      </c>
      <c r="AO217" s="85" t="s">
        <v>1026</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22</v>
      </c>
      <c r="BK217" s="49">
        <v>100</v>
      </c>
      <c r="BL217" s="48">
        <v>22</v>
      </c>
    </row>
    <row r="218" spans="1:64" ht="15">
      <c r="A218" s="64" t="s">
        <v>275</v>
      </c>
      <c r="B218" s="64" t="s">
        <v>275</v>
      </c>
      <c r="C218" s="65" t="s">
        <v>3149</v>
      </c>
      <c r="D218" s="66">
        <v>6.5</v>
      </c>
      <c r="E218" s="67" t="s">
        <v>136</v>
      </c>
      <c r="F218" s="68">
        <v>23.5</v>
      </c>
      <c r="G218" s="65"/>
      <c r="H218" s="69"/>
      <c r="I218" s="70"/>
      <c r="J218" s="70"/>
      <c r="K218" s="34" t="s">
        <v>65</v>
      </c>
      <c r="L218" s="77">
        <v>218</v>
      </c>
      <c r="M218" s="77"/>
      <c r="N218" s="72"/>
      <c r="O218" s="79" t="s">
        <v>176</v>
      </c>
      <c r="P218" s="81">
        <v>43747.67759259259</v>
      </c>
      <c r="Q218" s="79" t="s">
        <v>414</v>
      </c>
      <c r="R218" s="79"/>
      <c r="S218" s="79"/>
      <c r="T218" s="79"/>
      <c r="U218" s="79"/>
      <c r="V218" s="83" t="s">
        <v>711</v>
      </c>
      <c r="W218" s="81">
        <v>43747.67759259259</v>
      </c>
      <c r="X218" s="83" t="s">
        <v>846</v>
      </c>
      <c r="Y218" s="79"/>
      <c r="Z218" s="79"/>
      <c r="AA218" s="85" t="s">
        <v>1029</v>
      </c>
      <c r="AB218" s="79"/>
      <c r="AC218" s="79" t="b">
        <v>0</v>
      </c>
      <c r="AD218" s="79">
        <v>0</v>
      </c>
      <c r="AE218" s="85" t="s">
        <v>1094</v>
      </c>
      <c r="AF218" s="79" t="b">
        <v>0</v>
      </c>
      <c r="AG218" s="79" t="s">
        <v>1104</v>
      </c>
      <c r="AH218" s="79"/>
      <c r="AI218" s="85" t="s">
        <v>1094</v>
      </c>
      <c r="AJ218" s="79" t="b">
        <v>0</v>
      </c>
      <c r="AK218" s="79">
        <v>9</v>
      </c>
      <c r="AL218" s="85" t="s">
        <v>1026</v>
      </c>
      <c r="AM218" s="79" t="s">
        <v>1140</v>
      </c>
      <c r="AN218" s="79" t="b">
        <v>0</v>
      </c>
      <c r="AO218" s="85" t="s">
        <v>1026</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22</v>
      </c>
      <c r="BK218" s="49">
        <v>100</v>
      </c>
      <c r="BL218" s="48">
        <v>22</v>
      </c>
    </row>
    <row r="219" spans="1:64" ht="15">
      <c r="A219" s="64" t="s">
        <v>276</v>
      </c>
      <c r="B219" s="64" t="s">
        <v>323</v>
      </c>
      <c r="C219" s="65" t="s">
        <v>3144</v>
      </c>
      <c r="D219" s="66">
        <v>3</v>
      </c>
      <c r="E219" s="67" t="s">
        <v>132</v>
      </c>
      <c r="F219" s="68">
        <v>35</v>
      </c>
      <c r="G219" s="65"/>
      <c r="H219" s="69"/>
      <c r="I219" s="70"/>
      <c r="J219" s="70"/>
      <c r="K219" s="34" t="s">
        <v>65</v>
      </c>
      <c r="L219" s="77">
        <v>219</v>
      </c>
      <c r="M219" s="77"/>
      <c r="N219" s="72"/>
      <c r="O219" s="79" t="s">
        <v>325</v>
      </c>
      <c r="P219" s="81">
        <v>43740.88721064815</v>
      </c>
      <c r="Q219" s="79" t="s">
        <v>415</v>
      </c>
      <c r="R219" s="83" t="s">
        <v>516</v>
      </c>
      <c r="S219" s="79" t="s">
        <v>556</v>
      </c>
      <c r="T219" s="79" t="s">
        <v>559</v>
      </c>
      <c r="U219" s="79"/>
      <c r="V219" s="83" t="s">
        <v>712</v>
      </c>
      <c r="W219" s="81">
        <v>43740.88721064815</v>
      </c>
      <c r="X219" s="83" t="s">
        <v>847</v>
      </c>
      <c r="Y219" s="79"/>
      <c r="Z219" s="79"/>
      <c r="AA219" s="85" t="s">
        <v>1030</v>
      </c>
      <c r="AB219" s="79"/>
      <c r="AC219" s="79" t="b">
        <v>0</v>
      </c>
      <c r="AD219" s="79">
        <v>1</v>
      </c>
      <c r="AE219" s="85" t="s">
        <v>1094</v>
      </c>
      <c r="AF219" s="79" t="b">
        <v>0</v>
      </c>
      <c r="AG219" s="79" t="s">
        <v>1104</v>
      </c>
      <c r="AH219" s="79"/>
      <c r="AI219" s="85" t="s">
        <v>1094</v>
      </c>
      <c r="AJ219" s="79" t="b">
        <v>0</v>
      </c>
      <c r="AK219" s="79">
        <v>0</v>
      </c>
      <c r="AL219" s="85" t="s">
        <v>1094</v>
      </c>
      <c r="AM219" s="79" t="s">
        <v>1137</v>
      </c>
      <c r="AN219" s="79" t="b">
        <v>0</v>
      </c>
      <c r="AO219" s="85" t="s">
        <v>1030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12</v>
      </c>
      <c r="BC219" s="78" t="str">
        <f>REPLACE(INDEX(GroupVertices[Group],MATCH(Edges[[#This Row],[Vertex 2]],GroupVertices[Vertex],0)),1,1,"")</f>
        <v>12</v>
      </c>
      <c r="BD219" s="48">
        <v>0</v>
      </c>
      <c r="BE219" s="49">
        <v>0</v>
      </c>
      <c r="BF219" s="48">
        <v>0</v>
      </c>
      <c r="BG219" s="49">
        <v>0</v>
      </c>
      <c r="BH219" s="48">
        <v>0</v>
      </c>
      <c r="BI219" s="49">
        <v>0</v>
      </c>
      <c r="BJ219" s="48">
        <v>11</v>
      </c>
      <c r="BK219" s="49">
        <v>100</v>
      </c>
      <c r="BL219" s="48">
        <v>11</v>
      </c>
    </row>
    <row r="220" spans="1:64" ht="15">
      <c r="A220" s="64" t="s">
        <v>276</v>
      </c>
      <c r="B220" s="64" t="s">
        <v>276</v>
      </c>
      <c r="C220" s="65" t="s">
        <v>3149</v>
      </c>
      <c r="D220" s="66">
        <v>6.5</v>
      </c>
      <c r="E220" s="67" t="s">
        <v>136</v>
      </c>
      <c r="F220" s="68">
        <v>23.5</v>
      </c>
      <c r="G220" s="65"/>
      <c r="H220" s="69"/>
      <c r="I220" s="70"/>
      <c r="J220" s="70"/>
      <c r="K220" s="34" t="s">
        <v>65</v>
      </c>
      <c r="L220" s="77">
        <v>220</v>
      </c>
      <c r="M220" s="77"/>
      <c r="N220" s="72"/>
      <c r="O220" s="79" t="s">
        <v>176</v>
      </c>
      <c r="P220" s="81">
        <v>43733.70390046296</v>
      </c>
      <c r="Q220" s="79" t="s">
        <v>416</v>
      </c>
      <c r="R220" s="83" t="s">
        <v>517</v>
      </c>
      <c r="S220" s="79" t="s">
        <v>556</v>
      </c>
      <c r="T220" s="79" t="s">
        <v>559</v>
      </c>
      <c r="U220" s="79"/>
      <c r="V220" s="83" t="s">
        <v>712</v>
      </c>
      <c r="W220" s="81">
        <v>43733.70390046296</v>
      </c>
      <c r="X220" s="83" t="s">
        <v>848</v>
      </c>
      <c r="Y220" s="79"/>
      <c r="Z220" s="79"/>
      <c r="AA220" s="85" t="s">
        <v>1031</v>
      </c>
      <c r="AB220" s="79"/>
      <c r="AC220" s="79" t="b">
        <v>0</v>
      </c>
      <c r="AD220" s="79">
        <v>0</v>
      </c>
      <c r="AE220" s="85" t="s">
        <v>1094</v>
      </c>
      <c r="AF220" s="79" t="b">
        <v>0</v>
      </c>
      <c r="AG220" s="79" t="s">
        <v>1104</v>
      </c>
      <c r="AH220" s="79"/>
      <c r="AI220" s="85" t="s">
        <v>1094</v>
      </c>
      <c r="AJ220" s="79" t="b">
        <v>0</v>
      </c>
      <c r="AK220" s="79">
        <v>0</v>
      </c>
      <c r="AL220" s="85" t="s">
        <v>1094</v>
      </c>
      <c r="AM220" s="79" t="s">
        <v>1137</v>
      </c>
      <c r="AN220" s="79" t="b">
        <v>0</v>
      </c>
      <c r="AO220" s="85" t="s">
        <v>1031</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12</v>
      </c>
      <c r="BC220" s="78" t="str">
        <f>REPLACE(INDEX(GroupVertices[Group],MATCH(Edges[[#This Row],[Vertex 2]],GroupVertices[Vertex],0)),1,1,"")</f>
        <v>12</v>
      </c>
      <c r="BD220" s="48">
        <v>0</v>
      </c>
      <c r="BE220" s="49">
        <v>0</v>
      </c>
      <c r="BF220" s="48">
        <v>0</v>
      </c>
      <c r="BG220" s="49">
        <v>0</v>
      </c>
      <c r="BH220" s="48">
        <v>0</v>
      </c>
      <c r="BI220" s="49">
        <v>0</v>
      </c>
      <c r="BJ220" s="48">
        <v>10</v>
      </c>
      <c r="BK220" s="49">
        <v>100</v>
      </c>
      <c r="BL220" s="48">
        <v>10</v>
      </c>
    </row>
    <row r="221" spans="1:64" ht="15">
      <c r="A221" s="64" t="s">
        <v>276</v>
      </c>
      <c r="B221" s="64" t="s">
        <v>276</v>
      </c>
      <c r="C221" s="65" t="s">
        <v>3149</v>
      </c>
      <c r="D221" s="66">
        <v>6.5</v>
      </c>
      <c r="E221" s="67" t="s">
        <v>136</v>
      </c>
      <c r="F221" s="68">
        <v>23.5</v>
      </c>
      <c r="G221" s="65"/>
      <c r="H221" s="69"/>
      <c r="I221" s="70"/>
      <c r="J221" s="70"/>
      <c r="K221" s="34" t="s">
        <v>65</v>
      </c>
      <c r="L221" s="77">
        <v>221</v>
      </c>
      <c r="M221" s="77"/>
      <c r="N221" s="72"/>
      <c r="O221" s="79" t="s">
        <v>176</v>
      </c>
      <c r="P221" s="81">
        <v>43743.13481481482</v>
      </c>
      <c r="Q221" s="79" t="s">
        <v>417</v>
      </c>
      <c r="R221" s="83" t="s">
        <v>518</v>
      </c>
      <c r="S221" s="79" t="s">
        <v>556</v>
      </c>
      <c r="T221" s="79" t="s">
        <v>559</v>
      </c>
      <c r="U221" s="79"/>
      <c r="V221" s="83" t="s">
        <v>712</v>
      </c>
      <c r="W221" s="81">
        <v>43743.13481481482</v>
      </c>
      <c r="X221" s="83" t="s">
        <v>849</v>
      </c>
      <c r="Y221" s="79"/>
      <c r="Z221" s="79"/>
      <c r="AA221" s="85" t="s">
        <v>1032</v>
      </c>
      <c r="AB221" s="79"/>
      <c r="AC221" s="79" t="b">
        <v>0</v>
      </c>
      <c r="AD221" s="79">
        <v>0</v>
      </c>
      <c r="AE221" s="85" t="s">
        <v>1094</v>
      </c>
      <c r="AF221" s="79" t="b">
        <v>0</v>
      </c>
      <c r="AG221" s="79" t="s">
        <v>1104</v>
      </c>
      <c r="AH221" s="79"/>
      <c r="AI221" s="85" t="s">
        <v>1094</v>
      </c>
      <c r="AJ221" s="79" t="b">
        <v>0</v>
      </c>
      <c r="AK221" s="79">
        <v>0</v>
      </c>
      <c r="AL221" s="85" t="s">
        <v>1094</v>
      </c>
      <c r="AM221" s="79" t="s">
        <v>1137</v>
      </c>
      <c r="AN221" s="79" t="b">
        <v>0</v>
      </c>
      <c r="AO221" s="85" t="s">
        <v>1032</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12</v>
      </c>
      <c r="BC221" s="78" t="str">
        <f>REPLACE(INDEX(GroupVertices[Group],MATCH(Edges[[#This Row],[Vertex 2]],GroupVertices[Vertex],0)),1,1,"")</f>
        <v>12</v>
      </c>
      <c r="BD221" s="48">
        <v>0</v>
      </c>
      <c r="BE221" s="49">
        <v>0</v>
      </c>
      <c r="BF221" s="48">
        <v>0</v>
      </c>
      <c r="BG221" s="49">
        <v>0</v>
      </c>
      <c r="BH221" s="48">
        <v>0</v>
      </c>
      <c r="BI221" s="49">
        <v>0</v>
      </c>
      <c r="BJ221" s="48">
        <v>13</v>
      </c>
      <c r="BK221" s="49">
        <v>100</v>
      </c>
      <c r="BL221" s="48">
        <v>13</v>
      </c>
    </row>
    <row r="222" spans="1:64" ht="15">
      <c r="A222" s="64" t="s">
        <v>276</v>
      </c>
      <c r="B222" s="64" t="s">
        <v>276</v>
      </c>
      <c r="C222" s="65" t="s">
        <v>3149</v>
      </c>
      <c r="D222" s="66">
        <v>6.5</v>
      </c>
      <c r="E222" s="67" t="s">
        <v>136</v>
      </c>
      <c r="F222" s="68">
        <v>23.5</v>
      </c>
      <c r="G222" s="65"/>
      <c r="H222" s="69"/>
      <c r="I222" s="70"/>
      <c r="J222" s="70"/>
      <c r="K222" s="34" t="s">
        <v>65</v>
      </c>
      <c r="L222" s="77">
        <v>222</v>
      </c>
      <c r="M222" s="77"/>
      <c r="N222" s="72"/>
      <c r="O222" s="79" t="s">
        <v>176</v>
      </c>
      <c r="P222" s="81">
        <v>43748.7544212963</v>
      </c>
      <c r="Q222" s="79" t="s">
        <v>418</v>
      </c>
      <c r="R222" s="83" t="s">
        <v>516</v>
      </c>
      <c r="S222" s="79" t="s">
        <v>556</v>
      </c>
      <c r="T222" s="79" t="s">
        <v>559</v>
      </c>
      <c r="U222" s="79"/>
      <c r="V222" s="83" t="s">
        <v>712</v>
      </c>
      <c r="W222" s="81">
        <v>43748.7544212963</v>
      </c>
      <c r="X222" s="83" t="s">
        <v>850</v>
      </c>
      <c r="Y222" s="79"/>
      <c r="Z222" s="79"/>
      <c r="AA222" s="85" t="s">
        <v>1033</v>
      </c>
      <c r="AB222" s="79"/>
      <c r="AC222" s="79" t="b">
        <v>0</v>
      </c>
      <c r="AD222" s="79">
        <v>0</v>
      </c>
      <c r="AE222" s="85" t="s">
        <v>1094</v>
      </c>
      <c r="AF222" s="79" t="b">
        <v>0</v>
      </c>
      <c r="AG222" s="79" t="s">
        <v>1104</v>
      </c>
      <c r="AH222" s="79"/>
      <c r="AI222" s="85" t="s">
        <v>1094</v>
      </c>
      <c r="AJ222" s="79" t="b">
        <v>0</v>
      </c>
      <c r="AK222" s="79">
        <v>0</v>
      </c>
      <c r="AL222" s="85" t="s">
        <v>1094</v>
      </c>
      <c r="AM222" s="79" t="s">
        <v>1137</v>
      </c>
      <c r="AN222" s="79" t="b">
        <v>0</v>
      </c>
      <c r="AO222" s="85" t="s">
        <v>1033</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12</v>
      </c>
      <c r="BC222" s="78" t="str">
        <f>REPLACE(INDEX(GroupVertices[Group],MATCH(Edges[[#This Row],[Vertex 2]],GroupVertices[Vertex],0)),1,1,"")</f>
        <v>12</v>
      </c>
      <c r="BD222" s="48">
        <v>0</v>
      </c>
      <c r="BE222" s="49">
        <v>0</v>
      </c>
      <c r="BF222" s="48">
        <v>0</v>
      </c>
      <c r="BG222" s="49">
        <v>0</v>
      </c>
      <c r="BH222" s="48">
        <v>0</v>
      </c>
      <c r="BI222" s="49">
        <v>0</v>
      </c>
      <c r="BJ222" s="48">
        <v>12</v>
      </c>
      <c r="BK222" s="49">
        <v>100</v>
      </c>
      <c r="BL222" s="48">
        <v>12</v>
      </c>
    </row>
    <row r="223" spans="1:64" ht="15">
      <c r="A223" s="64" t="s">
        <v>276</v>
      </c>
      <c r="B223" s="64" t="s">
        <v>276</v>
      </c>
      <c r="C223" s="65" t="s">
        <v>3149</v>
      </c>
      <c r="D223" s="66">
        <v>6.5</v>
      </c>
      <c r="E223" s="67" t="s">
        <v>136</v>
      </c>
      <c r="F223" s="68">
        <v>23.5</v>
      </c>
      <c r="G223" s="65"/>
      <c r="H223" s="69"/>
      <c r="I223" s="70"/>
      <c r="J223" s="70"/>
      <c r="K223" s="34" t="s">
        <v>65</v>
      </c>
      <c r="L223" s="77">
        <v>223</v>
      </c>
      <c r="M223" s="77"/>
      <c r="N223" s="72"/>
      <c r="O223" s="79" t="s">
        <v>176</v>
      </c>
      <c r="P223" s="81">
        <v>43749.91207175926</v>
      </c>
      <c r="Q223" s="79" t="s">
        <v>419</v>
      </c>
      <c r="R223" s="83" t="s">
        <v>517</v>
      </c>
      <c r="S223" s="79" t="s">
        <v>556</v>
      </c>
      <c r="T223" s="79" t="s">
        <v>559</v>
      </c>
      <c r="U223" s="79"/>
      <c r="V223" s="83" t="s">
        <v>712</v>
      </c>
      <c r="W223" s="81">
        <v>43749.91207175926</v>
      </c>
      <c r="X223" s="83" t="s">
        <v>851</v>
      </c>
      <c r="Y223" s="79"/>
      <c r="Z223" s="79"/>
      <c r="AA223" s="85" t="s">
        <v>1034</v>
      </c>
      <c r="AB223" s="79"/>
      <c r="AC223" s="79" t="b">
        <v>0</v>
      </c>
      <c r="AD223" s="79">
        <v>1</v>
      </c>
      <c r="AE223" s="85" t="s">
        <v>1094</v>
      </c>
      <c r="AF223" s="79" t="b">
        <v>0</v>
      </c>
      <c r="AG223" s="79" t="s">
        <v>1104</v>
      </c>
      <c r="AH223" s="79"/>
      <c r="AI223" s="85" t="s">
        <v>1094</v>
      </c>
      <c r="AJ223" s="79" t="b">
        <v>0</v>
      </c>
      <c r="AK223" s="79">
        <v>0</v>
      </c>
      <c r="AL223" s="85" t="s">
        <v>1094</v>
      </c>
      <c r="AM223" s="79" t="s">
        <v>1137</v>
      </c>
      <c r="AN223" s="79" t="b">
        <v>0</v>
      </c>
      <c r="AO223" s="85" t="s">
        <v>1034</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12</v>
      </c>
      <c r="BC223" s="78" t="str">
        <f>REPLACE(INDEX(GroupVertices[Group],MATCH(Edges[[#This Row],[Vertex 2]],GroupVertices[Vertex],0)),1,1,"")</f>
        <v>12</v>
      </c>
      <c r="BD223" s="48">
        <v>0</v>
      </c>
      <c r="BE223" s="49">
        <v>0</v>
      </c>
      <c r="BF223" s="48">
        <v>0</v>
      </c>
      <c r="BG223" s="49">
        <v>0</v>
      </c>
      <c r="BH223" s="48">
        <v>0</v>
      </c>
      <c r="BI223" s="49">
        <v>0</v>
      </c>
      <c r="BJ223" s="48">
        <v>10</v>
      </c>
      <c r="BK223" s="49">
        <v>100</v>
      </c>
      <c r="BL223" s="48">
        <v>10</v>
      </c>
    </row>
    <row r="224" spans="1:64" ht="15">
      <c r="A224" s="64" t="s">
        <v>277</v>
      </c>
      <c r="B224" s="64" t="s">
        <v>277</v>
      </c>
      <c r="C224" s="65" t="s">
        <v>3148</v>
      </c>
      <c r="D224" s="66">
        <v>5.333333333333334</v>
      </c>
      <c r="E224" s="67" t="s">
        <v>136</v>
      </c>
      <c r="F224" s="68">
        <v>27.333333333333332</v>
      </c>
      <c r="G224" s="65"/>
      <c r="H224" s="69"/>
      <c r="I224" s="70"/>
      <c r="J224" s="70"/>
      <c r="K224" s="34" t="s">
        <v>65</v>
      </c>
      <c r="L224" s="77">
        <v>224</v>
      </c>
      <c r="M224" s="77"/>
      <c r="N224" s="72"/>
      <c r="O224" s="79" t="s">
        <v>176</v>
      </c>
      <c r="P224" s="81">
        <v>43683.61488425926</v>
      </c>
      <c r="Q224" s="79" t="s">
        <v>420</v>
      </c>
      <c r="R224" s="83" t="s">
        <v>495</v>
      </c>
      <c r="S224" s="79" t="s">
        <v>547</v>
      </c>
      <c r="T224" s="79" t="s">
        <v>610</v>
      </c>
      <c r="U224" s="79"/>
      <c r="V224" s="83" t="s">
        <v>713</v>
      </c>
      <c r="W224" s="81">
        <v>43683.61488425926</v>
      </c>
      <c r="X224" s="83" t="s">
        <v>852</v>
      </c>
      <c r="Y224" s="79"/>
      <c r="Z224" s="79"/>
      <c r="AA224" s="85" t="s">
        <v>1035</v>
      </c>
      <c r="AB224" s="79"/>
      <c r="AC224" s="79" t="b">
        <v>0</v>
      </c>
      <c r="AD224" s="79">
        <v>0</v>
      </c>
      <c r="AE224" s="85" t="s">
        <v>1094</v>
      </c>
      <c r="AF224" s="79" t="b">
        <v>0</v>
      </c>
      <c r="AG224" s="79" t="s">
        <v>1104</v>
      </c>
      <c r="AH224" s="79"/>
      <c r="AI224" s="85" t="s">
        <v>1094</v>
      </c>
      <c r="AJ224" s="79" t="b">
        <v>0</v>
      </c>
      <c r="AK224" s="79">
        <v>0</v>
      </c>
      <c r="AL224" s="85" t="s">
        <v>1094</v>
      </c>
      <c r="AM224" s="79" t="s">
        <v>1136</v>
      </c>
      <c r="AN224" s="79" t="b">
        <v>0</v>
      </c>
      <c r="AO224" s="85" t="s">
        <v>1035</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22</v>
      </c>
      <c r="BC224" s="78" t="str">
        <f>REPLACE(INDEX(GroupVertices[Group],MATCH(Edges[[#This Row],[Vertex 2]],GroupVertices[Vertex],0)),1,1,"")</f>
        <v>22</v>
      </c>
      <c r="BD224" s="48">
        <v>2</v>
      </c>
      <c r="BE224" s="49">
        <v>9.523809523809524</v>
      </c>
      <c r="BF224" s="48">
        <v>0</v>
      </c>
      <c r="BG224" s="49">
        <v>0</v>
      </c>
      <c r="BH224" s="48">
        <v>0</v>
      </c>
      <c r="BI224" s="49">
        <v>0</v>
      </c>
      <c r="BJ224" s="48">
        <v>19</v>
      </c>
      <c r="BK224" s="49">
        <v>90.47619047619048</v>
      </c>
      <c r="BL224" s="48">
        <v>21</v>
      </c>
    </row>
    <row r="225" spans="1:64" ht="15">
      <c r="A225" s="64" t="s">
        <v>277</v>
      </c>
      <c r="B225" s="64" t="s">
        <v>277</v>
      </c>
      <c r="C225" s="65" t="s">
        <v>3148</v>
      </c>
      <c r="D225" s="66">
        <v>5.333333333333334</v>
      </c>
      <c r="E225" s="67" t="s">
        <v>136</v>
      </c>
      <c r="F225" s="68">
        <v>27.333333333333332</v>
      </c>
      <c r="G225" s="65"/>
      <c r="H225" s="69"/>
      <c r="I225" s="70"/>
      <c r="J225" s="70"/>
      <c r="K225" s="34" t="s">
        <v>65</v>
      </c>
      <c r="L225" s="77">
        <v>225</v>
      </c>
      <c r="M225" s="77"/>
      <c r="N225" s="72"/>
      <c r="O225" s="79" t="s">
        <v>176</v>
      </c>
      <c r="P225" s="81">
        <v>43713.88625</v>
      </c>
      <c r="Q225" s="79" t="s">
        <v>421</v>
      </c>
      <c r="R225" s="83" t="s">
        <v>519</v>
      </c>
      <c r="S225" s="79" t="s">
        <v>536</v>
      </c>
      <c r="T225" s="79" t="s">
        <v>585</v>
      </c>
      <c r="U225" s="79"/>
      <c r="V225" s="83" t="s">
        <v>713</v>
      </c>
      <c r="W225" s="81">
        <v>43713.88625</v>
      </c>
      <c r="X225" s="83" t="s">
        <v>853</v>
      </c>
      <c r="Y225" s="79"/>
      <c r="Z225" s="79"/>
      <c r="AA225" s="85" t="s">
        <v>1036</v>
      </c>
      <c r="AB225" s="79"/>
      <c r="AC225" s="79" t="b">
        <v>0</v>
      </c>
      <c r="AD225" s="79">
        <v>0</v>
      </c>
      <c r="AE225" s="85" t="s">
        <v>1094</v>
      </c>
      <c r="AF225" s="79" t="b">
        <v>0</v>
      </c>
      <c r="AG225" s="79" t="s">
        <v>1104</v>
      </c>
      <c r="AH225" s="79"/>
      <c r="AI225" s="85" t="s">
        <v>1094</v>
      </c>
      <c r="AJ225" s="79" t="b">
        <v>0</v>
      </c>
      <c r="AK225" s="79">
        <v>0</v>
      </c>
      <c r="AL225" s="85" t="s">
        <v>1094</v>
      </c>
      <c r="AM225" s="79" t="s">
        <v>1136</v>
      </c>
      <c r="AN225" s="79" t="b">
        <v>1</v>
      </c>
      <c r="AO225" s="85" t="s">
        <v>1036</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22</v>
      </c>
      <c r="BC225" s="78" t="str">
        <f>REPLACE(INDEX(GroupVertices[Group],MATCH(Edges[[#This Row],[Vertex 2]],GroupVertices[Vertex],0)),1,1,"")</f>
        <v>22</v>
      </c>
      <c r="BD225" s="48">
        <v>2</v>
      </c>
      <c r="BE225" s="49">
        <v>11.764705882352942</v>
      </c>
      <c r="BF225" s="48">
        <v>0</v>
      </c>
      <c r="BG225" s="49">
        <v>0</v>
      </c>
      <c r="BH225" s="48">
        <v>0</v>
      </c>
      <c r="BI225" s="49">
        <v>0</v>
      </c>
      <c r="BJ225" s="48">
        <v>15</v>
      </c>
      <c r="BK225" s="49">
        <v>88.23529411764706</v>
      </c>
      <c r="BL225" s="48">
        <v>17</v>
      </c>
    </row>
    <row r="226" spans="1:64" ht="15">
      <c r="A226" s="64" t="s">
        <v>277</v>
      </c>
      <c r="B226" s="64" t="s">
        <v>277</v>
      </c>
      <c r="C226" s="65" t="s">
        <v>3148</v>
      </c>
      <c r="D226" s="66">
        <v>5.333333333333334</v>
      </c>
      <c r="E226" s="67" t="s">
        <v>136</v>
      </c>
      <c r="F226" s="68">
        <v>27.333333333333332</v>
      </c>
      <c r="G226" s="65"/>
      <c r="H226" s="69"/>
      <c r="I226" s="70"/>
      <c r="J226" s="70"/>
      <c r="K226" s="34" t="s">
        <v>65</v>
      </c>
      <c r="L226" s="77">
        <v>226</v>
      </c>
      <c r="M226" s="77"/>
      <c r="N226" s="72"/>
      <c r="O226" s="79" t="s">
        <v>176</v>
      </c>
      <c r="P226" s="81">
        <v>43750.81114583334</v>
      </c>
      <c r="Q226" s="79" t="s">
        <v>420</v>
      </c>
      <c r="R226" s="83" t="s">
        <v>495</v>
      </c>
      <c r="S226" s="79" t="s">
        <v>547</v>
      </c>
      <c r="T226" s="79" t="s">
        <v>610</v>
      </c>
      <c r="U226" s="79"/>
      <c r="V226" s="83" t="s">
        <v>713</v>
      </c>
      <c r="W226" s="81">
        <v>43750.81114583334</v>
      </c>
      <c r="X226" s="83" t="s">
        <v>854</v>
      </c>
      <c r="Y226" s="79"/>
      <c r="Z226" s="79"/>
      <c r="AA226" s="85" t="s">
        <v>1037</v>
      </c>
      <c r="AB226" s="79"/>
      <c r="AC226" s="79" t="b">
        <v>0</v>
      </c>
      <c r="AD226" s="79">
        <v>1</v>
      </c>
      <c r="AE226" s="85" t="s">
        <v>1094</v>
      </c>
      <c r="AF226" s="79" t="b">
        <v>0</v>
      </c>
      <c r="AG226" s="79" t="s">
        <v>1104</v>
      </c>
      <c r="AH226" s="79"/>
      <c r="AI226" s="85" t="s">
        <v>1094</v>
      </c>
      <c r="AJ226" s="79" t="b">
        <v>0</v>
      </c>
      <c r="AK226" s="79">
        <v>0</v>
      </c>
      <c r="AL226" s="85" t="s">
        <v>1094</v>
      </c>
      <c r="AM226" s="79" t="s">
        <v>1136</v>
      </c>
      <c r="AN226" s="79" t="b">
        <v>0</v>
      </c>
      <c r="AO226" s="85" t="s">
        <v>1037</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22</v>
      </c>
      <c r="BC226" s="78" t="str">
        <f>REPLACE(INDEX(GroupVertices[Group],MATCH(Edges[[#This Row],[Vertex 2]],GroupVertices[Vertex],0)),1,1,"")</f>
        <v>22</v>
      </c>
      <c r="BD226" s="48">
        <v>2</v>
      </c>
      <c r="BE226" s="49">
        <v>9.523809523809524</v>
      </c>
      <c r="BF226" s="48">
        <v>0</v>
      </c>
      <c r="BG226" s="49">
        <v>0</v>
      </c>
      <c r="BH226" s="48">
        <v>0</v>
      </c>
      <c r="BI226" s="49">
        <v>0</v>
      </c>
      <c r="BJ226" s="48">
        <v>19</v>
      </c>
      <c r="BK226" s="49">
        <v>90.47619047619048</v>
      </c>
      <c r="BL226" s="48">
        <v>21</v>
      </c>
    </row>
    <row r="227" spans="1:64" ht="15">
      <c r="A227" s="64" t="s">
        <v>278</v>
      </c>
      <c r="B227" s="64" t="s">
        <v>278</v>
      </c>
      <c r="C227" s="65" t="s">
        <v>3144</v>
      </c>
      <c r="D227" s="66">
        <v>3</v>
      </c>
      <c r="E227" s="67" t="s">
        <v>132</v>
      </c>
      <c r="F227" s="68">
        <v>35</v>
      </c>
      <c r="G227" s="65"/>
      <c r="H227" s="69"/>
      <c r="I227" s="70"/>
      <c r="J227" s="70"/>
      <c r="K227" s="34" t="s">
        <v>65</v>
      </c>
      <c r="L227" s="77">
        <v>227</v>
      </c>
      <c r="M227" s="77"/>
      <c r="N227" s="72"/>
      <c r="O227" s="79" t="s">
        <v>176</v>
      </c>
      <c r="P227" s="81">
        <v>43754.47090277778</v>
      </c>
      <c r="Q227" s="79" t="s">
        <v>422</v>
      </c>
      <c r="R227" s="83" t="s">
        <v>520</v>
      </c>
      <c r="S227" s="79" t="s">
        <v>557</v>
      </c>
      <c r="T227" s="79" t="s">
        <v>611</v>
      </c>
      <c r="U227" s="79"/>
      <c r="V227" s="83" t="s">
        <v>714</v>
      </c>
      <c r="W227" s="81">
        <v>43754.47090277778</v>
      </c>
      <c r="X227" s="83" t="s">
        <v>855</v>
      </c>
      <c r="Y227" s="79"/>
      <c r="Z227" s="79"/>
      <c r="AA227" s="85" t="s">
        <v>1038</v>
      </c>
      <c r="AB227" s="85" t="s">
        <v>1092</v>
      </c>
      <c r="AC227" s="79" t="b">
        <v>0</v>
      </c>
      <c r="AD227" s="79">
        <v>0</v>
      </c>
      <c r="AE227" s="85" t="s">
        <v>1102</v>
      </c>
      <c r="AF227" s="79" t="b">
        <v>0</v>
      </c>
      <c r="AG227" s="79" t="s">
        <v>1104</v>
      </c>
      <c r="AH227" s="79"/>
      <c r="AI227" s="85" t="s">
        <v>1094</v>
      </c>
      <c r="AJ227" s="79" t="b">
        <v>0</v>
      </c>
      <c r="AK227" s="79">
        <v>0</v>
      </c>
      <c r="AL227" s="85" t="s">
        <v>1094</v>
      </c>
      <c r="AM227" s="79" t="s">
        <v>1120</v>
      </c>
      <c r="AN227" s="79" t="b">
        <v>0</v>
      </c>
      <c r="AO227" s="85" t="s">
        <v>1092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11</v>
      </c>
      <c r="BC227" s="78" t="str">
        <f>REPLACE(INDEX(GroupVertices[Group],MATCH(Edges[[#This Row],[Vertex 2]],GroupVertices[Vertex],0)),1,1,"")</f>
        <v>11</v>
      </c>
      <c r="BD227" s="48">
        <v>0</v>
      </c>
      <c r="BE227" s="49">
        <v>0</v>
      </c>
      <c r="BF227" s="48">
        <v>0</v>
      </c>
      <c r="BG227" s="49">
        <v>0</v>
      </c>
      <c r="BH227" s="48">
        <v>0</v>
      </c>
      <c r="BI227" s="49">
        <v>0</v>
      </c>
      <c r="BJ227" s="48">
        <v>21</v>
      </c>
      <c r="BK227" s="49">
        <v>100</v>
      </c>
      <c r="BL227" s="48">
        <v>21</v>
      </c>
    </row>
    <row r="228" spans="1:64" ht="15">
      <c r="A228" s="64" t="s">
        <v>279</v>
      </c>
      <c r="B228" s="64" t="s">
        <v>278</v>
      </c>
      <c r="C228" s="65" t="s">
        <v>3144</v>
      </c>
      <c r="D228" s="66">
        <v>3</v>
      </c>
      <c r="E228" s="67" t="s">
        <v>132</v>
      </c>
      <c r="F228" s="68">
        <v>35</v>
      </c>
      <c r="G228" s="65"/>
      <c r="H228" s="69"/>
      <c r="I228" s="70"/>
      <c r="J228" s="70"/>
      <c r="K228" s="34" t="s">
        <v>65</v>
      </c>
      <c r="L228" s="77">
        <v>228</v>
      </c>
      <c r="M228" s="77"/>
      <c r="N228" s="72"/>
      <c r="O228" s="79" t="s">
        <v>325</v>
      </c>
      <c r="P228" s="81">
        <v>43755.645833333336</v>
      </c>
      <c r="Q228" s="79" t="s">
        <v>423</v>
      </c>
      <c r="R228" s="79"/>
      <c r="S228" s="79"/>
      <c r="T228" s="79" t="s">
        <v>612</v>
      </c>
      <c r="U228" s="79"/>
      <c r="V228" s="83" t="s">
        <v>715</v>
      </c>
      <c r="W228" s="81">
        <v>43755.645833333336</v>
      </c>
      <c r="X228" s="83" t="s">
        <v>856</v>
      </c>
      <c r="Y228" s="79"/>
      <c r="Z228" s="79"/>
      <c r="AA228" s="85" t="s">
        <v>1039</v>
      </c>
      <c r="AB228" s="79"/>
      <c r="AC228" s="79" t="b">
        <v>0</v>
      </c>
      <c r="AD228" s="79">
        <v>0</v>
      </c>
      <c r="AE228" s="85" t="s">
        <v>1094</v>
      </c>
      <c r="AF228" s="79" t="b">
        <v>0</v>
      </c>
      <c r="AG228" s="79" t="s">
        <v>1104</v>
      </c>
      <c r="AH228" s="79"/>
      <c r="AI228" s="85" t="s">
        <v>1094</v>
      </c>
      <c r="AJ228" s="79" t="b">
        <v>0</v>
      </c>
      <c r="AK228" s="79">
        <v>1</v>
      </c>
      <c r="AL228" s="85" t="s">
        <v>1038</v>
      </c>
      <c r="AM228" s="79" t="s">
        <v>1120</v>
      </c>
      <c r="AN228" s="79" t="b">
        <v>0</v>
      </c>
      <c r="AO228" s="85" t="s">
        <v>1038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11</v>
      </c>
      <c r="BC228" s="78" t="str">
        <f>REPLACE(INDEX(GroupVertices[Group],MATCH(Edges[[#This Row],[Vertex 2]],GroupVertices[Vertex],0)),1,1,"")</f>
        <v>11</v>
      </c>
      <c r="BD228" s="48">
        <v>0</v>
      </c>
      <c r="BE228" s="49">
        <v>0</v>
      </c>
      <c r="BF228" s="48">
        <v>0</v>
      </c>
      <c r="BG228" s="49">
        <v>0</v>
      </c>
      <c r="BH228" s="48">
        <v>0</v>
      </c>
      <c r="BI228" s="49">
        <v>0</v>
      </c>
      <c r="BJ228" s="48">
        <v>20</v>
      </c>
      <c r="BK228" s="49">
        <v>100</v>
      </c>
      <c r="BL228" s="48">
        <v>20</v>
      </c>
    </row>
    <row r="229" spans="1:64" ht="15">
      <c r="A229" s="64" t="s">
        <v>280</v>
      </c>
      <c r="B229" s="64" t="s">
        <v>324</v>
      </c>
      <c r="C229" s="65" t="s">
        <v>3144</v>
      </c>
      <c r="D229" s="66">
        <v>3</v>
      </c>
      <c r="E229" s="67" t="s">
        <v>132</v>
      </c>
      <c r="F229" s="68">
        <v>35</v>
      </c>
      <c r="G229" s="65"/>
      <c r="H229" s="69"/>
      <c r="I229" s="70"/>
      <c r="J229" s="70"/>
      <c r="K229" s="34" t="s">
        <v>65</v>
      </c>
      <c r="L229" s="77">
        <v>229</v>
      </c>
      <c r="M229" s="77"/>
      <c r="N229" s="72"/>
      <c r="O229" s="79" t="s">
        <v>325</v>
      </c>
      <c r="P229" s="81">
        <v>43543.88366898148</v>
      </c>
      <c r="Q229" s="79" t="s">
        <v>424</v>
      </c>
      <c r="R229" s="79"/>
      <c r="S229" s="79"/>
      <c r="T229" s="79" t="s">
        <v>559</v>
      </c>
      <c r="U229" s="79"/>
      <c r="V229" s="83" t="s">
        <v>716</v>
      </c>
      <c r="W229" s="81">
        <v>43543.88366898148</v>
      </c>
      <c r="X229" s="83" t="s">
        <v>857</v>
      </c>
      <c r="Y229" s="79"/>
      <c r="Z229" s="79"/>
      <c r="AA229" s="85" t="s">
        <v>1040</v>
      </c>
      <c r="AB229" s="79"/>
      <c r="AC229" s="79" t="b">
        <v>0</v>
      </c>
      <c r="AD229" s="79">
        <v>1</v>
      </c>
      <c r="AE229" s="85" t="s">
        <v>1094</v>
      </c>
      <c r="AF229" s="79" t="b">
        <v>0</v>
      </c>
      <c r="AG229" s="79" t="s">
        <v>1104</v>
      </c>
      <c r="AH229" s="79"/>
      <c r="AI229" s="85" t="s">
        <v>1094</v>
      </c>
      <c r="AJ229" s="79" t="b">
        <v>0</v>
      </c>
      <c r="AK229" s="79">
        <v>3</v>
      </c>
      <c r="AL229" s="85" t="s">
        <v>1094</v>
      </c>
      <c r="AM229" s="79" t="s">
        <v>1137</v>
      </c>
      <c r="AN229" s="79" t="b">
        <v>0</v>
      </c>
      <c r="AO229" s="85" t="s">
        <v>1040</v>
      </c>
      <c r="AP229" s="79" t="s">
        <v>1143</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1</v>
      </c>
      <c r="BE229" s="49">
        <v>5</v>
      </c>
      <c r="BF229" s="48">
        <v>0</v>
      </c>
      <c r="BG229" s="49">
        <v>0</v>
      </c>
      <c r="BH229" s="48">
        <v>0</v>
      </c>
      <c r="BI229" s="49">
        <v>0</v>
      </c>
      <c r="BJ229" s="48">
        <v>19</v>
      </c>
      <c r="BK229" s="49">
        <v>95</v>
      </c>
      <c r="BL229" s="48">
        <v>20</v>
      </c>
    </row>
    <row r="230" spans="1:64" ht="15">
      <c r="A230" s="64" t="s">
        <v>281</v>
      </c>
      <c r="B230" s="64" t="s">
        <v>324</v>
      </c>
      <c r="C230" s="65" t="s">
        <v>3144</v>
      </c>
      <c r="D230" s="66">
        <v>3</v>
      </c>
      <c r="E230" s="67" t="s">
        <v>132</v>
      </c>
      <c r="F230" s="68">
        <v>35</v>
      </c>
      <c r="G230" s="65"/>
      <c r="H230" s="69"/>
      <c r="I230" s="70"/>
      <c r="J230" s="70"/>
      <c r="K230" s="34" t="s">
        <v>65</v>
      </c>
      <c r="L230" s="77">
        <v>230</v>
      </c>
      <c r="M230" s="77"/>
      <c r="N230" s="72"/>
      <c r="O230" s="79" t="s">
        <v>325</v>
      </c>
      <c r="P230" s="81">
        <v>43722.79667824074</v>
      </c>
      <c r="Q230" s="79" t="s">
        <v>425</v>
      </c>
      <c r="R230" s="79"/>
      <c r="S230" s="79"/>
      <c r="T230" s="79"/>
      <c r="U230" s="79"/>
      <c r="V230" s="83" t="s">
        <v>717</v>
      </c>
      <c r="W230" s="81">
        <v>43722.79667824074</v>
      </c>
      <c r="X230" s="83" t="s">
        <v>858</v>
      </c>
      <c r="Y230" s="79"/>
      <c r="Z230" s="79"/>
      <c r="AA230" s="85" t="s">
        <v>1041</v>
      </c>
      <c r="AB230" s="79"/>
      <c r="AC230" s="79" t="b">
        <v>0</v>
      </c>
      <c r="AD230" s="79">
        <v>0</v>
      </c>
      <c r="AE230" s="85" t="s">
        <v>1094</v>
      </c>
      <c r="AF230" s="79" t="b">
        <v>0</v>
      </c>
      <c r="AG230" s="79" t="s">
        <v>1104</v>
      </c>
      <c r="AH230" s="79"/>
      <c r="AI230" s="85" t="s">
        <v>1094</v>
      </c>
      <c r="AJ230" s="79" t="b">
        <v>0</v>
      </c>
      <c r="AK230" s="79">
        <v>3</v>
      </c>
      <c r="AL230" s="85" t="s">
        <v>1040</v>
      </c>
      <c r="AM230" s="79" t="s">
        <v>1141</v>
      </c>
      <c r="AN230" s="79" t="b">
        <v>0</v>
      </c>
      <c r="AO230" s="85" t="s">
        <v>1040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280</v>
      </c>
      <c r="B231" s="64" t="s">
        <v>282</v>
      </c>
      <c r="C231" s="65" t="s">
        <v>3144</v>
      </c>
      <c r="D231" s="66">
        <v>3</v>
      </c>
      <c r="E231" s="67" t="s">
        <v>132</v>
      </c>
      <c r="F231" s="68">
        <v>35</v>
      </c>
      <c r="G231" s="65"/>
      <c r="H231" s="69"/>
      <c r="I231" s="70"/>
      <c r="J231" s="70"/>
      <c r="K231" s="34" t="s">
        <v>66</v>
      </c>
      <c r="L231" s="77">
        <v>231</v>
      </c>
      <c r="M231" s="77"/>
      <c r="N231" s="72"/>
      <c r="O231" s="79" t="s">
        <v>325</v>
      </c>
      <c r="P231" s="81">
        <v>43550.917708333334</v>
      </c>
      <c r="Q231" s="79" t="s">
        <v>426</v>
      </c>
      <c r="R231" s="79"/>
      <c r="S231" s="79"/>
      <c r="T231" s="79" t="s">
        <v>559</v>
      </c>
      <c r="U231" s="83" t="s">
        <v>653</v>
      </c>
      <c r="V231" s="83" t="s">
        <v>653</v>
      </c>
      <c r="W231" s="81">
        <v>43550.917708333334</v>
      </c>
      <c r="X231" s="83" t="s">
        <v>859</v>
      </c>
      <c r="Y231" s="79"/>
      <c r="Z231" s="79"/>
      <c r="AA231" s="85" t="s">
        <v>1042</v>
      </c>
      <c r="AB231" s="79"/>
      <c r="AC231" s="79" t="b">
        <v>0</v>
      </c>
      <c r="AD231" s="79">
        <v>5</v>
      </c>
      <c r="AE231" s="85" t="s">
        <v>1094</v>
      </c>
      <c r="AF231" s="79" t="b">
        <v>0</v>
      </c>
      <c r="AG231" s="79" t="s">
        <v>1104</v>
      </c>
      <c r="AH231" s="79"/>
      <c r="AI231" s="85" t="s">
        <v>1094</v>
      </c>
      <c r="AJ231" s="79" t="b">
        <v>0</v>
      </c>
      <c r="AK231" s="79">
        <v>7</v>
      </c>
      <c r="AL231" s="85" t="s">
        <v>1094</v>
      </c>
      <c r="AM231" s="79" t="s">
        <v>1137</v>
      </c>
      <c r="AN231" s="79" t="b">
        <v>0</v>
      </c>
      <c r="AO231" s="85" t="s">
        <v>1042</v>
      </c>
      <c r="AP231" s="79" t="s">
        <v>1143</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2</v>
      </c>
      <c r="BE231" s="49">
        <v>8.333333333333334</v>
      </c>
      <c r="BF231" s="48">
        <v>0</v>
      </c>
      <c r="BG231" s="49">
        <v>0</v>
      </c>
      <c r="BH231" s="48">
        <v>0</v>
      </c>
      <c r="BI231" s="49">
        <v>0</v>
      </c>
      <c r="BJ231" s="48">
        <v>22</v>
      </c>
      <c r="BK231" s="49">
        <v>91.66666666666667</v>
      </c>
      <c r="BL231" s="48">
        <v>24</v>
      </c>
    </row>
    <row r="232" spans="1:64" ht="15">
      <c r="A232" s="64" t="s">
        <v>282</v>
      </c>
      <c r="B232" s="64" t="s">
        <v>280</v>
      </c>
      <c r="C232" s="65" t="s">
        <v>3146</v>
      </c>
      <c r="D232" s="66">
        <v>4.166666666666667</v>
      </c>
      <c r="E232" s="67" t="s">
        <v>136</v>
      </c>
      <c r="F232" s="68">
        <v>31.166666666666668</v>
      </c>
      <c r="G232" s="65"/>
      <c r="H232" s="69"/>
      <c r="I232" s="70"/>
      <c r="J232" s="70"/>
      <c r="K232" s="34" t="s">
        <v>66</v>
      </c>
      <c r="L232" s="77">
        <v>232</v>
      </c>
      <c r="M232" s="77"/>
      <c r="N232" s="72"/>
      <c r="O232" s="79" t="s">
        <v>326</v>
      </c>
      <c r="P232" s="81">
        <v>43550.904490740744</v>
      </c>
      <c r="Q232" s="79" t="s">
        <v>427</v>
      </c>
      <c r="R232" s="79"/>
      <c r="S232" s="79"/>
      <c r="T232" s="79" t="s">
        <v>559</v>
      </c>
      <c r="U232" s="83" t="s">
        <v>654</v>
      </c>
      <c r="V232" s="83" t="s">
        <v>654</v>
      </c>
      <c r="W232" s="81">
        <v>43550.904490740744</v>
      </c>
      <c r="X232" s="83" t="s">
        <v>860</v>
      </c>
      <c r="Y232" s="79"/>
      <c r="Z232" s="79"/>
      <c r="AA232" s="85" t="s">
        <v>1043</v>
      </c>
      <c r="AB232" s="85" t="s">
        <v>1052</v>
      </c>
      <c r="AC232" s="79" t="b">
        <v>0</v>
      </c>
      <c r="AD232" s="79">
        <v>5</v>
      </c>
      <c r="AE232" s="85" t="s">
        <v>1103</v>
      </c>
      <c r="AF232" s="79" t="b">
        <v>0</v>
      </c>
      <c r="AG232" s="79" t="s">
        <v>1104</v>
      </c>
      <c r="AH232" s="79"/>
      <c r="AI232" s="85" t="s">
        <v>1094</v>
      </c>
      <c r="AJ232" s="79" t="b">
        <v>0</v>
      </c>
      <c r="AK232" s="79">
        <v>4</v>
      </c>
      <c r="AL232" s="85" t="s">
        <v>1094</v>
      </c>
      <c r="AM232" s="79" t="s">
        <v>1137</v>
      </c>
      <c r="AN232" s="79" t="b">
        <v>0</v>
      </c>
      <c r="AO232" s="85" t="s">
        <v>1052</v>
      </c>
      <c r="AP232" s="79" t="s">
        <v>1143</v>
      </c>
      <c r="AQ232" s="79">
        <v>0</v>
      </c>
      <c r="AR232" s="79">
        <v>0</v>
      </c>
      <c r="AS232" s="79"/>
      <c r="AT232" s="79"/>
      <c r="AU232" s="79"/>
      <c r="AV232" s="79"/>
      <c r="AW232" s="79"/>
      <c r="AX232" s="79"/>
      <c r="AY232" s="79"/>
      <c r="AZ232" s="79"/>
      <c r="BA232">
        <v>2</v>
      </c>
      <c r="BB232" s="78" t="str">
        <f>REPLACE(INDEX(GroupVertices[Group],MATCH(Edges[[#This Row],[Vertex 1]],GroupVertices[Vertex],0)),1,1,"")</f>
        <v>3</v>
      </c>
      <c r="BC232" s="78" t="str">
        <f>REPLACE(INDEX(GroupVertices[Group],MATCH(Edges[[#This Row],[Vertex 2]],GroupVertices[Vertex],0)),1,1,"")</f>
        <v>3</v>
      </c>
      <c r="BD232" s="48">
        <v>3</v>
      </c>
      <c r="BE232" s="49">
        <v>5.769230769230769</v>
      </c>
      <c r="BF232" s="48">
        <v>0</v>
      </c>
      <c r="BG232" s="49">
        <v>0</v>
      </c>
      <c r="BH232" s="48">
        <v>0</v>
      </c>
      <c r="BI232" s="49">
        <v>0</v>
      </c>
      <c r="BJ232" s="48">
        <v>49</v>
      </c>
      <c r="BK232" s="49">
        <v>94.23076923076923</v>
      </c>
      <c r="BL232" s="48">
        <v>52</v>
      </c>
    </row>
    <row r="233" spans="1:64" ht="15">
      <c r="A233" s="64" t="s">
        <v>282</v>
      </c>
      <c r="B233" s="64" t="s">
        <v>280</v>
      </c>
      <c r="C233" s="65" t="s">
        <v>3146</v>
      </c>
      <c r="D233" s="66">
        <v>4.166666666666667</v>
      </c>
      <c r="E233" s="67" t="s">
        <v>136</v>
      </c>
      <c r="F233" s="68">
        <v>31.166666666666668</v>
      </c>
      <c r="G233" s="65"/>
      <c r="H233" s="69"/>
      <c r="I233" s="70"/>
      <c r="J233" s="70"/>
      <c r="K233" s="34" t="s">
        <v>66</v>
      </c>
      <c r="L233" s="77">
        <v>233</v>
      </c>
      <c r="M233" s="77"/>
      <c r="N233" s="72"/>
      <c r="O233" s="79" t="s">
        <v>326</v>
      </c>
      <c r="P233" s="81">
        <v>43550.91434027778</v>
      </c>
      <c r="Q233" s="79" t="s">
        <v>428</v>
      </c>
      <c r="R233" s="79"/>
      <c r="S233" s="79"/>
      <c r="T233" s="79" t="s">
        <v>559</v>
      </c>
      <c r="U233" s="79"/>
      <c r="V233" s="83" t="s">
        <v>718</v>
      </c>
      <c r="W233" s="81">
        <v>43550.91434027778</v>
      </c>
      <c r="X233" s="83" t="s">
        <v>861</v>
      </c>
      <c r="Y233" s="79"/>
      <c r="Z233" s="79"/>
      <c r="AA233" s="85" t="s">
        <v>1044</v>
      </c>
      <c r="AB233" s="85" t="s">
        <v>1093</v>
      </c>
      <c r="AC233" s="79" t="b">
        <v>0</v>
      </c>
      <c r="AD233" s="79">
        <v>5</v>
      </c>
      <c r="AE233" s="85" t="s">
        <v>1103</v>
      </c>
      <c r="AF233" s="79" t="b">
        <v>0</v>
      </c>
      <c r="AG233" s="79" t="s">
        <v>1104</v>
      </c>
      <c r="AH233" s="79"/>
      <c r="AI233" s="85" t="s">
        <v>1094</v>
      </c>
      <c r="AJ233" s="79" t="b">
        <v>0</v>
      </c>
      <c r="AK233" s="79">
        <v>5</v>
      </c>
      <c r="AL233" s="85" t="s">
        <v>1094</v>
      </c>
      <c r="AM233" s="79" t="s">
        <v>1137</v>
      </c>
      <c r="AN233" s="79" t="b">
        <v>0</v>
      </c>
      <c r="AO233" s="85" t="s">
        <v>1093</v>
      </c>
      <c r="AP233" s="79" t="s">
        <v>1143</v>
      </c>
      <c r="AQ233" s="79">
        <v>0</v>
      </c>
      <c r="AR233" s="79">
        <v>0</v>
      </c>
      <c r="AS233" s="79"/>
      <c r="AT233" s="79"/>
      <c r="AU233" s="79"/>
      <c r="AV233" s="79"/>
      <c r="AW233" s="79"/>
      <c r="AX233" s="79"/>
      <c r="AY233" s="79"/>
      <c r="AZ233" s="79"/>
      <c r="BA233">
        <v>2</v>
      </c>
      <c r="BB233" s="78" t="str">
        <f>REPLACE(INDEX(GroupVertices[Group],MATCH(Edges[[#This Row],[Vertex 1]],GroupVertices[Vertex],0)),1,1,"")</f>
        <v>3</v>
      </c>
      <c r="BC233" s="78" t="str">
        <f>REPLACE(INDEX(GroupVertices[Group],MATCH(Edges[[#This Row],[Vertex 2]],GroupVertices[Vertex],0)),1,1,"")</f>
        <v>3</v>
      </c>
      <c r="BD233" s="48">
        <v>2</v>
      </c>
      <c r="BE233" s="49">
        <v>4.081632653061225</v>
      </c>
      <c r="BF233" s="48">
        <v>0</v>
      </c>
      <c r="BG233" s="49">
        <v>0</v>
      </c>
      <c r="BH233" s="48">
        <v>0</v>
      </c>
      <c r="BI233" s="49">
        <v>0</v>
      </c>
      <c r="BJ233" s="48">
        <v>47</v>
      </c>
      <c r="BK233" s="49">
        <v>95.91836734693878</v>
      </c>
      <c r="BL233" s="48">
        <v>49</v>
      </c>
    </row>
    <row r="234" spans="1:64" ht="15">
      <c r="A234" s="64" t="s">
        <v>282</v>
      </c>
      <c r="B234" s="64" t="s">
        <v>280</v>
      </c>
      <c r="C234" s="65" t="s">
        <v>3144</v>
      </c>
      <c r="D234" s="66">
        <v>3</v>
      </c>
      <c r="E234" s="67" t="s">
        <v>132</v>
      </c>
      <c r="F234" s="68">
        <v>35</v>
      </c>
      <c r="G234" s="65"/>
      <c r="H234" s="69"/>
      <c r="I234" s="70"/>
      <c r="J234" s="70"/>
      <c r="K234" s="34" t="s">
        <v>66</v>
      </c>
      <c r="L234" s="77">
        <v>234</v>
      </c>
      <c r="M234" s="77"/>
      <c r="N234" s="72"/>
      <c r="O234" s="79" t="s">
        <v>325</v>
      </c>
      <c r="P234" s="81">
        <v>43714.82545138889</v>
      </c>
      <c r="Q234" s="79" t="s">
        <v>429</v>
      </c>
      <c r="R234" s="79"/>
      <c r="S234" s="79"/>
      <c r="T234" s="79"/>
      <c r="U234" s="79"/>
      <c r="V234" s="83" t="s">
        <v>718</v>
      </c>
      <c r="W234" s="81">
        <v>43714.82545138889</v>
      </c>
      <c r="X234" s="83" t="s">
        <v>862</v>
      </c>
      <c r="Y234" s="79"/>
      <c r="Z234" s="79"/>
      <c r="AA234" s="85" t="s">
        <v>1045</v>
      </c>
      <c r="AB234" s="79"/>
      <c r="AC234" s="79" t="b">
        <v>0</v>
      </c>
      <c r="AD234" s="79">
        <v>0</v>
      </c>
      <c r="AE234" s="85" t="s">
        <v>1094</v>
      </c>
      <c r="AF234" s="79" t="b">
        <v>0</v>
      </c>
      <c r="AG234" s="79" t="s">
        <v>1104</v>
      </c>
      <c r="AH234" s="79"/>
      <c r="AI234" s="85" t="s">
        <v>1094</v>
      </c>
      <c r="AJ234" s="79" t="b">
        <v>0</v>
      </c>
      <c r="AK234" s="79">
        <v>7</v>
      </c>
      <c r="AL234" s="85" t="s">
        <v>1042</v>
      </c>
      <c r="AM234" s="79" t="s">
        <v>1124</v>
      </c>
      <c r="AN234" s="79" t="b">
        <v>0</v>
      </c>
      <c r="AO234" s="85" t="s">
        <v>1042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2</v>
      </c>
      <c r="BE234" s="49">
        <v>10</v>
      </c>
      <c r="BF234" s="48">
        <v>0</v>
      </c>
      <c r="BG234" s="49">
        <v>0</v>
      </c>
      <c r="BH234" s="48">
        <v>0</v>
      </c>
      <c r="BI234" s="49">
        <v>0</v>
      </c>
      <c r="BJ234" s="48">
        <v>18</v>
      </c>
      <c r="BK234" s="49">
        <v>90</v>
      </c>
      <c r="BL234" s="48">
        <v>20</v>
      </c>
    </row>
    <row r="235" spans="1:64" ht="15">
      <c r="A235" s="64" t="s">
        <v>281</v>
      </c>
      <c r="B235" s="64" t="s">
        <v>282</v>
      </c>
      <c r="C235" s="65" t="s">
        <v>3148</v>
      </c>
      <c r="D235" s="66">
        <v>5.333333333333334</v>
      </c>
      <c r="E235" s="67" t="s">
        <v>136</v>
      </c>
      <c r="F235" s="68">
        <v>27.333333333333332</v>
      </c>
      <c r="G235" s="65"/>
      <c r="H235" s="69"/>
      <c r="I235" s="70"/>
      <c r="J235" s="70"/>
      <c r="K235" s="34" t="s">
        <v>65</v>
      </c>
      <c r="L235" s="77">
        <v>235</v>
      </c>
      <c r="M235" s="77"/>
      <c r="N235" s="72"/>
      <c r="O235" s="79" t="s">
        <v>325</v>
      </c>
      <c r="P235" s="81">
        <v>43714.671631944446</v>
      </c>
      <c r="Q235" s="79" t="s">
        <v>429</v>
      </c>
      <c r="R235" s="79"/>
      <c r="S235" s="79"/>
      <c r="T235" s="79"/>
      <c r="U235" s="79"/>
      <c r="V235" s="83" t="s">
        <v>717</v>
      </c>
      <c r="W235" s="81">
        <v>43714.671631944446</v>
      </c>
      <c r="X235" s="83" t="s">
        <v>863</v>
      </c>
      <c r="Y235" s="79"/>
      <c r="Z235" s="79"/>
      <c r="AA235" s="85" t="s">
        <v>1046</v>
      </c>
      <c r="AB235" s="79"/>
      <c r="AC235" s="79" t="b">
        <v>0</v>
      </c>
      <c r="AD235" s="79">
        <v>0</v>
      </c>
      <c r="AE235" s="85" t="s">
        <v>1094</v>
      </c>
      <c r="AF235" s="79" t="b">
        <v>0</v>
      </c>
      <c r="AG235" s="79" t="s">
        <v>1104</v>
      </c>
      <c r="AH235" s="79"/>
      <c r="AI235" s="85" t="s">
        <v>1094</v>
      </c>
      <c r="AJ235" s="79" t="b">
        <v>0</v>
      </c>
      <c r="AK235" s="79">
        <v>6</v>
      </c>
      <c r="AL235" s="85" t="s">
        <v>1042</v>
      </c>
      <c r="AM235" s="79" t="s">
        <v>1141</v>
      </c>
      <c r="AN235" s="79" t="b">
        <v>0</v>
      </c>
      <c r="AO235" s="85" t="s">
        <v>1042</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3</v>
      </c>
      <c r="BC235" s="78" t="str">
        <f>REPLACE(INDEX(GroupVertices[Group],MATCH(Edges[[#This Row],[Vertex 2]],GroupVertices[Vertex],0)),1,1,"")</f>
        <v>3</v>
      </c>
      <c r="BD235" s="48">
        <v>2</v>
      </c>
      <c r="BE235" s="49">
        <v>10</v>
      </c>
      <c r="BF235" s="48">
        <v>0</v>
      </c>
      <c r="BG235" s="49">
        <v>0</v>
      </c>
      <c r="BH235" s="48">
        <v>0</v>
      </c>
      <c r="BI235" s="49">
        <v>0</v>
      </c>
      <c r="BJ235" s="48">
        <v>18</v>
      </c>
      <c r="BK235" s="49">
        <v>90</v>
      </c>
      <c r="BL235" s="48">
        <v>20</v>
      </c>
    </row>
    <row r="236" spans="1:64" ht="15">
      <c r="A236" s="64" t="s">
        <v>281</v>
      </c>
      <c r="B236" s="64" t="s">
        <v>282</v>
      </c>
      <c r="C236" s="65" t="s">
        <v>3148</v>
      </c>
      <c r="D236" s="66">
        <v>5.333333333333334</v>
      </c>
      <c r="E236" s="67" t="s">
        <v>136</v>
      </c>
      <c r="F236" s="68">
        <v>27.333333333333332</v>
      </c>
      <c r="G236" s="65"/>
      <c r="H236" s="69"/>
      <c r="I236" s="70"/>
      <c r="J236" s="70"/>
      <c r="K236" s="34" t="s">
        <v>65</v>
      </c>
      <c r="L236" s="77">
        <v>236</v>
      </c>
      <c r="M236" s="77"/>
      <c r="N236" s="72"/>
      <c r="O236" s="79" t="s">
        <v>325</v>
      </c>
      <c r="P236" s="81">
        <v>43719.79665509259</v>
      </c>
      <c r="Q236" s="79" t="s">
        <v>430</v>
      </c>
      <c r="R236" s="79"/>
      <c r="S236" s="79"/>
      <c r="T236" s="79"/>
      <c r="U236" s="79"/>
      <c r="V236" s="83" t="s">
        <v>717</v>
      </c>
      <c r="W236" s="81">
        <v>43719.79665509259</v>
      </c>
      <c r="X236" s="83" t="s">
        <v>864</v>
      </c>
      <c r="Y236" s="79"/>
      <c r="Z236" s="79"/>
      <c r="AA236" s="85" t="s">
        <v>1047</v>
      </c>
      <c r="AB236" s="79"/>
      <c r="AC236" s="79" t="b">
        <v>0</v>
      </c>
      <c r="AD236" s="79">
        <v>0</v>
      </c>
      <c r="AE236" s="85" t="s">
        <v>1094</v>
      </c>
      <c r="AF236" s="79" t="b">
        <v>0</v>
      </c>
      <c r="AG236" s="79" t="s">
        <v>1104</v>
      </c>
      <c r="AH236" s="79"/>
      <c r="AI236" s="85" t="s">
        <v>1094</v>
      </c>
      <c r="AJ236" s="79" t="b">
        <v>0</v>
      </c>
      <c r="AK236" s="79">
        <v>4</v>
      </c>
      <c r="AL236" s="85" t="s">
        <v>1043</v>
      </c>
      <c r="AM236" s="79" t="s">
        <v>1141</v>
      </c>
      <c r="AN236" s="79" t="b">
        <v>0</v>
      </c>
      <c r="AO236" s="85" t="s">
        <v>1043</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3</v>
      </c>
      <c r="BC236" s="78" t="str">
        <f>REPLACE(INDEX(GroupVertices[Group],MATCH(Edges[[#This Row],[Vertex 2]],GroupVertices[Vertex],0)),1,1,"")</f>
        <v>3</v>
      </c>
      <c r="BD236" s="48">
        <v>2</v>
      </c>
      <c r="BE236" s="49">
        <v>9.090909090909092</v>
      </c>
      <c r="BF236" s="48">
        <v>0</v>
      </c>
      <c r="BG236" s="49">
        <v>0</v>
      </c>
      <c r="BH236" s="48">
        <v>0</v>
      </c>
      <c r="BI236" s="49">
        <v>0</v>
      </c>
      <c r="BJ236" s="48">
        <v>20</v>
      </c>
      <c r="BK236" s="49">
        <v>90.9090909090909</v>
      </c>
      <c r="BL236" s="48">
        <v>22</v>
      </c>
    </row>
    <row r="237" spans="1:64" ht="15">
      <c r="A237" s="64" t="s">
        <v>281</v>
      </c>
      <c r="B237" s="64" t="s">
        <v>282</v>
      </c>
      <c r="C237" s="65" t="s">
        <v>3148</v>
      </c>
      <c r="D237" s="66">
        <v>5.333333333333334</v>
      </c>
      <c r="E237" s="67" t="s">
        <v>136</v>
      </c>
      <c r="F237" s="68">
        <v>27.333333333333332</v>
      </c>
      <c r="G237" s="65"/>
      <c r="H237" s="69"/>
      <c r="I237" s="70"/>
      <c r="J237" s="70"/>
      <c r="K237" s="34" t="s">
        <v>65</v>
      </c>
      <c r="L237" s="77">
        <v>237</v>
      </c>
      <c r="M237" s="77"/>
      <c r="N237" s="72"/>
      <c r="O237" s="79" t="s">
        <v>325</v>
      </c>
      <c r="P237" s="81">
        <v>43723.29665509259</v>
      </c>
      <c r="Q237" s="79" t="s">
        <v>431</v>
      </c>
      <c r="R237" s="79"/>
      <c r="S237" s="79"/>
      <c r="T237" s="79"/>
      <c r="U237" s="79"/>
      <c r="V237" s="83" t="s">
        <v>717</v>
      </c>
      <c r="W237" s="81">
        <v>43723.29665509259</v>
      </c>
      <c r="X237" s="83" t="s">
        <v>865</v>
      </c>
      <c r="Y237" s="79"/>
      <c r="Z237" s="79"/>
      <c r="AA237" s="85" t="s">
        <v>1048</v>
      </c>
      <c r="AB237" s="79"/>
      <c r="AC237" s="79" t="b">
        <v>0</v>
      </c>
      <c r="AD237" s="79">
        <v>0</v>
      </c>
      <c r="AE237" s="85" t="s">
        <v>1094</v>
      </c>
      <c r="AF237" s="79" t="b">
        <v>0</v>
      </c>
      <c r="AG237" s="79" t="s">
        <v>1104</v>
      </c>
      <c r="AH237" s="79"/>
      <c r="AI237" s="85" t="s">
        <v>1094</v>
      </c>
      <c r="AJ237" s="79" t="b">
        <v>0</v>
      </c>
      <c r="AK237" s="79">
        <v>5</v>
      </c>
      <c r="AL237" s="85" t="s">
        <v>1044</v>
      </c>
      <c r="AM237" s="79" t="s">
        <v>1141</v>
      </c>
      <c r="AN237" s="79" t="b">
        <v>0</v>
      </c>
      <c r="AO237" s="85" t="s">
        <v>1044</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3</v>
      </c>
      <c r="BC237" s="78" t="str">
        <f>REPLACE(INDEX(GroupVertices[Group],MATCH(Edges[[#This Row],[Vertex 2]],GroupVertices[Vertex],0)),1,1,"")</f>
        <v>3</v>
      </c>
      <c r="BD237" s="48">
        <v>1</v>
      </c>
      <c r="BE237" s="49">
        <v>4.3478260869565215</v>
      </c>
      <c r="BF237" s="48">
        <v>0</v>
      </c>
      <c r="BG237" s="49">
        <v>0</v>
      </c>
      <c r="BH237" s="48">
        <v>0</v>
      </c>
      <c r="BI237" s="49">
        <v>0</v>
      </c>
      <c r="BJ237" s="48">
        <v>22</v>
      </c>
      <c r="BK237" s="49">
        <v>95.65217391304348</v>
      </c>
      <c r="BL237" s="48">
        <v>23</v>
      </c>
    </row>
    <row r="238" spans="1:64" ht="15">
      <c r="A238" s="64" t="s">
        <v>280</v>
      </c>
      <c r="B238" s="64" t="s">
        <v>280</v>
      </c>
      <c r="C238" s="65" t="s">
        <v>3149</v>
      </c>
      <c r="D238" s="66">
        <v>6.5</v>
      </c>
      <c r="E238" s="67" t="s">
        <v>136</v>
      </c>
      <c r="F238" s="68">
        <v>23.5</v>
      </c>
      <c r="G238" s="65"/>
      <c r="H238" s="69"/>
      <c r="I238" s="70"/>
      <c r="J238" s="70"/>
      <c r="K238" s="34" t="s">
        <v>65</v>
      </c>
      <c r="L238" s="77">
        <v>238</v>
      </c>
      <c r="M238" s="77"/>
      <c r="N238" s="72"/>
      <c r="O238" s="79" t="s">
        <v>176</v>
      </c>
      <c r="P238" s="81">
        <v>43543.90899305556</v>
      </c>
      <c r="Q238" s="79" t="s">
        <v>432</v>
      </c>
      <c r="R238" s="79"/>
      <c r="S238" s="79"/>
      <c r="T238" s="79" t="s">
        <v>559</v>
      </c>
      <c r="U238" s="83" t="s">
        <v>655</v>
      </c>
      <c r="V238" s="83" t="s">
        <v>655</v>
      </c>
      <c r="W238" s="81">
        <v>43543.90899305556</v>
      </c>
      <c r="X238" s="83" t="s">
        <v>866</v>
      </c>
      <c r="Y238" s="79"/>
      <c r="Z238" s="79"/>
      <c r="AA238" s="85" t="s">
        <v>1049</v>
      </c>
      <c r="AB238" s="79"/>
      <c r="AC238" s="79" t="b">
        <v>0</v>
      </c>
      <c r="AD238" s="79">
        <v>5</v>
      </c>
      <c r="AE238" s="85" t="s">
        <v>1094</v>
      </c>
      <c r="AF238" s="79" t="b">
        <v>0</v>
      </c>
      <c r="AG238" s="79" t="s">
        <v>1104</v>
      </c>
      <c r="AH238" s="79"/>
      <c r="AI238" s="85" t="s">
        <v>1094</v>
      </c>
      <c r="AJ238" s="79" t="b">
        <v>0</v>
      </c>
      <c r="AK238" s="79">
        <v>3</v>
      </c>
      <c r="AL238" s="85" t="s">
        <v>1094</v>
      </c>
      <c r="AM238" s="79" t="s">
        <v>1137</v>
      </c>
      <c r="AN238" s="79" t="b">
        <v>0</v>
      </c>
      <c r="AO238" s="85" t="s">
        <v>1049</v>
      </c>
      <c r="AP238" s="79" t="s">
        <v>1143</v>
      </c>
      <c r="AQ238" s="79">
        <v>0</v>
      </c>
      <c r="AR238" s="79">
        <v>0</v>
      </c>
      <c r="AS238" s="79"/>
      <c r="AT238" s="79"/>
      <c r="AU238" s="79"/>
      <c r="AV238" s="79"/>
      <c r="AW238" s="79"/>
      <c r="AX238" s="79"/>
      <c r="AY238" s="79"/>
      <c r="AZ238" s="79"/>
      <c r="BA238">
        <v>4</v>
      </c>
      <c r="BB238" s="78" t="str">
        <f>REPLACE(INDEX(GroupVertices[Group],MATCH(Edges[[#This Row],[Vertex 1]],GroupVertices[Vertex],0)),1,1,"")</f>
        <v>3</v>
      </c>
      <c r="BC238" s="78" t="str">
        <f>REPLACE(INDEX(GroupVertices[Group],MATCH(Edges[[#This Row],[Vertex 2]],GroupVertices[Vertex],0)),1,1,"")</f>
        <v>3</v>
      </c>
      <c r="BD238" s="48">
        <v>1</v>
      </c>
      <c r="BE238" s="49">
        <v>5.2631578947368425</v>
      </c>
      <c r="BF238" s="48">
        <v>0</v>
      </c>
      <c r="BG238" s="49">
        <v>0</v>
      </c>
      <c r="BH238" s="48">
        <v>0</v>
      </c>
      <c r="BI238" s="49">
        <v>0</v>
      </c>
      <c r="BJ238" s="48">
        <v>18</v>
      </c>
      <c r="BK238" s="49">
        <v>94.73684210526316</v>
      </c>
      <c r="BL238" s="48">
        <v>19</v>
      </c>
    </row>
    <row r="239" spans="1:64" ht="15">
      <c r="A239" s="64" t="s">
        <v>280</v>
      </c>
      <c r="B239" s="64" t="s">
        <v>280</v>
      </c>
      <c r="C239" s="65" t="s">
        <v>3149</v>
      </c>
      <c r="D239" s="66">
        <v>6.5</v>
      </c>
      <c r="E239" s="67" t="s">
        <v>136</v>
      </c>
      <c r="F239" s="68">
        <v>23.5</v>
      </c>
      <c r="G239" s="65"/>
      <c r="H239" s="69"/>
      <c r="I239" s="70"/>
      <c r="J239" s="70"/>
      <c r="K239" s="34" t="s">
        <v>65</v>
      </c>
      <c r="L239" s="77">
        <v>239</v>
      </c>
      <c r="M239" s="77"/>
      <c r="N239" s="72"/>
      <c r="O239" s="79" t="s">
        <v>176</v>
      </c>
      <c r="P239" s="81">
        <v>43557.90641203704</v>
      </c>
      <c r="Q239" s="79" t="s">
        <v>433</v>
      </c>
      <c r="R239" s="79"/>
      <c r="S239" s="79"/>
      <c r="T239" s="79" t="s">
        <v>559</v>
      </c>
      <c r="U239" s="83" t="s">
        <v>656</v>
      </c>
      <c r="V239" s="83" t="s">
        <v>656</v>
      </c>
      <c r="W239" s="81">
        <v>43557.90641203704</v>
      </c>
      <c r="X239" s="83" t="s">
        <v>867</v>
      </c>
      <c r="Y239" s="79"/>
      <c r="Z239" s="79"/>
      <c r="AA239" s="85" t="s">
        <v>1050</v>
      </c>
      <c r="AB239" s="79"/>
      <c r="AC239" s="79" t="b">
        <v>0</v>
      </c>
      <c r="AD239" s="79">
        <v>3</v>
      </c>
      <c r="AE239" s="85" t="s">
        <v>1094</v>
      </c>
      <c r="AF239" s="79" t="b">
        <v>0</v>
      </c>
      <c r="AG239" s="79" t="s">
        <v>1104</v>
      </c>
      <c r="AH239" s="79"/>
      <c r="AI239" s="85" t="s">
        <v>1094</v>
      </c>
      <c r="AJ239" s="79" t="b">
        <v>0</v>
      </c>
      <c r="AK239" s="79">
        <v>3</v>
      </c>
      <c r="AL239" s="85" t="s">
        <v>1094</v>
      </c>
      <c r="AM239" s="79" t="s">
        <v>1137</v>
      </c>
      <c r="AN239" s="79" t="b">
        <v>0</v>
      </c>
      <c r="AO239" s="85" t="s">
        <v>1050</v>
      </c>
      <c r="AP239" s="79" t="s">
        <v>1143</v>
      </c>
      <c r="AQ239" s="79">
        <v>0</v>
      </c>
      <c r="AR239" s="79">
        <v>0</v>
      </c>
      <c r="AS239" s="79"/>
      <c r="AT239" s="79"/>
      <c r="AU239" s="79"/>
      <c r="AV239" s="79"/>
      <c r="AW239" s="79"/>
      <c r="AX239" s="79"/>
      <c r="AY239" s="79"/>
      <c r="AZ239" s="79"/>
      <c r="BA239">
        <v>4</v>
      </c>
      <c r="BB239" s="78" t="str">
        <f>REPLACE(INDEX(GroupVertices[Group],MATCH(Edges[[#This Row],[Vertex 1]],GroupVertices[Vertex],0)),1,1,"")</f>
        <v>3</v>
      </c>
      <c r="BC239" s="78" t="str">
        <f>REPLACE(INDEX(GroupVertices[Group],MATCH(Edges[[#This Row],[Vertex 2]],GroupVertices[Vertex],0)),1,1,"")</f>
        <v>3</v>
      </c>
      <c r="BD239" s="48">
        <v>1</v>
      </c>
      <c r="BE239" s="49">
        <v>4.761904761904762</v>
      </c>
      <c r="BF239" s="48">
        <v>0</v>
      </c>
      <c r="BG239" s="49">
        <v>0</v>
      </c>
      <c r="BH239" s="48">
        <v>0</v>
      </c>
      <c r="BI239" s="49">
        <v>0</v>
      </c>
      <c r="BJ239" s="48">
        <v>20</v>
      </c>
      <c r="BK239" s="49">
        <v>95.23809523809524</v>
      </c>
      <c r="BL239" s="48">
        <v>21</v>
      </c>
    </row>
    <row r="240" spans="1:64" ht="15">
      <c r="A240" s="64" t="s">
        <v>280</v>
      </c>
      <c r="B240" s="64" t="s">
        <v>280</v>
      </c>
      <c r="C240" s="65" t="s">
        <v>3149</v>
      </c>
      <c r="D240" s="66">
        <v>6.5</v>
      </c>
      <c r="E240" s="67" t="s">
        <v>136</v>
      </c>
      <c r="F240" s="68">
        <v>23.5</v>
      </c>
      <c r="G240" s="65"/>
      <c r="H240" s="69"/>
      <c r="I240" s="70"/>
      <c r="J240" s="70"/>
      <c r="K240" s="34" t="s">
        <v>65</v>
      </c>
      <c r="L240" s="77">
        <v>240</v>
      </c>
      <c r="M240" s="77"/>
      <c r="N240" s="72"/>
      <c r="O240" s="79" t="s">
        <v>176</v>
      </c>
      <c r="P240" s="81">
        <v>43543.88835648148</v>
      </c>
      <c r="Q240" s="79" t="s">
        <v>434</v>
      </c>
      <c r="R240" s="79"/>
      <c r="S240" s="79"/>
      <c r="T240" s="79" t="s">
        <v>559</v>
      </c>
      <c r="U240" s="83" t="s">
        <v>657</v>
      </c>
      <c r="V240" s="83" t="s">
        <v>657</v>
      </c>
      <c r="W240" s="81">
        <v>43543.88835648148</v>
      </c>
      <c r="X240" s="83" t="s">
        <v>868</v>
      </c>
      <c r="Y240" s="79"/>
      <c r="Z240" s="79"/>
      <c r="AA240" s="85" t="s">
        <v>1051</v>
      </c>
      <c r="AB240" s="79"/>
      <c r="AC240" s="79" t="b">
        <v>0</v>
      </c>
      <c r="AD240" s="79">
        <v>11</v>
      </c>
      <c r="AE240" s="85" t="s">
        <v>1094</v>
      </c>
      <c r="AF240" s="79" t="b">
        <v>0</v>
      </c>
      <c r="AG240" s="79" t="s">
        <v>1104</v>
      </c>
      <c r="AH240" s="79"/>
      <c r="AI240" s="85" t="s">
        <v>1094</v>
      </c>
      <c r="AJ240" s="79" t="b">
        <v>0</v>
      </c>
      <c r="AK240" s="79">
        <v>3</v>
      </c>
      <c r="AL240" s="85" t="s">
        <v>1094</v>
      </c>
      <c r="AM240" s="79" t="s">
        <v>1137</v>
      </c>
      <c r="AN240" s="79" t="b">
        <v>0</v>
      </c>
      <c r="AO240" s="85" t="s">
        <v>1051</v>
      </c>
      <c r="AP240" s="79" t="s">
        <v>1143</v>
      </c>
      <c r="AQ240" s="79">
        <v>0</v>
      </c>
      <c r="AR240" s="79">
        <v>0</v>
      </c>
      <c r="AS240" s="79"/>
      <c r="AT240" s="79"/>
      <c r="AU240" s="79"/>
      <c r="AV240" s="79"/>
      <c r="AW240" s="79"/>
      <c r="AX240" s="79"/>
      <c r="AY240" s="79"/>
      <c r="AZ240" s="79"/>
      <c r="BA240">
        <v>4</v>
      </c>
      <c r="BB240" s="78" t="str">
        <f>REPLACE(INDEX(GroupVertices[Group],MATCH(Edges[[#This Row],[Vertex 1]],GroupVertices[Vertex],0)),1,1,"")</f>
        <v>3</v>
      </c>
      <c r="BC240" s="78" t="str">
        <f>REPLACE(INDEX(GroupVertices[Group],MATCH(Edges[[#This Row],[Vertex 2]],GroupVertices[Vertex],0)),1,1,"")</f>
        <v>3</v>
      </c>
      <c r="BD240" s="48">
        <v>1</v>
      </c>
      <c r="BE240" s="49">
        <v>8.333333333333334</v>
      </c>
      <c r="BF240" s="48">
        <v>0</v>
      </c>
      <c r="BG240" s="49">
        <v>0</v>
      </c>
      <c r="BH240" s="48">
        <v>0</v>
      </c>
      <c r="BI240" s="49">
        <v>0</v>
      </c>
      <c r="BJ240" s="48">
        <v>11</v>
      </c>
      <c r="BK240" s="49">
        <v>91.66666666666667</v>
      </c>
      <c r="BL240" s="48">
        <v>12</v>
      </c>
    </row>
    <row r="241" spans="1:64" ht="15">
      <c r="A241" s="64" t="s">
        <v>280</v>
      </c>
      <c r="B241" s="64" t="s">
        <v>280</v>
      </c>
      <c r="C241" s="65" t="s">
        <v>3149</v>
      </c>
      <c r="D241" s="66">
        <v>6.5</v>
      </c>
      <c r="E241" s="67" t="s">
        <v>136</v>
      </c>
      <c r="F241" s="68">
        <v>23.5</v>
      </c>
      <c r="G241" s="65"/>
      <c r="H241" s="69"/>
      <c r="I241" s="70"/>
      <c r="J241" s="70"/>
      <c r="K241" s="34" t="s">
        <v>65</v>
      </c>
      <c r="L241" s="77">
        <v>241</v>
      </c>
      <c r="M241" s="77"/>
      <c r="N241" s="72"/>
      <c r="O241" s="79" t="s">
        <v>176</v>
      </c>
      <c r="P241" s="81">
        <v>43550.90189814815</v>
      </c>
      <c r="Q241" s="79" t="s">
        <v>435</v>
      </c>
      <c r="R241" s="79"/>
      <c r="S241" s="79"/>
      <c r="T241" s="79" t="s">
        <v>559</v>
      </c>
      <c r="U241" s="83" t="s">
        <v>658</v>
      </c>
      <c r="V241" s="83" t="s">
        <v>658</v>
      </c>
      <c r="W241" s="81">
        <v>43550.90189814815</v>
      </c>
      <c r="X241" s="83" t="s">
        <v>869</v>
      </c>
      <c r="Y241" s="79"/>
      <c r="Z241" s="79"/>
      <c r="AA241" s="85" t="s">
        <v>1052</v>
      </c>
      <c r="AB241" s="79"/>
      <c r="AC241" s="79" t="b">
        <v>0</v>
      </c>
      <c r="AD241" s="79">
        <v>8</v>
      </c>
      <c r="AE241" s="85" t="s">
        <v>1094</v>
      </c>
      <c r="AF241" s="79" t="b">
        <v>0</v>
      </c>
      <c r="AG241" s="79" t="s">
        <v>1104</v>
      </c>
      <c r="AH241" s="79"/>
      <c r="AI241" s="85" t="s">
        <v>1094</v>
      </c>
      <c r="AJ241" s="79" t="b">
        <v>0</v>
      </c>
      <c r="AK241" s="79">
        <v>3</v>
      </c>
      <c r="AL241" s="85" t="s">
        <v>1094</v>
      </c>
      <c r="AM241" s="79" t="s">
        <v>1137</v>
      </c>
      <c r="AN241" s="79" t="b">
        <v>0</v>
      </c>
      <c r="AO241" s="85" t="s">
        <v>1052</v>
      </c>
      <c r="AP241" s="79" t="s">
        <v>1143</v>
      </c>
      <c r="AQ241" s="79">
        <v>0</v>
      </c>
      <c r="AR241" s="79">
        <v>0</v>
      </c>
      <c r="AS241" s="79"/>
      <c r="AT241" s="79"/>
      <c r="AU241" s="79"/>
      <c r="AV241" s="79"/>
      <c r="AW241" s="79"/>
      <c r="AX241" s="79"/>
      <c r="AY241" s="79"/>
      <c r="AZ241" s="79"/>
      <c r="BA241">
        <v>4</v>
      </c>
      <c r="BB241" s="78" t="str">
        <f>REPLACE(INDEX(GroupVertices[Group],MATCH(Edges[[#This Row],[Vertex 1]],GroupVertices[Vertex],0)),1,1,"")</f>
        <v>3</v>
      </c>
      <c r="BC241" s="78" t="str">
        <f>REPLACE(INDEX(GroupVertices[Group],MATCH(Edges[[#This Row],[Vertex 2]],GroupVertices[Vertex],0)),1,1,"")</f>
        <v>3</v>
      </c>
      <c r="BD241" s="48">
        <v>0</v>
      </c>
      <c r="BE241" s="49">
        <v>0</v>
      </c>
      <c r="BF241" s="48">
        <v>1</v>
      </c>
      <c r="BG241" s="49">
        <v>5.2631578947368425</v>
      </c>
      <c r="BH241" s="48">
        <v>0</v>
      </c>
      <c r="BI241" s="49">
        <v>0</v>
      </c>
      <c r="BJ241" s="48">
        <v>18</v>
      </c>
      <c r="BK241" s="49">
        <v>94.73684210526316</v>
      </c>
      <c r="BL241" s="48">
        <v>19</v>
      </c>
    </row>
    <row r="242" spans="1:64" ht="15">
      <c r="A242" s="64" t="s">
        <v>281</v>
      </c>
      <c r="B242" s="64" t="s">
        <v>280</v>
      </c>
      <c r="C242" s="65" t="s">
        <v>3145</v>
      </c>
      <c r="D242" s="66">
        <v>10</v>
      </c>
      <c r="E242" s="67" t="s">
        <v>136</v>
      </c>
      <c r="F242" s="68">
        <v>12</v>
      </c>
      <c r="G242" s="65"/>
      <c r="H242" s="69"/>
      <c r="I242" s="70"/>
      <c r="J242" s="70"/>
      <c r="K242" s="34" t="s">
        <v>65</v>
      </c>
      <c r="L242" s="77">
        <v>242</v>
      </c>
      <c r="M242" s="77"/>
      <c r="N242" s="72"/>
      <c r="O242" s="79" t="s">
        <v>325</v>
      </c>
      <c r="P242" s="81">
        <v>43681.796481481484</v>
      </c>
      <c r="Q242" s="79" t="s">
        <v>436</v>
      </c>
      <c r="R242" s="79"/>
      <c r="S242" s="79"/>
      <c r="T242" s="79"/>
      <c r="U242" s="79"/>
      <c r="V242" s="83" t="s">
        <v>717</v>
      </c>
      <c r="W242" s="81">
        <v>43681.796481481484</v>
      </c>
      <c r="X242" s="83" t="s">
        <v>870</v>
      </c>
      <c r="Y242" s="79"/>
      <c r="Z242" s="79"/>
      <c r="AA242" s="85" t="s">
        <v>1053</v>
      </c>
      <c r="AB242" s="79"/>
      <c r="AC242" s="79" t="b">
        <v>0</v>
      </c>
      <c r="AD242" s="79">
        <v>0</v>
      </c>
      <c r="AE242" s="85" t="s">
        <v>1094</v>
      </c>
      <c r="AF242" s="79" t="b">
        <v>0</v>
      </c>
      <c r="AG242" s="79" t="s">
        <v>1104</v>
      </c>
      <c r="AH242" s="79"/>
      <c r="AI242" s="85" t="s">
        <v>1094</v>
      </c>
      <c r="AJ242" s="79" t="b">
        <v>0</v>
      </c>
      <c r="AK242" s="79">
        <v>3</v>
      </c>
      <c r="AL242" s="85" t="s">
        <v>1049</v>
      </c>
      <c r="AM242" s="79" t="s">
        <v>1141</v>
      </c>
      <c r="AN242" s="79" t="b">
        <v>0</v>
      </c>
      <c r="AO242" s="85" t="s">
        <v>1049</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3</v>
      </c>
      <c r="BC242" s="78" t="str">
        <f>REPLACE(INDEX(GroupVertices[Group],MATCH(Edges[[#This Row],[Vertex 2]],GroupVertices[Vertex],0)),1,1,"")</f>
        <v>3</v>
      </c>
      <c r="BD242" s="48">
        <v>1</v>
      </c>
      <c r="BE242" s="49">
        <v>4.761904761904762</v>
      </c>
      <c r="BF242" s="48">
        <v>0</v>
      </c>
      <c r="BG242" s="49">
        <v>0</v>
      </c>
      <c r="BH242" s="48">
        <v>0</v>
      </c>
      <c r="BI242" s="49">
        <v>0</v>
      </c>
      <c r="BJ242" s="48">
        <v>20</v>
      </c>
      <c r="BK242" s="49">
        <v>95.23809523809524</v>
      </c>
      <c r="BL242" s="48">
        <v>21</v>
      </c>
    </row>
    <row r="243" spans="1:64" ht="15">
      <c r="A243" s="64" t="s">
        <v>281</v>
      </c>
      <c r="B243" s="64" t="s">
        <v>280</v>
      </c>
      <c r="C243" s="65" t="s">
        <v>3145</v>
      </c>
      <c r="D243" s="66">
        <v>10</v>
      </c>
      <c r="E243" s="67" t="s">
        <v>136</v>
      </c>
      <c r="F243" s="68">
        <v>12</v>
      </c>
      <c r="G243" s="65"/>
      <c r="H243" s="69"/>
      <c r="I243" s="70"/>
      <c r="J243" s="70"/>
      <c r="K243" s="34" t="s">
        <v>65</v>
      </c>
      <c r="L243" s="77">
        <v>243</v>
      </c>
      <c r="M243" s="77"/>
      <c r="N243" s="72"/>
      <c r="O243" s="79" t="s">
        <v>325</v>
      </c>
      <c r="P243" s="81">
        <v>43714.671631944446</v>
      </c>
      <c r="Q243" s="79" t="s">
        <v>429</v>
      </c>
      <c r="R243" s="79"/>
      <c r="S243" s="79"/>
      <c r="T243" s="79"/>
      <c r="U243" s="79"/>
      <c r="V243" s="83" t="s">
        <v>717</v>
      </c>
      <c r="W243" s="81">
        <v>43714.671631944446</v>
      </c>
      <c r="X243" s="83" t="s">
        <v>863</v>
      </c>
      <c r="Y243" s="79"/>
      <c r="Z243" s="79"/>
      <c r="AA243" s="85" t="s">
        <v>1046</v>
      </c>
      <c r="AB243" s="79"/>
      <c r="AC243" s="79" t="b">
        <v>0</v>
      </c>
      <c r="AD243" s="79">
        <v>0</v>
      </c>
      <c r="AE243" s="85" t="s">
        <v>1094</v>
      </c>
      <c r="AF243" s="79" t="b">
        <v>0</v>
      </c>
      <c r="AG243" s="79" t="s">
        <v>1104</v>
      </c>
      <c r="AH243" s="79"/>
      <c r="AI243" s="85" t="s">
        <v>1094</v>
      </c>
      <c r="AJ243" s="79" t="b">
        <v>0</v>
      </c>
      <c r="AK243" s="79">
        <v>6</v>
      </c>
      <c r="AL243" s="85" t="s">
        <v>1042</v>
      </c>
      <c r="AM243" s="79" t="s">
        <v>1141</v>
      </c>
      <c r="AN243" s="79" t="b">
        <v>0</v>
      </c>
      <c r="AO243" s="85" t="s">
        <v>1042</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281</v>
      </c>
      <c r="B244" s="64" t="s">
        <v>280</v>
      </c>
      <c r="C244" s="65" t="s">
        <v>3145</v>
      </c>
      <c r="D244" s="66">
        <v>10</v>
      </c>
      <c r="E244" s="67" t="s">
        <v>136</v>
      </c>
      <c r="F244" s="68">
        <v>12</v>
      </c>
      <c r="G244" s="65"/>
      <c r="H244" s="69"/>
      <c r="I244" s="70"/>
      <c r="J244" s="70"/>
      <c r="K244" s="34" t="s">
        <v>65</v>
      </c>
      <c r="L244" s="77">
        <v>244</v>
      </c>
      <c r="M244" s="77"/>
      <c r="N244" s="72"/>
      <c r="O244" s="79" t="s">
        <v>325</v>
      </c>
      <c r="P244" s="81">
        <v>43716.17167824074</v>
      </c>
      <c r="Q244" s="79" t="s">
        <v>437</v>
      </c>
      <c r="R244" s="79"/>
      <c r="S244" s="79"/>
      <c r="T244" s="79"/>
      <c r="U244" s="79"/>
      <c r="V244" s="83" t="s">
        <v>717</v>
      </c>
      <c r="W244" s="81">
        <v>43716.17167824074</v>
      </c>
      <c r="X244" s="83" t="s">
        <v>871</v>
      </c>
      <c r="Y244" s="79"/>
      <c r="Z244" s="79"/>
      <c r="AA244" s="85" t="s">
        <v>1054</v>
      </c>
      <c r="AB244" s="79"/>
      <c r="AC244" s="79" t="b">
        <v>0</v>
      </c>
      <c r="AD244" s="79">
        <v>0</v>
      </c>
      <c r="AE244" s="85" t="s">
        <v>1094</v>
      </c>
      <c r="AF244" s="79" t="b">
        <v>0</v>
      </c>
      <c r="AG244" s="79" t="s">
        <v>1104</v>
      </c>
      <c r="AH244" s="79"/>
      <c r="AI244" s="85" t="s">
        <v>1094</v>
      </c>
      <c r="AJ244" s="79" t="b">
        <v>0</v>
      </c>
      <c r="AK244" s="79">
        <v>3</v>
      </c>
      <c r="AL244" s="85" t="s">
        <v>1050</v>
      </c>
      <c r="AM244" s="79" t="s">
        <v>1141</v>
      </c>
      <c r="AN244" s="79" t="b">
        <v>0</v>
      </c>
      <c r="AO244" s="85" t="s">
        <v>1050</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3</v>
      </c>
      <c r="BC244" s="78" t="str">
        <f>REPLACE(INDEX(GroupVertices[Group],MATCH(Edges[[#This Row],[Vertex 2]],GroupVertices[Vertex],0)),1,1,"")</f>
        <v>3</v>
      </c>
      <c r="BD244" s="48">
        <v>1</v>
      </c>
      <c r="BE244" s="49">
        <v>4.3478260869565215</v>
      </c>
      <c r="BF244" s="48">
        <v>0</v>
      </c>
      <c r="BG244" s="49">
        <v>0</v>
      </c>
      <c r="BH244" s="48">
        <v>0</v>
      </c>
      <c r="BI244" s="49">
        <v>0</v>
      </c>
      <c r="BJ244" s="48">
        <v>22</v>
      </c>
      <c r="BK244" s="49">
        <v>95.65217391304348</v>
      </c>
      <c r="BL244" s="48">
        <v>23</v>
      </c>
    </row>
    <row r="245" spans="1:64" ht="15">
      <c r="A245" s="64" t="s">
        <v>281</v>
      </c>
      <c r="B245" s="64" t="s">
        <v>280</v>
      </c>
      <c r="C245" s="65" t="s">
        <v>3145</v>
      </c>
      <c r="D245" s="66">
        <v>10</v>
      </c>
      <c r="E245" s="67" t="s">
        <v>136</v>
      </c>
      <c r="F245" s="68">
        <v>12</v>
      </c>
      <c r="G245" s="65"/>
      <c r="H245" s="69"/>
      <c r="I245" s="70"/>
      <c r="J245" s="70"/>
      <c r="K245" s="34" t="s">
        <v>65</v>
      </c>
      <c r="L245" s="77">
        <v>245</v>
      </c>
      <c r="M245" s="77"/>
      <c r="N245" s="72"/>
      <c r="O245" s="79" t="s">
        <v>325</v>
      </c>
      <c r="P245" s="81">
        <v>43719.79665509259</v>
      </c>
      <c r="Q245" s="79" t="s">
        <v>430</v>
      </c>
      <c r="R245" s="79"/>
      <c r="S245" s="79"/>
      <c r="T245" s="79"/>
      <c r="U245" s="79"/>
      <c r="V245" s="83" t="s">
        <v>717</v>
      </c>
      <c r="W245" s="81">
        <v>43719.79665509259</v>
      </c>
      <c r="X245" s="83" t="s">
        <v>864</v>
      </c>
      <c r="Y245" s="79"/>
      <c r="Z245" s="79"/>
      <c r="AA245" s="85" t="s">
        <v>1047</v>
      </c>
      <c r="AB245" s="79"/>
      <c r="AC245" s="79" t="b">
        <v>0</v>
      </c>
      <c r="AD245" s="79">
        <v>0</v>
      </c>
      <c r="AE245" s="85" t="s">
        <v>1094</v>
      </c>
      <c r="AF245" s="79" t="b">
        <v>0</v>
      </c>
      <c r="AG245" s="79" t="s">
        <v>1104</v>
      </c>
      <c r="AH245" s="79"/>
      <c r="AI245" s="85" t="s">
        <v>1094</v>
      </c>
      <c r="AJ245" s="79" t="b">
        <v>0</v>
      </c>
      <c r="AK245" s="79">
        <v>4</v>
      </c>
      <c r="AL245" s="85" t="s">
        <v>1043</v>
      </c>
      <c r="AM245" s="79" t="s">
        <v>1141</v>
      </c>
      <c r="AN245" s="79" t="b">
        <v>0</v>
      </c>
      <c r="AO245" s="85" t="s">
        <v>1043</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281</v>
      </c>
      <c r="B246" s="64" t="s">
        <v>280</v>
      </c>
      <c r="C246" s="65" t="s">
        <v>3145</v>
      </c>
      <c r="D246" s="66">
        <v>10</v>
      </c>
      <c r="E246" s="67" t="s">
        <v>136</v>
      </c>
      <c r="F246" s="68">
        <v>12</v>
      </c>
      <c r="G246" s="65"/>
      <c r="H246" s="69"/>
      <c r="I246" s="70"/>
      <c r="J246" s="70"/>
      <c r="K246" s="34" t="s">
        <v>65</v>
      </c>
      <c r="L246" s="77">
        <v>246</v>
      </c>
      <c r="M246" s="77"/>
      <c r="N246" s="72"/>
      <c r="O246" s="79" t="s">
        <v>325</v>
      </c>
      <c r="P246" s="81">
        <v>43722.79667824074</v>
      </c>
      <c r="Q246" s="79" t="s">
        <v>425</v>
      </c>
      <c r="R246" s="79"/>
      <c r="S246" s="79"/>
      <c r="T246" s="79"/>
      <c r="U246" s="79"/>
      <c r="V246" s="83" t="s">
        <v>717</v>
      </c>
      <c r="W246" s="81">
        <v>43722.79667824074</v>
      </c>
      <c r="X246" s="83" t="s">
        <v>858</v>
      </c>
      <c r="Y246" s="79"/>
      <c r="Z246" s="79"/>
      <c r="AA246" s="85" t="s">
        <v>1041</v>
      </c>
      <c r="AB246" s="79"/>
      <c r="AC246" s="79" t="b">
        <v>0</v>
      </c>
      <c r="AD246" s="79">
        <v>0</v>
      </c>
      <c r="AE246" s="85" t="s">
        <v>1094</v>
      </c>
      <c r="AF246" s="79" t="b">
        <v>0</v>
      </c>
      <c r="AG246" s="79" t="s">
        <v>1104</v>
      </c>
      <c r="AH246" s="79"/>
      <c r="AI246" s="85" t="s">
        <v>1094</v>
      </c>
      <c r="AJ246" s="79" t="b">
        <v>0</v>
      </c>
      <c r="AK246" s="79">
        <v>3</v>
      </c>
      <c r="AL246" s="85" t="s">
        <v>1040</v>
      </c>
      <c r="AM246" s="79" t="s">
        <v>1141</v>
      </c>
      <c r="AN246" s="79" t="b">
        <v>0</v>
      </c>
      <c r="AO246" s="85" t="s">
        <v>1040</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3</v>
      </c>
      <c r="BC246" s="78" t="str">
        <f>REPLACE(INDEX(GroupVertices[Group],MATCH(Edges[[#This Row],[Vertex 2]],GroupVertices[Vertex],0)),1,1,"")</f>
        <v>3</v>
      </c>
      <c r="BD246" s="48">
        <v>1</v>
      </c>
      <c r="BE246" s="49">
        <v>4.545454545454546</v>
      </c>
      <c r="BF246" s="48">
        <v>0</v>
      </c>
      <c r="BG246" s="49">
        <v>0</v>
      </c>
      <c r="BH246" s="48">
        <v>0</v>
      </c>
      <c r="BI246" s="49">
        <v>0</v>
      </c>
      <c r="BJ246" s="48">
        <v>21</v>
      </c>
      <c r="BK246" s="49">
        <v>95.45454545454545</v>
      </c>
      <c r="BL246" s="48">
        <v>22</v>
      </c>
    </row>
    <row r="247" spans="1:64" ht="15">
      <c r="A247" s="64" t="s">
        <v>281</v>
      </c>
      <c r="B247" s="64" t="s">
        <v>280</v>
      </c>
      <c r="C247" s="65" t="s">
        <v>3145</v>
      </c>
      <c r="D247" s="66">
        <v>10</v>
      </c>
      <c r="E247" s="67" t="s">
        <v>136</v>
      </c>
      <c r="F247" s="68">
        <v>12</v>
      </c>
      <c r="G247" s="65"/>
      <c r="H247" s="69"/>
      <c r="I247" s="70"/>
      <c r="J247" s="70"/>
      <c r="K247" s="34" t="s">
        <v>65</v>
      </c>
      <c r="L247" s="77">
        <v>247</v>
      </c>
      <c r="M247" s="77"/>
      <c r="N247" s="72"/>
      <c r="O247" s="79" t="s">
        <v>325</v>
      </c>
      <c r="P247" s="81">
        <v>43723.29665509259</v>
      </c>
      <c r="Q247" s="79" t="s">
        <v>431</v>
      </c>
      <c r="R247" s="79"/>
      <c r="S247" s="79"/>
      <c r="T247" s="79"/>
      <c r="U247" s="79"/>
      <c r="V247" s="83" t="s">
        <v>717</v>
      </c>
      <c r="W247" s="81">
        <v>43723.29665509259</v>
      </c>
      <c r="X247" s="83" t="s">
        <v>865</v>
      </c>
      <c r="Y247" s="79"/>
      <c r="Z247" s="79"/>
      <c r="AA247" s="85" t="s">
        <v>1048</v>
      </c>
      <c r="AB247" s="79"/>
      <c r="AC247" s="79" t="b">
        <v>0</v>
      </c>
      <c r="AD247" s="79">
        <v>0</v>
      </c>
      <c r="AE247" s="85" t="s">
        <v>1094</v>
      </c>
      <c r="AF247" s="79" t="b">
        <v>0</v>
      </c>
      <c r="AG247" s="79" t="s">
        <v>1104</v>
      </c>
      <c r="AH247" s="79"/>
      <c r="AI247" s="85" t="s">
        <v>1094</v>
      </c>
      <c r="AJ247" s="79" t="b">
        <v>0</v>
      </c>
      <c r="AK247" s="79">
        <v>5</v>
      </c>
      <c r="AL247" s="85" t="s">
        <v>1044</v>
      </c>
      <c r="AM247" s="79" t="s">
        <v>1141</v>
      </c>
      <c r="AN247" s="79" t="b">
        <v>0</v>
      </c>
      <c r="AO247" s="85" t="s">
        <v>1044</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281</v>
      </c>
      <c r="B248" s="64" t="s">
        <v>280</v>
      </c>
      <c r="C248" s="65" t="s">
        <v>3145</v>
      </c>
      <c r="D248" s="66">
        <v>10</v>
      </c>
      <c r="E248" s="67" t="s">
        <v>136</v>
      </c>
      <c r="F248" s="68">
        <v>12</v>
      </c>
      <c r="G248" s="65"/>
      <c r="H248" s="69"/>
      <c r="I248" s="70"/>
      <c r="J248" s="70"/>
      <c r="K248" s="34" t="s">
        <v>65</v>
      </c>
      <c r="L248" s="77">
        <v>248</v>
      </c>
      <c r="M248" s="77"/>
      <c r="N248" s="72"/>
      <c r="O248" s="79" t="s">
        <v>325</v>
      </c>
      <c r="P248" s="81">
        <v>43747.171805555554</v>
      </c>
      <c r="Q248" s="79" t="s">
        <v>438</v>
      </c>
      <c r="R248" s="79"/>
      <c r="S248" s="79"/>
      <c r="T248" s="79" t="s">
        <v>559</v>
      </c>
      <c r="U248" s="83" t="s">
        <v>657</v>
      </c>
      <c r="V248" s="83" t="s">
        <v>657</v>
      </c>
      <c r="W248" s="81">
        <v>43747.171805555554</v>
      </c>
      <c r="X248" s="83" t="s">
        <v>872</v>
      </c>
      <c r="Y248" s="79"/>
      <c r="Z248" s="79"/>
      <c r="AA248" s="85" t="s">
        <v>1055</v>
      </c>
      <c r="AB248" s="79"/>
      <c r="AC248" s="79" t="b">
        <v>0</v>
      </c>
      <c r="AD248" s="79">
        <v>0</v>
      </c>
      <c r="AE248" s="85" t="s">
        <v>1094</v>
      </c>
      <c r="AF248" s="79" t="b">
        <v>0</v>
      </c>
      <c r="AG248" s="79" t="s">
        <v>1104</v>
      </c>
      <c r="AH248" s="79"/>
      <c r="AI248" s="85" t="s">
        <v>1094</v>
      </c>
      <c r="AJ248" s="79" t="b">
        <v>0</v>
      </c>
      <c r="AK248" s="79">
        <v>0</v>
      </c>
      <c r="AL248" s="85" t="s">
        <v>1051</v>
      </c>
      <c r="AM248" s="79" t="s">
        <v>1141</v>
      </c>
      <c r="AN248" s="79" t="b">
        <v>0</v>
      </c>
      <c r="AO248" s="85" t="s">
        <v>1051</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3</v>
      </c>
      <c r="BC248" s="78" t="str">
        <f>REPLACE(INDEX(GroupVertices[Group],MATCH(Edges[[#This Row],[Vertex 2]],GroupVertices[Vertex],0)),1,1,"")</f>
        <v>3</v>
      </c>
      <c r="BD248" s="48">
        <v>1</v>
      </c>
      <c r="BE248" s="49">
        <v>7.142857142857143</v>
      </c>
      <c r="BF248" s="48">
        <v>0</v>
      </c>
      <c r="BG248" s="49">
        <v>0</v>
      </c>
      <c r="BH248" s="48">
        <v>0</v>
      </c>
      <c r="BI248" s="49">
        <v>0</v>
      </c>
      <c r="BJ248" s="48">
        <v>13</v>
      </c>
      <c r="BK248" s="49">
        <v>92.85714285714286</v>
      </c>
      <c r="BL248" s="48">
        <v>14</v>
      </c>
    </row>
    <row r="249" spans="1:64" ht="15">
      <c r="A249" s="64" t="s">
        <v>281</v>
      </c>
      <c r="B249" s="64" t="s">
        <v>280</v>
      </c>
      <c r="C249" s="65" t="s">
        <v>3145</v>
      </c>
      <c r="D249" s="66">
        <v>10</v>
      </c>
      <c r="E249" s="67" t="s">
        <v>136</v>
      </c>
      <c r="F249" s="68">
        <v>12</v>
      </c>
      <c r="G249" s="65"/>
      <c r="H249" s="69"/>
      <c r="I249" s="70"/>
      <c r="J249" s="70"/>
      <c r="K249" s="34" t="s">
        <v>65</v>
      </c>
      <c r="L249" s="77">
        <v>249</v>
      </c>
      <c r="M249" s="77"/>
      <c r="N249" s="72"/>
      <c r="O249" s="79" t="s">
        <v>325</v>
      </c>
      <c r="P249" s="81">
        <v>43747.67177083333</v>
      </c>
      <c r="Q249" s="79" t="s">
        <v>439</v>
      </c>
      <c r="R249" s="79"/>
      <c r="S249" s="79"/>
      <c r="T249" s="79" t="s">
        <v>559</v>
      </c>
      <c r="U249" s="79"/>
      <c r="V249" s="83" t="s">
        <v>717</v>
      </c>
      <c r="W249" s="81">
        <v>43747.67177083333</v>
      </c>
      <c r="X249" s="83" t="s">
        <v>873</v>
      </c>
      <c r="Y249" s="79"/>
      <c r="Z249" s="79"/>
      <c r="AA249" s="85" t="s">
        <v>1056</v>
      </c>
      <c r="AB249" s="79"/>
      <c r="AC249" s="79" t="b">
        <v>0</v>
      </c>
      <c r="AD249" s="79">
        <v>0</v>
      </c>
      <c r="AE249" s="85" t="s">
        <v>1094</v>
      </c>
      <c r="AF249" s="79" t="b">
        <v>0</v>
      </c>
      <c r="AG249" s="79" t="s">
        <v>1104</v>
      </c>
      <c r="AH249" s="79"/>
      <c r="AI249" s="85" t="s">
        <v>1094</v>
      </c>
      <c r="AJ249" s="79" t="b">
        <v>0</v>
      </c>
      <c r="AK249" s="79">
        <v>0</v>
      </c>
      <c r="AL249" s="85" t="s">
        <v>1052</v>
      </c>
      <c r="AM249" s="79" t="s">
        <v>1141</v>
      </c>
      <c r="AN249" s="79" t="b">
        <v>0</v>
      </c>
      <c r="AO249" s="85" t="s">
        <v>1052</v>
      </c>
      <c r="AP249" s="79" t="s">
        <v>176</v>
      </c>
      <c r="AQ249" s="79">
        <v>0</v>
      </c>
      <c r="AR249" s="79">
        <v>0</v>
      </c>
      <c r="AS249" s="79"/>
      <c r="AT249" s="79"/>
      <c r="AU249" s="79"/>
      <c r="AV249" s="79"/>
      <c r="AW249" s="79"/>
      <c r="AX249" s="79"/>
      <c r="AY249" s="79"/>
      <c r="AZ249" s="79"/>
      <c r="BA249">
        <v>8</v>
      </c>
      <c r="BB249" s="78" t="str">
        <f>REPLACE(INDEX(GroupVertices[Group],MATCH(Edges[[#This Row],[Vertex 1]],GroupVertices[Vertex],0)),1,1,"")</f>
        <v>3</v>
      </c>
      <c r="BC249" s="78" t="str">
        <f>REPLACE(INDEX(GroupVertices[Group],MATCH(Edges[[#This Row],[Vertex 2]],GroupVertices[Vertex],0)),1,1,"")</f>
        <v>3</v>
      </c>
      <c r="BD249" s="48">
        <v>0</v>
      </c>
      <c r="BE249" s="49">
        <v>0</v>
      </c>
      <c r="BF249" s="48">
        <v>1</v>
      </c>
      <c r="BG249" s="49">
        <v>4.761904761904762</v>
      </c>
      <c r="BH249" s="48">
        <v>0</v>
      </c>
      <c r="BI249" s="49">
        <v>0</v>
      </c>
      <c r="BJ249" s="48">
        <v>20</v>
      </c>
      <c r="BK249" s="49">
        <v>95.23809523809524</v>
      </c>
      <c r="BL249" s="48">
        <v>21</v>
      </c>
    </row>
    <row r="250" spans="1:64" ht="15">
      <c r="A250" s="64" t="s">
        <v>283</v>
      </c>
      <c r="B250" s="64" t="s">
        <v>283</v>
      </c>
      <c r="C250" s="65" t="s">
        <v>3150</v>
      </c>
      <c r="D250" s="66">
        <v>7.666666666666667</v>
      </c>
      <c r="E250" s="67" t="s">
        <v>136</v>
      </c>
      <c r="F250" s="68">
        <v>19.666666666666664</v>
      </c>
      <c r="G250" s="65"/>
      <c r="H250" s="69"/>
      <c r="I250" s="70"/>
      <c r="J250" s="70"/>
      <c r="K250" s="34" t="s">
        <v>65</v>
      </c>
      <c r="L250" s="77">
        <v>250</v>
      </c>
      <c r="M250" s="77"/>
      <c r="N250" s="72"/>
      <c r="O250" s="79" t="s">
        <v>176</v>
      </c>
      <c r="P250" s="81">
        <v>43543.90797453704</v>
      </c>
      <c r="Q250" s="79" t="s">
        <v>440</v>
      </c>
      <c r="R250" s="79"/>
      <c r="S250" s="79"/>
      <c r="T250" s="79" t="s">
        <v>559</v>
      </c>
      <c r="U250" s="79"/>
      <c r="V250" s="83" t="s">
        <v>719</v>
      </c>
      <c r="W250" s="81">
        <v>43543.90797453704</v>
      </c>
      <c r="X250" s="83" t="s">
        <v>874</v>
      </c>
      <c r="Y250" s="79"/>
      <c r="Z250" s="79"/>
      <c r="AA250" s="85" t="s">
        <v>1057</v>
      </c>
      <c r="AB250" s="79"/>
      <c r="AC250" s="79" t="b">
        <v>0</v>
      </c>
      <c r="AD250" s="79">
        <v>6</v>
      </c>
      <c r="AE250" s="85" t="s">
        <v>1094</v>
      </c>
      <c r="AF250" s="79" t="b">
        <v>0</v>
      </c>
      <c r="AG250" s="79" t="s">
        <v>1104</v>
      </c>
      <c r="AH250" s="79"/>
      <c r="AI250" s="85" t="s">
        <v>1094</v>
      </c>
      <c r="AJ250" s="79" t="b">
        <v>0</v>
      </c>
      <c r="AK250" s="79">
        <v>5</v>
      </c>
      <c r="AL250" s="85" t="s">
        <v>1094</v>
      </c>
      <c r="AM250" s="79" t="s">
        <v>1131</v>
      </c>
      <c r="AN250" s="79" t="b">
        <v>0</v>
      </c>
      <c r="AO250" s="85" t="s">
        <v>1057</v>
      </c>
      <c r="AP250" s="79" t="s">
        <v>1143</v>
      </c>
      <c r="AQ250" s="79">
        <v>0</v>
      </c>
      <c r="AR250" s="79">
        <v>0</v>
      </c>
      <c r="AS250" s="79"/>
      <c r="AT250" s="79"/>
      <c r="AU250" s="79"/>
      <c r="AV250" s="79"/>
      <c r="AW250" s="79"/>
      <c r="AX250" s="79"/>
      <c r="AY250" s="79"/>
      <c r="AZ250" s="79"/>
      <c r="BA250">
        <v>5</v>
      </c>
      <c r="BB250" s="78" t="str">
        <f>REPLACE(INDEX(GroupVertices[Group],MATCH(Edges[[#This Row],[Vertex 1]],GroupVertices[Vertex],0)),1,1,"")</f>
        <v>3</v>
      </c>
      <c r="BC250" s="78" t="str">
        <f>REPLACE(INDEX(GroupVertices[Group],MATCH(Edges[[#This Row],[Vertex 2]],GroupVertices[Vertex],0)),1,1,"")</f>
        <v>3</v>
      </c>
      <c r="BD250" s="48">
        <v>2</v>
      </c>
      <c r="BE250" s="49">
        <v>3.7037037037037037</v>
      </c>
      <c r="BF250" s="48">
        <v>0</v>
      </c>
      <c r="BG250" s="49">
        <v>0</v>
      </c>
      <c r="BH250" s="48">
        <v>0</v>
      </c>
      <c r="BI250" s="49">
        <v>0</v>
      </c>
      <c r="BJ250" s="48">
        <v>52</v>
      </c>
      <c r="BK250" s="49">
        <v>96.29629629629629</v>
      </c>
      <c r="BL250" s="48">
        <v>54</v>
      </c>
    </row>
    <row r="251" spans="1:64" ht="15">
      <c r="A251" s="64" t="s">
        <v>283</v>
      </c>
      <c r="B251" s="64" t="s">
        <v>283</v>
      </c>
      <c r="C251" s="65" t="s">
        <v>3150</v>
      </c>
      <c r="D251" s="66">
        <v>7.666666666666667</v>
      </c>
      <c r="E251" s="67" t="s">
        <v>136</v>
      </c>
      <c r="F251" s="68">
        <v>19.666666666666664</v>
      </c>
      <c r="G251" s="65"/>
      <c r="H251" s="69"/>
      <c r="I251" s="70"/>
      <c r="J251" s="70"/>
      <c r="K251" s="34" t="s">
        <v>65</v>
      </c>
      <c r="L251" s="77">
        <v>251</v>
      </c>
      <c r="M251" s="77"/>
      <c r="N251" s="72"/>
      <c r="O251" s="79" t="s">
        <v>176</v>
      </c>
      <c r="P251" s="81">
        <v>43543.899409722224</v>
      </c>
      <c r="Q251" s="79" t="s">
        <v>441</v>
      </c>
      <c r="R251" s="79"/>
      <c r="S251" s="79"/>
      <c r="T251" s="79" t="s">
        <v>559</v>
      </c>
      <c r="U251" s="79"/>
      <c r="V251" s="83" t="s">
        <v>719</v>
      </c>
      <c r="W251" s="81">
        <v>43543.899409722224</v>
      </c>
      <c r="X251" s="83" t="s">
        <v>875</v>
      </c>
      <c r="Y251" s="79"/>
      <c r="Z251" s="79"/>
      <c r="AA251" s="85" t="s">
        <v>1058</v>
      </c>
      <c r="AB251" s="79"/>
      <c r="AC251" s="79" t="b">
        <v>0</v>
      </c>
      <c r="AD251" s="79">
        <v>5</v>
      </c>
      <c r="AE251" s="85" t="s">
        <v>1094</v>
      </c>
      <c r="AF251" s="79" t="b">
        <v>0</v>
      </c>
      <c r="AG251" s="79" t="s">
        <v>1104</v>
      </c>
      <c r="AH251" s="79"/>
      <c r="AI251" s="85" t="s">
        <v>1094</v>
      </c>
      <c r="AJ251" s="79" t="b">
        <v>0</v>
      </c>
      <c r="AK251" s="79">
        <v>5</v>
      </c>
      <c r="AL251" s="85" t="s">
        <v>1094</v>
      </c>
      <c r="AM251" s="79" t="s">
        <v>1131</v>
      </c>
      <c r="AN251" s="79" t="b">
        <v>0</v>
      </c>
      <c r="AO251" s="85" t="s">
        <v>1058</v>
      </c>
      <c r="AP251" s="79" t="s">
        <v>1143</v>
      </c>
      <c r="AQ251" s="79">
        <v>0</v>
      </c>
      <c r="AR251" s="79">
        <v>0</v>
      </c>
      <c r="AS251" s="79"/>
      <c r="AT251" s="79"/>
      <c r="AU251" s="79"/>
      <c r="AV251" s="79"/>
      <c r="AW251" s="79"/>
      <c r="AX251" s="79"/>
      <c r="AY251" s="79"/>
      <c r="AZ251" s="79"/>
      <c r="BA251">
        <v>5</v>
      </c>
      <c r="BB251" s="78" t="str">
        <f>REPLACE(INDEX(GroupVertices[Group],MATCH(Edges[[#This Row],[Vertex 1]],GroupVertices[Vertex],0)),1,1,"")</f>
        <v>3</v>
      </c>
      <c r="BC251" s="78" t="str">
        <f>REPLACE(INDEX(GroupVertices[Group],MATCH(Edges[[#This Row],[Vertex 2]],GroupVertices[Vertex],0)),1,1,"")</f>
        <v>3</v>
      </c>
      <c r="BD251" s="48">
        <v>1</v>
      </c>
      <c r="BE251" s="49">
        <v>4.3478260869565215</v>
      </c>
      <c r="BF251" s="48">
        <v>0</v>
      </c>
      <c r="BG251" s="49">
        <v>0</v>
      </c>
      <c r="BH251" s="48">
        <v>0</v>
      </c>
      <c r="BI251" s="49">
        <v>0</v>
      </c>
      <c r="BJ251" s="48">
        <v>22</v>
      </c>
      <c r="BK251" s="49">
        <v>95.65217391304348</v>
      </c>
      <c r="BL251" s="48">
        <v>23</v>
      </c>
    </row>
    <row r="252" spans="1:64" ht="15">
      <c r="A252" s="64" t="s">
        <v>283</v>
      </c>
      <c r="B252" s="64" t="s">
        <v>283</v>
      </c>
      <c r="C252" s="65" t="s">
        <v>3150</v>
      </c>
      <c r="D252" s="66">
        <v>7.666666666666667</v>
      </c>
      <c r="E252" s="67" t="s">
        <v>136</v>
      </c>
      <c r="F252" s="68">
        <v>19.666666666666664</v>
      </c>
      <c r="G252" s="65"/>
      <c r="H252" s="69"/>
      <c r="I252" s="70"/>
      <c r="J252" s="70"/>
      <c r="K252" s="34" t="s">
        <v>65</v>
      </c>
      <c r="L252" s="77">
        <v>252</v>
      </c>
      <c r="M252" s="77"/>
      <c r="N252" s="72"/>
      <c r="O252" s="79" t="s">
        <v>176</v>
      </c>
      <c r="P252" s="81">
        <v>43543.90263888889</v>
      </c>
      <c r="Q252" s="79" t="s">
        <v>442</v>
      </c>
      <c r="R252" s="79"/>
      <c r="S252" s="79"/>
      <c r="T252" s="79" t="s">
        <v>559</v>
      </c>
      <c r="U252" s="79"/>
      <c r="V252" s="83" t="s">
        <v>719</v>
      </c>
      <c r="W252" s="81">
        <v>43543.90263888889</v>
      </c>
      <c r="X252" s="83" t="s">
        <v>876</v>
      </c>
      <c r="Y252" s="79"/>
      <c r="Z252" s="79"/>
      <c r="AA252" s="85" t="s">
        <v>1059</v>
      </c>
      <c r="AB252" s="79"/>
      <c r="AC252" s="79" t="b">
        <v>0</v>
      </c>
      <c r="AD252" s="79">
        <v>5</v>
      </c>
      <c r="AE252" s="85" t="s">
        <v>1094</v>
      </c>
      <c r="AF252" s="79" t="b">
        <v>0</v>
      </c>
      <c r="AG252" s="79" t="s">
        <v>1104</v>
      </c>
      <c r="AH252" s="79"/>
      <c r="AI252" s="85" t="s">
        <v>1094</v>
      </c>
      <c r="AJ252" s="79" t="b">
        <v>0</v>
      </c>
      <c r="AK252" s="79">
        <v>4</v>
      </c>
      <c r="AL252" s="85" t="s">
        <v>1094</v>
      </c>
      <c r="AM252" s="79" t="s">
        <v>1131</v>
      </c>
      <c r="AN252" s="79" t="b">
        <v>0</v>
      </c>
      <c r="AO252" s="85" t="s">
        <v>1059</v>
      </c>
      <c r="AP252" s="79" t="s">
        <v>1143</v>
      </c>
      <c r="AQ252" s="79">
        <v>0</v>
      </c>
      <c r="AR252" s="79">
        <v>0</v>
      </c>
      <c r="AS252" s="79"/>
      <c r="AT252" s="79"/>
      <c r="AU252" s="79"/>
      <c r="AV252" s="79"/>
      <c r="AW252" s="79"/>
      <c r="AX252" s="79"/>
      <c r="AY252" s="79"/>
      <c r="AZ252" s="79"/>
      <c r="BA252">
        <v>5</v>
      </c>
      <c r="BB252" s="78" t="str">
        <f>REPLACE(INDEX(GroupVertices[Group],MATCH(Edges[[#This Row],[Vertex 1]],GroupVertices[Vertex],0)),1,1,"")</f>
        <v>3</v>
      </c>
      <c r="BC252" s="78" t="str">
        <f>REPLACE(INDEX(GroupVertices[Group],MATCH(Edges[[#This Row],[Vertex 2]],GroupVertices[Vertex],0)),1,1,"")</f>
        <v>3</v>
      </c>
      <c r="BD252" s="48">
        <v>2</v>
      </c>
      <c r="BE252" s="49">
        <v>4.761904761904762</v>
      </c>
      <c r="BF252" s="48">
        <v>0</v>
      </c>
      <c r="BG252" s="49">
        <v>0</v>
      </c>
      <c r="BH252" s="48">
        <v>0</v>
      </c>
      <c r="BI252" s="49">
        <v>0</v>
      </c>
      <c r="BJ252" s="48">
        <v>40</v>
      </c>
      <c r="BK252" s="49">
        <v>95.23809523809524</v>
      </c>
      <c r="BL252" s="48">
        <v>42</v>
      </c>
    </row>
    <row r="253" spans="1:64" ht="15">
      <c r="A253" s="64" t="s">
        <v>283</v>
      </c>
      <c r="B253" s="64" t="s">
        <v>283</v>
      </c>
      <c r="C253" s="65" t="s">
        <v>3150</v>
      </c>
      <c r="D253" s="66">
        <v>7.666666666666667</v>
      </c>
      <c r="E253" s="67" t="s">
        <v>136</v>
      </c>
      <c r="F253" s="68">
        <v>19.666666666666664</v>
      </c>
      <c r="G253" s="65"/>
      <c r="H253" s="69"/>
      <c r="I253" s="70"/>
      <c r="J253" s="70"/>
      <c r="K253" s="34" t="s">
        <v>65</v>
      </c>
      <c r="L253" s="77">
        <v>253</v>
      </c>
      <c r="M253" s="77"/>
      <c r="N253" s="72"/>
      <c r="O253" s="79" t="s">
        <v>176</v>
      </c>
      <c r="P253" s="81">
        <v>43543.898993055554</v>
      </c>
      <c r="Q253" s="79" t="s">
        <v>443</v>
      </c>
      <c r="R253" s="79"/>
      <c r="S253" s="79"/>
      <c r="T253" s="79" t="s">
        <v>613</v>
      </c>
      <c r="U253" s="79"/>
      <c r="V253" s="83" t="s">
        <v>719</v>
      </c>
      <c r="W253" s="81">
        <v>43543.898993055554</v>
      </c>
      <c r="X253" s="83" t="s">
        <v>877</v>
      </c>
      <c r="Y253" s="79"/>
      <c r="Z253" s="79"/>
      <c r="AA253" s="85" t="s">
        <v>1060</v>
      </c>
      <c r="AB253" s="79"/>
      <c r="AC253" s="79" t="b">
        <v>0</v>
      </c>
      <c r="AD253" s="79">
        <v>6</v>
      </c>
      <c r="AE253" s="85" t="s">
        <v>1094</v>
      </c>
      <c r="AF253" s="79" t="b">
        <v>0</v>
      </c>
      <c r="AG253" s="79" t="s">
        <v>1104</v>
      </c>
      <c r="AH253" s="79"/>
      <c r="AI253" s="85" t="s">
        <v>1094</v>
      </c>
      <c r="AJ253" s="79" t="b">
        <v>0</v>
      </c>
      <c r="AK253" s="79">
        <v>4</v>
      </c>
      <c r="AL253" s="85" t="s">
        <v>1094</v>
      </c>
      <c r="AM253" s="79" t="s">
        <v>1131</v>
      </c>
      <c r="AN253" s="79" t="b">
        <v>0</v>
      </c>
      <c r="AO253" s="85" t="s">
        <v>1060</v>
      </c>
      <c r="AP253" s="79" t="s">
        <v>1143</v>
      </c>
      <c r="AQ253" s="79">
        <v>0</v>
      </c>
      <c r="AR253" s="79">
        <v>0</v>
      </c>
      <c r="AS253" s="79"/>
      <c r="AT253" s="79"/>
      <c r="AU253" s="79"/>
      <c r="AV253" s="79"/>
      <c r="AW253" s="79"/>
      <c r="AX253" s="79"/>
      <c r="AY253" s="79"/>
      <c r="AZ253" s="79"/>
      <c r="BA253">
        <v>5</v>
      </c>
      <c r="BB253" s="78" t="str">
        <f>REPLACE(INDEX(GroupVertices[Group],MATCH(Edges[[#This Row],[Vertex 1]],GroupVertices[Vertex],0)),1,1,"")</f>
        <v>3</v>
      </c>
      <c r="BC253" s="78" t="str">
        <f>REPLACE(INDEX(GroupVertices[Group],MATCH(Edges[[#This Row],[Vertex 2]],GroupVertices[Vertex],0)),1,1,"")</f>
        <v>3</v>
      </c>
      <c r="BD253" s="48">
        <v>1</v>
      </c>
      <c r="BE253" s="49">
        <v>3.4482758620689653</v>
      </c>
      <c r="BF253" s="48">
        <v>0</v>
      </c>
      <c r="BG253" s="49">
        <v>0</v>
      </c>
      <c r="BH253" s="48">
        <v>0</v>
      </c>
      <c r="BI253" s="49">
        <v>0</v>
      </c>
      <c r="BJ253" s="48">
        <v>28</v>
      </c>
      <c r="BK253" s="49">
        <v>96.55172413793103</v>
      </c>
      <c r="BL253" s="48">
        <v>29</v>
      </c>
    </row>
    <row r="254" spans="1:64" ht="15">
      <c r="A254" s="64" t="s">
        <v>283</v>
      </c>
      <c r="B254" s="64" t="s">
        <v>283</v>
      </c>
      <c r="C254" s="65" t="s">
        <v>3150</v>
      </c>
      <c r="D254" s="66">
        <v>7.666666666666667</v>
      </c>
      <c r="E254" s="67" t="s">
        <v>136</v>
      </c>
      <c r="F254" s="68">
        <v>19.666666666666664</v>
      </c>
      <c r="G254" s="65"/>
      <c r="H254" s="69"/>
      <c r="I254" s="70"/>
      <c r="J254" s="70"/>
      <c r="K254" s="34" t="s">
        <v>65</v>
      </c>
      <c r="L254" s="77">
        <v>254</v>
      </c>
      <c r="M254" s="77"/>
      <c r="N254" s="72"/>
      <c r="O254" s="79" t="s">
        <v>176</v>
      </c>
      <c r="P254" s="81">
        <v>43543.89236111111</v>
      </c>
      <c r="Q254" s="79" t="s">
        <v>444</v>
      </c>
      <c r="R254" s="79"/>
      <c r="S254" s="79"/>
      <c r="T254" s="79" t="s">
        <v>559</v>
      </c>
      <c r="U254" s="79"/>
      <c r="V254" s="83" t="s">
        <v>719</v>
      </c>
      <c r="W254" s="81">
        <v>43543.89236111111</v>
      </c>
      <c r="X254" s="83" t="s">
        <v>878</v>
      </c>
      <c r="Y254" s="79"/>
      <c r="Z254" s="79"/>
      <c r="AA254" s="85" t="s">
        <v>1061</v>
      </c>
      <c r="AB254" s="79"/>
      <c r="AC254" s="79" t="b">
        <v>0</v>
      </c>
      <c r="AD254" s="79">
        <v>5</v>
      </c>
      <c r="AE254" s="85" t="s">
        <v>1094</v>
      </c>
      <c r="AF254" s="79" t="b">
        <v>0</v>
      </c>
      <c r="AG254" s="79" t="s">
        <v>1104</v>
      </c>
      <c r="AH254" s="79"/>
      <c r="AI254" s="85" t="s">
        <v>1094</v>
      </c>
      <c r="AJ254" s="79" t="b">
        <v>0</v>
      </c>
      <c r="AK254" s="79">
        <v>4</v>
      </c>
      <c r="AL254" s="85" t="s">
        <v>1094</v>
      </c>
      <c r="AM254" s="79" t="s">
        <v>1131</v>
      </c>
      <c r="AN254" s="79" t="b">
        <v>0</v>
      </c>
      <c r="AO254" s="85" t="s">
        <v>1061</v>
      </c>
      <c r="AP254" s="79" t="s">
        <v>1143</v>
      </c>
      <c r="AQ254" s="79">
        <v>0</v>
      </c>
      <c r="AR254" s="79">
        <v>0</v>
      </c>
      <c r="AS254" s="79"/>
      <c r="AT254" s="79"/>
      <c r="AU254" s="79"/>
      <c r="AV254" s="79"/>
      <c r="AW254" s="79"/>
      <c r="AX254" s="79"/>
      <c r="AY254" s="79"/>
      <c r="AZ254" s="79"/>
      <c r="BA254">
        <v>5</v>
      </c>
      <c r="BB254" s="78" t="str">
        <f>REPLACE(INDEX(GroupVertices[Group],MATCH(Edges[[#This Row],[Vertex 1]],GroupVertices[Vertex],0)),1,1,"")</f>
        <v>3</v>
      </c>
      <c r="BC254" s="78" t="str">
        <f>REPLACE(INDEX(GroupVertices[Group],MATCH(Edges[[#This Row],[Vertex 2]],GroupVertices[Vertex],0)),1,1,"")</f>
        <v>3</v>
      </c>
      <c r="BD254" s="48">
        <v>0</v>
      </c>
      <c r="BE254" s="49">
        <v>0</v>
      </c>
      <c r="BF254" s="48">
        <v>0</v>
      </c>
      <c r="BG254" s="49">
        <v>0</v>
      </c>
      <c r="BH254" s="48">
        <v>0</v>
      </c>
      <c r="BI254" s="49">
        <v>0</v>
      </c>
      <c r="BJ254" s="48">
        <v>46</v>
      </c>
      <c r="BK254" s="49">
        <v>100</v>
      </c>
      <c r="BL254" s="48">
        <v>46</v>
      </c>
    </row>
    <row r="255" spans="1:64" ht="15">
      <c r="A255" s="64" t="s">
        <v>281</v>
      </c>
      <c r="B255" s="64" t="s">
        <v>283</v>
      </c>
      <c r="C255" s="65" t="s">
        <v>3150</v>
      </c>
      <c r="D255" s="66">
        <v>7.666666666666667</v>
      </c>
      <c r="E255" s="67" t="s">
        <v>136</v>
      </c>
      <c r="F255" s="68">
        <v>19.666666666666664</v>
      </c>
      <c r="G255" s="65"/>
      <c r="H255" s="69"/>
      <c r="I255" s="70"/>
      <c r="J255" s="70"/>
      <c r="K255" s="34" t="s">
        <v>65</v>
      </c>
      <c r="L255" s="77">
        <v>255</v>
      </c>
      <c r="M255" s="77"/>
      <c r="N255" s="72"/>
      <c r="O255" s="79" t="s">
        <v>325</v>
      </c>
      <c r="P255" s="81">
        <v>43716.04666666667</v>
      </c>
      <c r="Q255" s="79" t="s">
        <v>445</v>
      </c>
      <c r="R255" s="79"/>
      <c r="S255" s="79"/>
      <c r="T255" s="79"/>
      <c r="U255" s="79"/>
      <c r="V255" s="83" t="s">
        <v>717</v>
      </c>
      <c r="W255" s="81">
        <v>43716.04666666667</v>
      </c>
      <c r="X255" s="83" t="s">
        <v>879</v>
      </c>
      <c r="Y255" s="79"/>
      <c r="Z255" s="79"/>
      <c r="AA255" s="85" t="s">
        <v>1062</v>
      </c>
      <c r="AB255" s="79"/>
      <c r="AC255" s="79" t="b">
        <v>0</v>
      </c>
      <c r="AD255" s="79">
        <v>0</v>
      </c>
      <c r="AE255" s="85" t="s">
        <v>1094</v>
      </c>
      <c r="AF255" s="79" t="b">
        <v>0</v>
      </c>
      <c r="AG255" s="79" t="s">
        <v>1104</v>
      </c>
      <c r="AH255" s="79"/>
      <c r="AI255" s="85" t="s">
        <v>1094</v>
      </c>
      <c r="AJ255" s="79" t="b">
        <v>0</v>
      </c>
      <c r="AK255" s="79">
        <v>5</v>
      </c>
      <c r="AL255" s="85" t="s">
        <v>1057</v>
      </c>
      <c r="AM255" s="79" t="s">
        <v>1141</v>
      </c>
      <c r="AN255" s="79" t="b">
        <v>0</v>
      </c>
      <c r="AO255" s="85" t="s">
        <v>1057</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3</v>
      </c>
      <c r="BC255" s="78" t="str">
        <f>REPLACE(INDEX(GroupVertices[Group],MATCH(Edges[[#This Row],[Vertex 2]],GroupVertices[Vertex],0)),1,1,"")</f>
        <v>3</v>
      </c>
      <c r="BD255" s="48">
        <v>1</v>
      </c>
      <c r="BE255" s="49">
        <v>3.8461538461538463</v>
      </c>
      <c r="BF255" s="48">
        <v>0</v>
      </c>
      <c r="BG255" s="49">
        <v>0</v>
      </c>
      <c r="BH255" s="48">
        <v>0</v>
      </c>
      <c r="BI255" s="49">
        <v>0</v>
      </c>
      <c r="BJ255" s="48">
        <v>25</v>
      </c>
      <c r="BK255" s="49">
        <v>96.15384615384616</v>
      </c>
      <c r="BL255" s="48">
        <v>26</v>
      </c>
    </row>
    <row r="256" spans="1:64" ht="15">
      <c r="A256" s="64" t="s">
        <v>281</v>
      </c>
      <c r="B256" s="64" t="s">
        <v>283</v>
      </c>
      <c r="C256" s="65" t="s">
        <v>3150</v>
      </c>
      <c r="D256" s="66">
        <v>7.666666666666667</v>
      </c>
      <c r="E256" s="67" t="s">
        <v>136</v>
      </c>
      <c r="F256" s="68">
        <v>19.666666666666664</v>
      </c>
      <c r="G256" s="65"/>
      <c r="H256" s="69"/>
      <c r="I256" s="70"/>
      <c r="J256" s="70"/>
      <c r="K256" s="34" t="s">
        <v>65</v>
      </c>
      <c r="L256" s="77">
        <v>256</v>
      </c>
      <c r="M256" s="77"/>
      <c r="N256" s="72"/>
      <c r="O256" s="79" t="s">
        <v>325</v>
      </c>
      <c r="P256" s="81">
        <v>43717.546643518515</v>
      </c>
      <c r="Q256" s="79" t="s">
        <v>446</v>
      </c>
      <c r="R256" s="79"/>
      <c r="S256" s="79"/>
      <c r="T256" s="79"/>
      <c r="U256" s="79"/>
      <c r="V256" s="83" t="s">
        <v>717</v>
      </c>
      <c r="W256" s="81">
        <v>43717.546643518515</v>
      </c>
      <c r="X256" s="83" t="s">
        <v>880</v>
      </c>
      <c r="Y256" s="79"/>
      <c r="Z256" s="79"/>
      <c r="AA256" s="85" t="s">
        <v>1063</v>
      </c>
      <c r="AB256" s="79"/>
      <c r="AC256" s="79" t="b">
        <v>0</v>
      </c>
      <c r="AD256" s="79">
        <v>0</v>
      </c>
      <c r="AE256" s="85" t="s">
        <v>1094</v>
      </c>
      <c r="AF256" s="79" t="b">
        <v>0</v>
      </c>
      <c r="AG256" s="79" t="s">
        <v>1104</v>
      </c>
      <c r="AH256" s="79"/>
      <c r="AI256" s="85" t="s">
        <v>1094</v>
      </c>
      <c r="AJ256" s="79" t="b">
        <v>0</v>
      </c>
      <c r="AK256" s="79">
        <v>5</v>
      </c>
      <c r="AL256" s="85" t="s">
        <v>1058</v>
      </c>
      <c r="AM256" s="79" t="s">
        <v>1141</v>
      </c>
      <c r="AN256" s="79" t="b">
        <v>0</v>
      </c>
      <c r="AO256" s="85" t="s">
        <v>1058</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3</v>
      </c>
      <c r="BC256" s="78" t="str">
        <f>REPLACE(INDEX(GroupVertices[Group],MATCH(Edges[[#This Row],[Vertex 2]],GroupVertices[Vertex],0)),1,1,"")</f>
        <v>3</v>
      </c>
      <c r="BD256" s="48">
        <v>1</v>
      </c>
      <c r="BE256" s="49">
        <v>4.761904761904762</v>
      </c>
      <c r="BF256" s="48">
        <v>0</v>
      </c>
      <c r="BG256" s="49">
        <v>0</v>
      </c>
      <c r="BH256" s="48">
        <v>0</v>
      </c>
      <c r="BI256" s="49">
        <v>0</v>
      </c>
      <c r="BJ256" s="48">
        <v>20</v>
      </c>
      <c r="BK256" s="49">
        <v>95.23809523809524</v>
      </c>
      <c r="BL256" s="48">
        <v>21</v>
      </c>
    </row>
    <row r="257" spans="1:64" ht="15">
      <c r="A257" s="64" t="s">
        <v>281</v>
      </c>
      <c r="B257" s="64" t="s">
        <v>283</v>
      </c>
      <c r="C257" s="65" t="s">
        <v>3150</v>
      </c>
      <c r="D257" s="66">
        <v>7.666666666666667</v>
      </c>
      <c r="E257" s="67" t="s">
        <v>136</v>
      </c>
      <c r="F257" s="68">
        <v>19.666666666666664</v>
      </c>
      <c r="G257" s="65"/>
      <c r="H257" s="69"/>
      <c r="I257" s="70"/>
      <c r="J257" s="70"/>
      <c r="K257" s="34" t="s">
        <v>65</v>
      </c>
      <c r="L257" s="77">
        <v>257</v>
      </c>
      <c r="M257" s="77"/>
      <c r="N257" s="72"/>
      <c r="O257" s="79" t="s">
        <v>325</v>
      </c>
      <c r="P257" s="81">
        <v>43737.42172453704</v>
      </c>
      <c r="Q257" s="79" t="s">
        <v>447</v>
      </c>
      <c r="R257" s="79"/>
      <c r="S257" s="79"/>
      <c r="T257" s="79"/>
      <c r="U257" s="79"/>
      <c r="V257" s="83" t="s">
        <v>717</v>
      </c>
      <c r="W257" s="81">
        <v>43737.42172453704</v>
      </c>
      <c r="X257" s="83" t="s">
        <v>881</v>
      </c>
      <c r="Y257" s="79"/>
      <c r="Z257" s="79"/>
      <c r="AA257" s="85" t="s">
        <v>1064</v>
      </c>
      <c r="AB257" s="79"/>
      <c r="AC257" s="79" t="b">
        <v>0</v>
      </c>
      <c r="AD257" s="79">
        <v>0</v>
      </c>
      <c r="AE257" s="85" t="s">
        <v>1094</v>
      </c>
      <c r="AF257" s="79" t="b">
        <v>0</v>
      </c>
      <c r="AG257" s="79" t="s">
        <v>1104</v>
      </c>
      <c r="AH257" s="79"/>
      <c r="AI257" s="85" t="s">
        <v>1094</v>
      </c>
      <c r="AJ257" s="79" t="b">
        <v>0</v>
      </c>
      <c r="AK257" s="79">
        <v>4</v>
      </c>
      <c r="AL257" s="85" t="s">
        <v>1059</v>
      </c>
      <c r="AM257" s="79" t="s">
        <v>1141</v>
      </c>
      <c r="AN257" s="79" t="b">
        <v>0</v>
      </c>
      <c r="AO257" s="85" t="s">
        <v>1059</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3</v>
      </c>
      <c r="BC257" s="78" t="str">
        <f>REPLACE(INDEX(GroupVertices[Group],MATCH(Edges[[#This Row],[Vertex 2]],GroupVertices[Vertex],0)),1,1,"")</f>
        <v>3</v>
      </c>
      <c r="BD257" s="48">
        <v>2</v>
      </c>
      <c r="BE257" s="49">
        <v>9.090909090909092</v>
      </c>
      <c r="BF257" s="48">
        <v>0</v>
      </c>
      <c r="BG257" s="49">
        <v>0</v>
      </c>
      <c r="BH257" s="48">
        <v>0</v>
      </c>
      <c r="BI257" s="49">
        <v>0</v>
      </c>
      <c r="BJ257" s="48">
        <v>20</v>
      </c>
      <c r="BK257" s="49">
        <v>90.9090909090909</v>
      </c>
      <c r="BL257" s="48">
        <v>22</v>
      </c>
    </row>
    <row r="258" spans="1:64" ht="15">
      <c r="A258" s="64" t="s">
        <v>281</v>
      </c>
      <c r="B258" s="64" t="s">
        <v>283</v>
      </c>
      <c r="C258" s="65" t="s">
        <v>3150</v>
      </c>
      <c r="D258" s="66">
        <v>7.666666666666667</v>
      </c>
      <c r="E258" s="67" t="s">
        <v>136</v>
      </c>
      <c r="F258" s="68">
        <v>19.666666666666664</v>
      </c>
      <c r="G258" s="65"/>
      <c r="H258" s="69"/>
      <c r="I258" s="70"/>
      <c r="J258" s="70"/>
      <c r="K258" s="34" t="s">
        <v>65</v>
      </c>
      <c r="L258" s="77">
        <v>258</v>
      </c>
      <c r="M258" s="77"/>
      <c r="N258" s="72"/>
      <c r="O258" s="79" t="s">
        <v>325</v>
      </c>
      <c r="P258" s="81">
        <v>43752.546793981484</v>
      </c>
      <c r="Q258" s="79" t="s">
        <v>448</v>
      </c>
      <c r="R258" s="79"/>
      <c r="S258" s="79"/>
      <c r="T258" s="79"/>
      <c r="U258" s="79"/>
      <c r="V258" s="83" t="s">
        <v>717</v>
      </c>
      <c r="W258" s="81">
        <v>43752.546793981484</v>
      </c>
      <c r="X258" s="83" t="s">
        <v>882</v>
      </c>
      <c r="Y258" s="79"/>
      <c r="Z258" s="79"/>
      <c r="AA258" s="85" t="s">
        <v>1065</v>
      </c>
      <c r="AB258" s="79"/>
      <c r="AC258" s="79" t="b">
        <v>0</v>
      </c>
      <c r="AD258" s="79">
        <v>0</v>
      </c>
      <c r="AE258" s="85" t="s">
        <v>1094</v>
      </c>
      <c r="AF258" s="79" t="b">
        <v>0</v>
      </c>
      <c r="AG258" s="79" t="s">
        <v>1104</v>
      </c>
      <c r="AH258" s="79"/>
      <c r="AI258" s="85" t="s">
        <v>1094</v>
      </c>
      <c r="AJ258" s="79" t="b">
        <v>0</v>
      </c>
      <c r="AK258" s="79">
        <v>4</v>
      </c>
      <c r="AL258" s="85" t="s">
        <v>1060</v>
      </c>
      <c r="AM258" s="79" t="s">
        <v>1141</v>
      </c>
      <c r="AN258" s="79" t="b">
        <v>0</v>
      </c>
      <c r="AO258" s="85" t="s">
        <v>1060</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3</v>
      </c>
      <c r="BC258" s="78" t="str">
        <f>REPLACE(INDEX(GroupVertices[Group],MATCH(Edges[[#This Row],[Vertex 2]],GroupVertices[Vertex],0)),1,1,"")</f>
        <v>3</v>
      </c>
      <c r="BD258" s="48">
        <v>1</v>
      </c>
      <c r="BE258" s="49">
        <v>4.3478260869565215</v>
      </c>
      <c r="BF258" s="48">
        <v>0</v>
      </c>
      <c r="BG258" s="49">
        <v>0</v>
      </c>
      <c r="BH258" s="48">
        <v>0</v>
      </c>
      <c r="BI258" s="49">
        <v>0</v>
      </c>
      <c r="BJ258" s="48">
        <v>22</v>
      </c>
      <c r="BK258" s="49">
        <v>95.65217391304348</v>
      </c>
      <c r="BL258" s="48">
        <v>23</v>
      </c>
    </row>
    <row r="259" spans="1:64" ht="15">
      <c r="A259" s="64" t="s">
        <v>281</v>
      </c>
      <c r="B259" s="64" t="s">
        <v>283</v>
      </c>
      <c r="C259" s="65" t="s">
        <v>3150</v>
      </c>
      <c r="D259" s="66">
        <v>7.666666666666667</v>
      </c>
      <c r="E259" s="67" t="s">
        <v>136</v>
      </c>
      <c r="F259" s="68">
        <v>19.666666666666664</v>
      </c>
      <c r="G259" s="65"/>
      <c r="H259" s="69"/>
      <c r="I259" s="70"/>
      <c r="J259" s="70"/>
      <c r="K259" s="34" t="s">
        <v>65</v>
      </c>
      <c r="L259" s="77">
        <v>259</v>
      </c>
      <c r="M259" s="77"/>
      <c r="N259" s="72"/>
      <c r="O259" s="79" t="s">
        <v>325</v>
      </c>
      <c r="P259" s="81">
        <v>43756.546805555554</v>
      </c>
      <c r="Q259" s="79" t="s">
        <v>449</v>
      </c>
      <c r="R259" s="79"/>
      <c r="S259" s="79"/>
      <c r="T259" s="79"/>
      <c r="U259" s="79"/>
      <c r="V259" s="83" t="s">
        <v>717</v>
      </c>
      <c r="W259" s="81">
        <v>43756.546805555554</v>
      </c>
      <c r="X259" s="83" t="s">
        <v>883</v>
      </c>
      <c r="Y259" s="79"/>
      <c r="Z259" s="79"/>
      <c r="AA259" s="85" t="s">
        <v>1066</v>
      </c>
      <c r="AB259" s="79"/>
      <c r="AC259" s="79" t="b">
        <v>0</v>
      </c>
      <c r="AD259" s="79">
        <v>0</v>
      </c>
      <c r="AE259" s="85" t="s">
        <v>1094</v>
      </c>
      <c r="AF259" s="79" t="b">
        <v>0</v>
      </c>
      <c r="AG259" s="79" t="s">
        <v>1104</v>
      </c>
      <c r="AH259" s="79"/>
      <c r="AI259" s="85" t="s">
        <v>1094</v>
      </c>
      <c r="AJ259" s="79" t="b">
        <v>0</v>
      </c>
      <c r="AK259" s="79">
        <v>4</v>
      </c>
      <c r="AL259" s="85" t="s">
        <v>1061</v>
      </c>
      <c r="AM259" s="79" t="s">
        <v>1141</v>
      </c>
      <c r="AN259" s="79" t="b">
        <v>0</v>
      </c>
      <c r="AO259" s="85" t="s">
        <v>1061</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3</v>
      </c>
      <c r="BC259" s="78" t="str">
        <f>REPLACE(INDEX(GroupVertices[Group],MATCH(Edges[[#This Row],[Vertex 2]],GroupVertices[Vertex],0)),1,1,"")</f>
        <v>3</v>
      </c>
      <c r="BD259" s="48">
        <v>0</v>
      </c>
      <c r="BE259" s="49">
        <v>0</v>
      </c>
      <c r="BF259" s="48">
        <v>0</v>
      </c>
      <c r="BG259" s="49">
        <v>0</v>
      </c>
      <c r="BH259" s="48">
        <v>0</v>
      </c>
      <c r="BI259" s="49">
        <v>0</v>
      </c>
      <c r="BJ259" s="48">
        <v>24</v>
      </c>
      <c r="BK259" s="49">
        <v>100</v>
      </c>
      <c r="BL259" s="48">
        <v>24</v>
      </c>
    </row>
    <row r="260" spans="1:64" ht="15">
      <c r="A260" s="64" t="s">
        <v>212</v>
      </c>
      <c r="B260" s="64" t="s">
        <v>212</v>
      </c>
      <c r="C260" s="65" t="s">
        <v>3148</v>
      </c>
      <c r="D260" s="66">
        <v>5.333333333333334</v>
      </c>
      <c r="E260" s="67" t="s">
        <v>136</v>
      </c>
      <c r="F260" s="68">
        <v>27.333333333333332</v>
      </c>
      <c r="G260" s="65"/>
      <c r="H260" s="69"/>
      <c r="I260" s="70"/>
      <c r="J260" s="70"/>
      <c r="K260" s="34" t="s">
        <v>65</v>
      </c>
      <c r="L260" s="77">
        <v>260</v>
      </c>
      <c r="M260" s="77"/>
      <c r="N260" s="72"/>
      <c r="O260" s="79" t="s">
        <v>176</v>
      </c>
      <c r="P260" s="81">
        <v>43557.908055555556</v>
      </c>
      <c r="Q260" s="79" t="s">
        <v>450</v>
      </c>
      <c r="R260" s="83" t="s">
        <v>521</v>
      </c>
      <c r="S260" s="79" t="s">
        <v>536</v>
      </c>
      <c r="T260" s="79" t="s">
        <v>559</v>
      </c>
      <c r="U260" s="79"/>
      <c r="V260" s="83" t="s">
        <v>659</v>
      </c>
      <c r="W260" s="81">
        <v>43557.908055555556</v>
      </c>
      <c r="X260" s="83" t="s">
        <v>884</v>
      </c>
      <c r="Y260" s="79"/>
      <c r="Z260" s="79"/>
      <c r="AA260" s="85" t="s">
        <v>1067</v>
      </c>
      <c r="AB260" s="79"/>
      <c r="AC260" s="79" t="b">
        <v>0</v>
      </c>
      <c r="AD260" s="79">
        <v>2</v>
      </c>
      <c r="AE260" s="85" t="s">
        <v>1094</v>
      </c>
      <c r="AF260" s="79" t="b">
        <v>1</v>
      </c>
      <c r="AG260" s="79" t="s">
        <v>1104</v>
      </c>
      <c r="AH260" s="79"/>
      <c r="AI260" s="85" t="s">
        <v>1050</v>
      </c>
      <c r="AJ260" s="79" t="b">
        <v>0</v>
      </c>
      <c r="AK260" s="79">
        <v>3</v>
      </c>
      <c r="AL260" s="85" t="s">
        <v>1094</v>
      </c>
      <c r="AM260" s="79" t="s">
        <v>1116</v>
      </c>
      <c r="AN260" s="79" t="b">
        <v>0</v>
      </c>
      <c r="AO260" s="85" t="s">
        <v>1067</v>
      </c>
      <c r="AP260" s="79" t="s">
        <v>1143</v>
      </c>
      <c r="AQ260" s="79">
        <v>0</v>
      </c>
      <c r="AR260" s="79">
        <v>0</v>
      </c>
      <c r="AS260" s="79"/>
      <c r="AT260" s="79"/>
      <c r="AU260" s="79"/>
      <c r="AV260" s="79"/>
      <c r="AW260" s="79"/>
      <c r="AX260" s="79"/>
      <c r="AY260" s="79"/>
      <c r="AZ260" s="79"/>
      <c r="BA260">
        <v>3</v>
      </c>
      <c r="BB260" s="78" t="str">
        <f>REPLACE(INDEX(GroupVertices[Group],MATCH(Edges[[#This Row],[Vertex 1]],GroupVertices[Vertex],0)),1,1,"")</f>
        <v>3</v>
      </c>
      <c r="BC260" s="78" t="str">
        <f>REPLACE(INDEX(GroupVertices[Group],MATCH(Edges[[#This Row],[Vertex 2]],GroupVertices[Vertex],0)),1,1,"")</f>
        <v>3</v>
      </c>
      <c r="BD260" s="48">
        <v>0</v>
      </c>
      <c r="BE260" s="49">
        <v>0</v>
      </c>
      <c r="BF260" s="48">
        <v>0</v>
      </c>
      <c r="BG260" s="49">
        <v>0</v>
      </c>
      <c r="BH260" s="48">
        <v>0</v>
      </c>
      <c r="BI260" s="49">
        <v>0</v>
      </c>
      <c r="BJ260" s="48">
        <v>17</v>
      </c>
      <c r="BK260" s="49">
        <v>100</v>
      </c>
      <c r="BL260" s="48">
        <v>17</v>
      </c>
    </row>
    <row r="261" spans="1:64" ht="15">
      <c r="A261" s="64" t="s">
        <v>212</v>
      </c>
      <c r="B261" s="64" t="s">
        <v>212</v>
      </c>
      <c r="C261" s="65" t="s">
        <v>3148</v>
      </c>
      <c r="D261" s="66">
        <v>5.333333333333334</v>
      </c>
      <c r="E261" s="67" t="s">
        <v>136</v>
      </c>
      <c r="F261" s="68">
        <v>27.333333333333332</v>
      </c>
      <c r="G261" s="65"/>
      <c r="H261" s="69"/>
      <c r="I261" s="70"/>
      <c r="J261" s="70"/>
      <c r="K261" s="34" t="s">
        <v>65</v>
      </c>
      <c r="L261" s="77">
        <v>261</v>
      </c>
      <c r="M261" s="77"/>
      <c r="N261" s="72"/>
      <c r="O261" s="79" t="s">
        <v>176</v>
      </c>
      <c r="P261" s="81">
        <v>43557.9090162037</v>
      </c>
      <c r="Q261" s="79" t="s">
        <v>451</v>
      </c>
      <c r="R261" s="83" t="s">
        <v>521</v>
      </c>
      <c r="S261" s="79" t="s">
        <v>536</v>
      </c>
      <c r="T261" s="79" t="s">
        <v>559</v>
      </c>
      <c r="U261" s="79"/>
      <c r="V261" s="83" t="s">
        <v>659</v>
      </c>
      <c r="W261" s="81">
        <v>43557.9090162037</v>
      </c>
      <c r="X261" s="83" t="s">
        <v>885</v>
      </c>
      <c r="Y261" s="79"/>
      <c r="Z261" s="79"/>
      <c r="AA261" s="85" t="s">
        <v>1068</v>
      </c>
      <c r="AB261" s="79"/>
      <c r="AC261" s="79" t="b">
        <v>0</v>
      </c>
      <c r="AD261" s="79">
        <v>6</v>
      </c>
      <c r="AE261" s="85" t="s">
        <v>1094</v>
      </c>
      <c r="AF261" s="79" t="b">
        <v>1</v>
      </c>
      <c r="AG261" s="79" t="s">
        <v>1104</v>
      </c>
      <c r="AH261" s="79"/>
      <c r="AI261" s="85" t="s">
        <v>1050</v>
      </c>
      <c r="AJ261" s="79" t="b">
        <v>0</v>
      </c>
      <c r="AK261" s="79">
        <v>2</v>
      </c>
      <c r="AL261" s="85" t="s">
        <v>1094</v>
      </c>
      <c r="AM261" s="79" t="s">
        <v>1116</v>
      </c>
      <c r="AN261" s="79" t="b">
        <v>0</v>
      </c>
      <c r="AO261" s="85" t="s">
        <v>1068</v>
      </c>
      <c r="AP261" s="79" t="s">
        <v>1143</v>
      </c>
      <c r="AQ261" s="79">
        <v>0</v>
      </c>
      <c r="AR261" s="79">
        <v>0</v>
      </c>
      <c r="AS261" s="79"/>
      <c r="AT261" s="79"/>
      <c r="AU261" s="79"/>
      <c r="AV261" s="79"/>
      <c r="AW261" s="79"/>
      <c r="AX261" s="79"/>
      <c r="AY261" s="79"/>
      <c r="AZ261" s="79"/>
      <c r="BA261">
        <v>3</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37</v>
      </c>
      <c r="BK261" s="49">
        <v>100</v>
      </c>
      <c r="BL261" s="48">
        <v>37</v>
      </c>
    </row>
    <row r="262" spans="1:64" ht="15">
      <c r="A262" s="64" t="s">
        <v>212</v>
      </c>
      <c r="B262" s="64" t="s">
        <v>212</v>
      </c>
      <c r="C262" s="65" t="s">
        <v>3148</v>
      </c>
      <c r="D262" s="66">
        <v>5.333333333333334</v>
      </c>
      <c r="E262" s="67" t="s">
        <v>136</v>
      </c>
      <c r="F262" s="68">
        <v>27.333333333333332</v>
      </c>
      <c r="G262" s="65"/>
      <c r="H262" s="69"/>
      <c r="I262" s="70"/>
      <c r="J262" s="70"/>
      <c r="K262" s="34" t="s">
        <v>65</v>
      </c>
      <c r="L262" s="77">
        <v>262</v>
      </c>
      <c r="M262" s="77"/>
      <c r="N262" s="72"/>
      <c r="O262" s="79" t="s">
        <v>176</v>
      </c>
      <c r="P262" s="81">
        <v>43557.915821759256</v>
      </c>
      <c r="Q262" s="79" t="s">
        <v>452</v>
      </c>
      <c r="R262" s="83" t="s">
        <v>522</v>
      </c>
      <c r="S262" s="79" t="s">
        <v>536</v>
      </c>
      <c r="T262" s="79" t="s">
        <v>559</v>
      </c>
      <c r="U262" s="79"/>
      <c r="V262" s="83" t="s">
        <v>659</v>
      </c>
      <c r="W262" s="81">
        <v>43557.915821759256</v>
      </c>
      <c r="X262" s="83" t="s">
        <v>886</v>
      </c>
      <c r="Y262" s="79"/>
      <c r="Z262" s="79"/>
      <c r="AA262" s="85" t="s">
        <v>1069</v>
      </c>
      <c r="AB262" s="79"/>
      <c r="AC262" s="79" t="b">
        <v>0</v>
      </c>
      <c r="AD262" s="79">
        <v>3</v>
      </c>
      <c r="AE262" s="85" t="s">
        <v>1094</v>
      </c>
      <c r="AF262" s="79" t="b">
        <v>1</v>
      </c>
      <c r="AG262" s="79" t="s">
        <v>1104</v>
      </c>
      <c r="AH262" s="79"/>
      <c r="AI262" s="85" t="s">
        <v>1115</v>
      </c>
      <c r="AJ262" s="79" t="b">
        <v>0</v>
      </c>
      <c r="AK262" s="79">
        <v>3</v>
      </c>
      <c r="AL262" s="85" t="s">
        <v>1094</v>
      </c>
      <c r="AM262" s="79" t="s">
        <v>1116</v>
      </c>
      <c r="AN262" s="79" t="b">
        <v>0</v>
      </c>
      <c r="AO262" s="85" t="s">
        <v>1069</v>
      </c>
      <c r="AP262" s="79" t="s">
        <v>1143</v>
      </c>
      <c r="AQ262" s="79">
        <v>0</v>
      </c>
      <c r="AR262" s="79">
        <v>0</v>
      </c>
      <c r="AS262" s="79"/>
      <c r="AT262" s="79"/>
      <c r="AU262" s="79"/>
      <c r="AV262" s="79"/>
      <c r="AW262" s="79"/>
      <c r="AX262" s="79"/>
      <c r="AY262" s="79"/>
      <c r="AZ262" s="79"/>
      <c r="BA262">
        <v>3</v>
      </c>
      <c r="BB262" s="78" t="str">
        <f>REPLACE(INDEX(GroupVertices[Group],MATCH(Edges[[#This Row],[Vertex 1]],GroupVertices[Vertex],0)),1,1,"")</f>
        <v>3</v>
      </c>
      <c r="BC262" s="78" t="str">
        <f>REPLACE(INDEX(GroupVertices[Group],MATCH(Edges[[#This Row],[Vertex 2]],GroupVertices[Vertex],0)),1,1,"")</f>
        <v>3</v>
      </c>
      <c r="BD262" s="48">
        <v>0</v>
      </c>
      <c r="BE262" s="49">
        <v>0</v>
      </c>
      <c r="BF262" s="48">
        <v>1</v>
      </c>
      <c r="BG262" s="49">
        <v>3.5714285714285716</v>
      </c>
      <c r="BH262" s="48">
        <v>0</v>
      </c>
      <c r="BI262" s="49">
        <v>0</v>
      </c>
      <c r="BJ262" s="48">
        <v>27</v>
      </c>
      <c r="BK262" s="49">
        <v>96.42857142857143</v>
      </c>
      <c r="BL262" s="48">
        <v>28</v>
      </c>
    </row>
    <row r="263" spans="1:64" ht="15">
      <c r="A263" s="64" t="s">
        <v>281</v>
      </c>
      <c r="B263" s="64" t="s">
        <v>212</v>
      </c>
      <c r="C263" s="65" t="s">
        <v>3149</v>
      </c>
      <c r="D263" s="66">
        <v>6.5</v>
      </c>
      <c r="E263" s="67" t="s">
        <v>136</v>
      </c>
      <c r="F263" s="68">
        <v>23.5</v>
      </c>
      <c r="G263" s="65"/>
      <c r="H263" s="69"/>
      <c r="I263" s="70"/>
      <c r="J263" s="70"/>
      <c r="K263" s="34" t="s">
        <v>65</v>
      </c>
      <c r="L263" s="77">
        <v>263</v>
      </c>
      <c r="M263" s="77"/>
      <c r="N263" s="72"/>
      <c r="O263" s="79" t="s">
        <v>325</v>
      </c>
      <c r="P263" s="81">
        <v>43681.67150462963</v>
      </c>
      <c r="Q263" s="79" t="s">
        <v>453</v>
      </c>
      <c r="R263" s="83" t="s">
        <v>521</v>
      </c>
      <c r="S263" s="79" t="s">
        <v>536</v>
      </c>
      <c r="T263" s="79" t="s">
        <v>559</v>
      </c>
      <c r="U263" s="79"/>
      <c r="V263" s="83" t="s">
        <v>717</v>
      </c>
      <c r="W263" s="81">
        <v>43681.67150462963</v>
      </c>
      <c r="X263" s="83" t="s">
        <v>887</v>
      </c>
      <c r="Y263" s="79"/>
      <c r="Z263" s="79"/>
      <c r="AA263" s="85" t="s">
        <v>1070</v>
      </c>
      <c r="AB263" s="79"/>
      <c r="AC263" s="79" t="b">
        <v>0</v>
      </c>
      <c r="AD263" s="79">
        <v>0</v>
      </c>
      <c r="AE263" s="85" t="s">
        <v>1094</v>
      </c>
      <c r="AF263" s="79" t="b">
        <v>1</v>
      </c>
      <c r="AG263" s="79" t="s">
        <v>1104</v>
      </c>
      <c r="AH263" s="79"/>
      <c r="AI263" s="85" t="s">
        <v>1050</v>
      </c>
      <c r="AJ263" s="79" t="b">
        <v>0</v>
      </c>
      <c r="AK263" s="79">
        <v>3</v>
      </c>
      <c r="AL263" s="85" t="s">
        <v>1067</v>
      </c>
      <c r="AM263" s="79" t="s">
        <v>1141</v>
      </c>
      <c r="AN263" s="79" t="b">
        <v>0</v>
      </c>
      <c r="AO263" s="85" t="s">
        <v>1067</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3</v>
      </c>
      <c r="BC263" s="78" t="str">
        <f>REPLACE(INDEX(GroupVertices[Group],MATCH(Edges[[#This Row],[Vertex 2]],GroupVertices[Vertex],0)),1,1,"")</f>
        <v>3</v>
      </c>
      <c r="BD263" s="48">
        <v>0</v>
      </c>
      <c r="BE263" s="49">
        <v>0</v>
      </c>
      <c r="BF263" s="48">
        <v>0</v>
      </c>
      <c r="BG263" s="49">
        <v>0</v>
      </c>
      <c r="BH263" s="48">
        <v>0</v>
      </c>
      <c r="BI263" s="49">
        <v>0</v>
      </c>
      <c r="BJ263" s="48">
        <v>19</v>
      </c>
      <c r="BK263" s="49">
        <v>100</v>
      </c>
      <c r="BL263" s="48">
        <v>19</v>
      </c>
    </row>
    <row r="264" spans="1:64" ht="15">
      <c r="A264" s="64" t="s">
        <v>281</v>
      </c>
      <c r="B264" s="64" t="s">
        <v>212</v>
      </c>
      <c r="C264" s="65" t="s">
        <v>3149</v>
      </c>
      <c r="D264" s="66">
        <v>6.5</v>
      </c>
      <c r="E264" s="67" t="s">
        <v>136</v>
      </c>
      <c r="F264" s="68">
        <v>23.5</v>
      </c>
      <c r="G264" s="65"/>
      <c r="H264" s="69"/>
      <c r="I264" s="70"/>
      <c r="J264" s="70"/>
      <c r="K264" s="34" t="s">
        <v>65</v>
      </c>
      <c r="L264" s="77">
        <v>264</v>
      </c>
      <c r="M264" s="77"/>
      <c r="N264" s="72"/>
      <c r="O264" s="79" t="s">
        <v>325</v>
      </c>
      <c r="P264" s="81">
        <v>43751.546793981484</v>
      </c>
      <c r="Q264" s="79" t="s">
        <v>454</v>
      </c>
      <c r="R264" s="79"/>
      <c r="S264" s="79"/>
      <c r="T264" s="79"/>
      <c r="U264" s="79"/>
      <c r="V264" s="83" t="s">
        <v>717</v>
      </c>
      <c r="W264" s="81">
        <v>43751.546793981484</v>
      </c>
      <c r="X264" s="83" t="s">
        <v>888</v>
      </c>
      <c r="Y264" s="79"/>
      <c r="Z264" s="79"/>
      <c r="AA264" s="85" t="s">
        <v>1071</v>
      </c>
      <c r="AB264" s="79"/>
      <c r="AC264" s="79" t="b">
        <v>0</v>
      </c>
      <c r="AD264" s="79">
        <v>0</v>
      </c>
      <c r="AE264" s="85" t="s">
        <v>1094</v>
      </c>
      <c r="AF264" s="79" t="b">
        <v>1</v>
      </c>
      <c r="AG264" s="79" t="s">
        <v>1104</v>
      </c>
      <c r="AH264" s="79"/>
      <c r="AI264" s="85" t="s">
        <v>1050</v>
      </c>
      <c r="AJ264" s="79" t="b">
        <v>0</v>
      </c>
      <c r="AK264" s="79">
        <v>2</v>
      </c>
      <c r="AL264" s="85" t="s">
        <v>1068</v>
      </c>
      <c r="AM264" s="79" t="s">
        <v>1141</v>
      </c>
      <c r="AN264" s="79" t="b">
        <v>0</v>
      </c>
      <c r="AO264" s="85" t="s">
        <v>1068</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3</v>
      </c>
      <c r="BC264" s="78" t="str">
        <f>REPLACE(INDEX(GroupVertices[Group],MATCH(Edges[[#This Row],[Vertex 2]],GroupVertices[Vertex],0)),1,1,"")</f>
        <v>3</v>
      </c>
      <c r="BD264" s="48">
        <v>0</v>
      </c>
      <c r="BE264" s="49">
        <v>0</v>
      </c>
      <c r="BF264" s="48">
        <v>0</v>
      </c>
      <c r="BG264" s="49">
        <v>0</v>
      </c>
      <c r="BH264" s="48">
        <v>0</v>
      </c>
      <c r="BI264" s="49">
        <v>0</v>
      </c>
      <c r="BJ264" s="48">
        <v>26</v>
      </c>
      <c r="BK264" s="49">
        <v>100</v>
      </c>
      <c r="BL264" s="48">
        <v>26</v>
      </c>
    </row>
    <row r="265" spans="1:64" ht="15">
      <c r="A265" s="64" t="s">
        <v>281</v>
      </c>
      <c r="B265" s="64" t="s">
        <v>212</v>
      </c>
      <c r="C265" s="65" t="s">
        <v>3149</v>
      </c>
      <c r="D265" s="66">
        <v>6.5</v>
      </c>
      <c r="E265" s="67" t="s">
        <v>136</v>
      </c>
      <c r="F265" s="68">
        <v>23.5</v>
      </c>
      <c r="G265" s="65"/>
      <c r="H265" s="69"/>
      <c r="I265" s="70"/>
      <c r="J265" s="70"/>
      <c r="K265" s="34" t="s">
        <v>65</v>
      </c>
      <c r="L265" s="77">
        <v>265</v>
      </c>
      <c r="M265" s="77"/>
      <c r="N265" s="72"/>
      <c r="O265" s="79" t="s">
        <v>325</v>
      </c>
      <c r="P265" s="81">
        <v>43755.546805555554</v>
      </c>
      <c r="Q265" s="79" t="s">
        <v>455</v>
      </c>
      <c r="R265" s="79"/>
      <c r="S265" s="79"/>
      <c r="T265" s="79"/>
      <c r="U265" s="79"/>
      <c r="V265" s="83" t="s">
        <v>717</v>
      </c>
      <c r="W265" s="81">
        <v>43755.546805555554</v>
      </c>
      <c r="X265" s="83" t="s">
        <v>889</v>
      </c>
      <c r="Y265" s="79"/>
      <c r="Z265" s="79"/>
      <c r="AA265" s="85" t="s">
        <v>1072</v>
      </c>
      <c r="AB265" s="79"/>
      <c r="AC265" s="79" t="b">
        <v>0</v>
      </c>
      <c r="AD265" s="79">
        <v>0</v>
      </c>
      <c r="AE265" s="85" t="s">
        <v>1094</v>
      </c>
      <c r="AF265" s="79" t="b">
        <v>1</v>
      </c>
      <c r="AG265" s="79" t="s">
        <v>1104</v>
      </c>
      <c r="AH265" s="79"/>
      <c r="AI265" s="85" t="s">
        <v>1115</v>
      </c>
      <c r="AJ265" s="79" t="b">
        <v>0</v>
      </c>
      <c r="AK265" s="79">
        <v>3</v>
      </c>
      <c r="AL265" s="85" t="s">
        <v>1069</v>
      </c>
      <c r="AM265" s="79" t="s">
        <v>1141</v>
      </c>
      <c r="AN265" s="79" t="b">
        <v>0</v>
      </c>
      <c r="AO265" s="85" t="s">
        <v>1069</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3</v>
      </c>
      <c r="BC265" s="78" t="str">
        <f>REPLACE(INDEX(GroupVertices[Group],MATCH(Edges[[#This Row],[Vertex 2]],GroupVertices[Vertex],0)),1,1,"")</f>
        <v>3</v>
      </c>
      <c r="BD265" s="48">
        <v>0</v>
      </c>
      <c r="BE265" s="49">
        <v>0</v>
      </c>
      <c r="BF265" s="48">
        <v>1</v>
      </c>
      <c r="BG265" s="49">
        <v>4.3478260869565215</v>
      </c>
      <c r="BH265" s="48">
        <v>0</v>
      </c>
      <c r="BI265" s="49">
        <v>0</v>
      </c>
      <c r="BJ265" s="48">
        <v>22</v>
      </c>
      <c r="BK265" s="49">
        <v>95.65217391304348</v>
      </c>
      <c r="BL265" s="48">
        <v>23</v>
      </c>
    </row>
    <row r="266" spans="1:64" ht="15">
      <c r="A266" s="64" t="s">
        <v>281</v>
      </c>
      <c r="B266" s="64" t="s">
        <v>212</v>
      </c>
      <c r="C266" s="65" t="s">
        <v>3149</v>
      </c>
      <c r="D266" s="66">
        <v>6.5</v>
      </c>
      <c r="E266" s="67" t="s">
        <v>136</v>
      </c>
      <c r="F266" s="68">
        <v>23.5</v>
      </c>
      <c r="G266" s="65"/>
      <c r="H266" s="69"/>
      <c r="I266" s="70"/>
      <c r="J266" s="70"/>
      <c r="K266" s="34" t="s">
        <v>65</v>
      </c>
      <c r="L266" s="77">
        <v>266</v>
      </c>
      <c r="M266" s="77"/>
      <c r="N266" s="72"/>
      <c r="O266" s="79" t="s">
        <v>325</v>
      </c>
      <c r="P266" s="81">
        <v>43757.54681712963</v>
      </c>
      <c r="Q266" s="79" t="s">
        <v>456</v>
      </c>
      <c r="R266" s="79"/>
      <c r="S266" s="79"/>
      <c r="T266" s="79"/>
      <c r="U266" s="79"/>
      <c r="V266" s="83" t="s">
        <v>717</v>
      </c>
      <c r="W266" s="81">
        <v>43757.54681712963</v>
      </c>
      <c r="X266" s="83" t="s">
        <v>890</v>
      </c>
      <c r="Y266" s="79"/>
      <c r="Z266" s="79"/>
      <c r="AA266" s="85" t="s">
        <v>1073</v>
      </c>
      <c r="AB266" s="79"/>
      <c r="AC266" s="79" t="b">
        <v>0</v>
      </c>
      <c r="AD266" s="79">
        <v>0</v>
      </c>
      <c r="AE266" s="85" t="s">
        <v>1094</v>
      </c>
      <c r="AF266" s="79" t="b">
        <v>1</v>
      </c>
      <c r="AG266" s="79" t="s">
        <v>1104</v>
      </c>
      <c r="AH266" s="79"/>
      <c r="AI266" s="85" t="s">
        <v>1108</v>
      </c>
      <c r="AJ266" s="79" t="b">
        <v>0</v>
      </c>
      <c r="AK266" s="79">
        <v>4</v>
      </c>
      <c r="AL266" s="85" t="s">
        <v>904</v>
      </c>
      <c r="AM266" s="79" t="s">
        <v>1141</v>
      </c>
      <c r="AN266" s="79" t="b">
        <v>0</v>
      </c>
      <c r="AO266" s="85" t="s">
        <v>904</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3</v>
      </c>
      <c r="BC266" s="78" t="str">
        <f>REPLACE(INDEX(GroupVertices[Group],MATCH(Edges[[#This Row],[Vertex 2]],GroupVertices[Vertex],0)),1,1,"")</f>
        <v>3</v>
      </c>
      <c r="BD266" s="48">
        <v>0</v>
      </c>
      <c r="BE266" s="49">
        <v>0</v>
      </c>
      <c r="BF266" s="48">
        <v>0</v>
      </c>
      <c r="BG266" s="49">
        <v>0</v>
      </c>
      <c r="BH266" s="48">
        <v>0</v>
      </c>
      <c r="BI266" s="49">
        <v>0</v>
      </c>
      <c r="BJ266" s="48">
        <v>23</v>
      </c>
      <c r="BK266" s="49">
        <v>100</v>
      </c>
      <c r="BL266" s="48">
        <v>23</v>
      </c>
    </row>
    <row r="267" spans="1:64" ht="15">
      <c r="A267" s="64" t="s">
        <v>284</v>
      </c>
      <c r="B267" s="64" t="s">
        <v>284</v>
      </c>
      <c r="C267" s="65" t="s">
        <v>3145</v>
      </c>
      <c r="D267" s="66">
        <v>10</v>
      </c>
      <c r="E267" s="67" t="s">
        <v>136</v>
      </c>
      <c r="F267" s="68">
        <v>12</v>
      </c>
      <c r="G267" s="65"/>
      <c r="H267" s="69"/>
      <c r="I267" s="70"/>
      <c r="J267" s="70"/>
      <c r="K267" s="34" t="s">
        <v>65</v>
      </c>
      <c r="L267" s="77">
        <v>267</v>
      </c>
      <c r="M267" s="77"/>
      <c r="N267" s="72"/>
      <c r="O267" s="79" t="s">
        <v>176</v>
      </c>
      <c r="P267" s="81">
        <v>43717.82113425926</v>
      </c>
      <c r="Q267" s="79" t="s">
        <v>457</v>
      </c>
      <c r="R267" s="83" t="s">
        <v>523</v>
      </c>
      <c r="S267" s="79" t="s">
        <v>536</v>
      </c>
      <c r="T267" s="79" t="s">
        <v>614</v>
      </c>
      <c r="U267" s="79"/>
      <c r="V267" s="83" t="s">
        <v>720</v>
      </c>
      <c r="W267" s="81">
        <v>43717.82113425926</v>
      </c>
      <c r="X267" s="83" t="s">
        <v>891</v>
      </c>
      <c r="Y267" s="79"/>
      <c r="Z267" s="79"/>
      <c r="AA267" s="85" t="s">
        <v>1074</v>
      </c>
      <c r="AB267" s="79"/>
      <c r="AC267" s="79" t="b">
        <v>0</v>
      </c>
      <c r="AD267" s="79">
        <v>0</v>
      </c>
      <c r="AE267" s="85" t="s">
        <v>1094</v>
      </c>
      <c r="AF267" s="79" t="b">
        <v>0</v>
      </c>
      <c r="AG267" s="79" t="s">
        <v>1104</v>
      </c>
      <c r="AH267" s="79"/>
      <c r="AI267" s="85" t="s">
        <v>1094</v>
      </c>
      <c r="AJ267" s="79" t="b">
        <v>0</v>
      </c>
      <c r="AK267" s="79">
        <v>0</v>
      </c>
      <c r="AL267" s="85" t="s">
        <v>1094</v>
      </c>
      <c r="AM267" s="79" t="s">
        <v>1142</v>
      </c>
      <c r="AN267" s="79" t="b">
        <v>1</v>
      </c>
      <c r="AO267" s="85" t="s">
        <v>1074</v>
      </c>
      <c r="AP267" s="79" t="s">
        <v>176</v>
      </c>
      <c r="AQ267" s="79">
        <v>0</v>
      </c>
      <c r="AR267" s="79">
        <v>0</v>
      </c>
      <c r="AS267" s="79"/>
      <c r="AT267" s="79"/>
      <c r="AU267" s="79"/>
      <c r="AV267" s="79"/>
      <c r="AW267" s="79"/>
      <c r="AX267" s="79"/>
      <c r="AY267" s="79"/>
      <c r="AZ267" s="79"/>
      <c r="BA267">
        <v>13</v>
      </c>
      <c r="BB267" s="78" t="str">
        <f>REPLACE(INDEX(GroupVertices[Group],MATCH(Edges[[#This Row],[Vertex 1]],GroupVertices[Vertex],0)),1,1,"")</f>
        <v>16</v>
      </c>
      <c r="BC267" s="78" t="str">
        <f>REPLACE(INDEX(GroupVertices[Group],MATCH(Edges[[#This Row],[Vertex 2]],GroupVertices[Vertex],0)),1,1,"")</f>
        <v>16</v>
      </c>
      <c r="BD267" s="48">
        <v>1</v>
      </c>
      <c r="BE267" s="49">
        <v>9.090909090909092</v>
      </c>
      <c r="BF267" s="48">
        <v>0</v>
      </c>
      <c r="BG267" s="49">
        <v>0</v>
      </c>
      <c r="BH267" s="48">
        <v>0</v>
      </c>
      <c r="BI267" s="49">
        <v>0</v>
      </c>
      <c r="BJ267" s="48">
        <v>10</v>
      </c>
      <c r="BK267" s="49">
        <v>90.9090909090909</v>
      </c>
      <c r="BL267" s="48">
        <v>11</v>
      </c>
    </row>
    <row r="268" spans="1:64" ht="15">
      <c r="A268" s="64" t="s">
        <v>284</v>
      </c>
      <c r="B268" s="64" t="s">
        <v>284</v>
      </c>
      <c r="C268" s="65" t="s">
        <v>3145</v>
      </c>
      <c r="D268" s="66">
        <v>10</v>
      </c>
      <c r="E268" s="67" t="s">
        <v>136</v>
      </c>
      <c r="F268" s="68">
        <v>12</v>
      </c>
      <c r="G268" s="65"/>
      <c r="H268" s="69"/>
      <c r="I268" s="70"/>
      <c r="J268" s="70"/>
      <c r="K268" s="34" t="s">
        <v>65</v>
      </c>
      <c r="L268" s="77">
        <v>268</v>
      </c>
      <c r="M268" s="77"/>
      <c r="N268" s="72"/>
      <c r="O268" s="79" t="s">
        <v>176</v>
      </c>
      <c r="P268" s="81">
        <v>43717.850381944445</v>
      </c>
      <c r="Q268" s="79" t="s">
        <v>458</v>
      </c>
      <c r="R268" s="83" t="s">
        <v>524</v>
      </c>
      <c r="S268" s="79" t="s">
        <v>536</v>
      </c>
      <c r="T268" s="79" t="s">
        <v>615</v>
      </c>
      <c r="U268" s="79"/>
      <c r="V268" s="83" t="s">
        <v>720</v>
      </c>
      <c r="W268" s="81">
        <v>43717.850381944445</v>
      </c>
      <c r="X268" s="83" t="s">
        <v>892</v>
      </c>
      <c r="Y268" s="79"/>
      <c r="Z268" s="79"/>
      <c r="AA268" s="85" t="s">
        <v>1075</v>
      </c>
      <c r="AB268" s="79"/>
      <c r="AC268" s="79" t="b">
        <v>0</v>
      </c>
      <c r="AD268" s="79">
        <v>0</v>
      </c>
      <c r="AE268" s="85" t="s">
        <v>1094</v>
      </c>
      <c r="AF268" s="79" t="b">
        <v>0</v>
      </c>
      <c r="AG268" s="79" t="s">
        <v>1104</v>
      </c>
      <c r="AH268" s="79"/>
      <c r="AI268" s="85" t="s">
        <v>1094</v>
      </c>
      <c r="AJ268" s="79" t="b">
        <v>0</v>
      </c>
      <c r="AK268" s="79">
        <v>0</v>
      </c>
      <c r="AL268" s="85" t="s">
        <v>1094</v>
      </c>
      <c r="AM268" s="79" t="s">
        <v>1142</v>
      </c>
      <c r="AN268" s="79" t="b">
        <v>1</v>
      </c>
      <c r="AO268" s="85" t="s">
        <v>1075</v>
      </c>
      <c r="AP268" s="79" t="s">
        <v>176</v>
      </c>
      <c r="AQ268" s="79">
        <v>0</v>
      </c>
      <c r="AR268" s="79">
        <v>0</v>
      </c>
      <c r="AS268" s="79"/>
      <c r="AT268" s="79"/>
      <c r="AU268" s="79"/>
      <c r="AV268" s="79"/>
      <c r="AW268" s="79"/>
      <c r="AX268" s="79"/>
      <c r="AY268" s="79"/>
      <c r="AZ268" s="79"/>
      <c r="BA268">
        <v>13</v>
      </c>
      <c r="BB268" s="78" t="str">
        <f>REPLACE(INDEX(GroupVertices[Group],MATCH(Edges[[#This Row],[Vertex 1]],GroupVertices[Vertex],0)),1,1,"")</f>
        <v>16</v>
      </c>
      <c r="BC268" s="78" t="str">
        <f>REPLACE(INDEX(GroupVertices[Group],MATCH(Edges[[#This Row],[Vertex 2]],GroupVertices[Vertex],0)),1,1,"")</f>
        <v>16</v>
      </c>
      <c r="BD268" s="48">
        <v>0</v>
      </c>
      <c r="BE268" s="49">
        <v>0</v>
      </c>
      <c r="BF268" s="48">
        <v>0</v>
      </c>
      <c r="BG268" s="49">
        <v>0</v>
      </c>
      <c r="BH268" s="48">
        <v>0</v>
      </c>
      <c r="BI268" s="49">
        <v>0</v>
      </c>
      <c r="BJ268" s="48">
        <v>15</v>
      </c>
      <c r="BK268" s="49">
        <v>100</v>
      </c>
      <c r="BL268" s="48">
        <v>15</v>
      </c>
    </row>
    <row r="269" spans="1:64" ht="15">
      <c r="A269" s="64" t="s">
        <v>284</v>
      </c>
      <c r="B269" s="64" t="s">
        <v>284</v>
      </c>
      <c r="C269" s="65" t="s">
        <v>3145</v>
      </c>
      <c r="D269" s="66">
        <v>10</v>
      </c>
      <c r="E269" s="67" t="s">
        <v>136</v>
      </c>
      <c r="F269" s="68">
        <v>12</v>
      </c>
      <c r="G269" s="65"/>
      <c r="H269" s="69"/>
      <c r="I269" s="70"/>
      <c r="J269" s="70"/>
      <c r="K269" s="34" t="s">
        <v>65</v>
      </c>
      <c r="L269" s="77">
        <v>269</v>
      </c>
      <c r="M269" s="77"/>
      <c r="N269" s="72"/>
      <c r="O269" s="79" t="s">
        <v>176</v>
      </c>
      <c r="P269" s="81">
        <v>43721.10030092593</v>
      </c>
      <c r="Q269" s="79" t="s">
        <v>459</v>
      </c>
      <c r="R269" s="83" t="s">
        <v>525</v>
      </c>
      <c r="S269" s="79" t="s">
        <v>558</v>
      </c>
      <c r="T269" s="79" t="s">
        <v>595</v>
      </c>
      <c r="U269" s="79"/>
      <c r="V269" s="83" t="s">
        <v>720</v>
      </c>
      <c r="W269" s="81">
        <v>43721.10030092593</v>
      </c>
      <c r="X269" s="83" t="s">
        <v>893</v>
      </c>
      <c r="Y269" s="79"/>
      <c r="Z269" s="79"/>
      <c r="AA269" s="85" t="s">
        <v>1076</v>
      </c>
      <c r="AB269" s="79"/>
      <c r="AC269" s="79" t="b">
        <v>0</v>
      </c>
      <c r="AD269" s="79">
        <v>1</v>
      </c>
      <c r="AE269" s="85" t="s">
        <v>1094</v>
      </c>
      <c r="AF269" s="79" t="b">
        <v>0</v>
      </c>
      <c r="AG269" s="79" t="s">
        <v>1104</v>
      </c>
      <c r="AH269" s="79"/>
      <c r="AI269" s="85" t="s">
        <v>1094</v>
      </c>
      <c r="AJ269" s="79" t="b">
        <v>0</v>
      </c>
      <c r="AK269" s="79">
        <v>1</v>
      </c>
      <c r="AL269" s="85" t="s">
        <v>1094</v>
      </c>
      <c r="AM269" s="79" t="s">
        <v>1142</v>
      </c>
      <c r="AN269" s="79" t="b">
        <v>0</v>
      </c>
      <c r="AO269" s="85" t="s">
        <v>1076</v>
      </c>
      <c r="AP269" s="79" t="s">
        <v>176</v>
      </c>
      <c r="AQ269" s="79">
        <v>0</v>
      </c>
      <c r="AR269" s="79">
        <v>0</v>
      </c>
      <c r="AS269" s="79"/>
      <c r="AT269" s="79"/>
      <c r="AU269" s="79"/>
      <c r="AV269" s="79"/>
      <c r="AW269" s="79"/>
      <c r="AX269" s="79"/>
      <c r="AY269" s="79"/>
      <c r="AZ269" s="79"/>
      <c r="BA269">
        <v>13</v>
      </c>
      <c r="BB269" s="78" t="str">
        <f>REPLACE(INDEX(GroupVertices[Group],MATCH(Edges[[#This Row],[Vertex 1]],GroupVertices[Vertex],0)),1,1,"")</f>
        <v>16</v>
      </c>
      <c r="BC269" s="78" t="str">
        <f>REPLACE(INDEX(GroupVertices[Group],MATCH(Edges[[#This Row],[Vertex 2]],GroupVertices[Vertex],0)),1,1,"")</f>
        <v>16</v>
      </c>
      <c r="BD269" s="48">
        <v>0</v>
      </c>
      <c r="BE269" s="49">
        <v>0</v>
      </c>
      <c r="BF269" s="48">
        <v>0</v>
      </c>
      <c r="BG269" s="49">
        <v>0</v>
      </c>
      <c r="BH269" s="48">
        <v>0</v>
      </c>
      <c r="BI269" s="49">
        <v>0</v>
      </c>
      <c r="BJ269" s="48">
        <v>9</v>
      </c>
      <c r="BK269" s="49">
        <v>100</v>
      </c>
      <c r="BL269" s="48">
        <v>9</v>
      </c>
    </row>
    <row r="270" spans="1:64" ht="15">
      <c r="A270" s="64" t="s">
        <v>284</v>
      </c>
      <c r="B270" s="64" t="s">
        <v>284</v>
      </c>
      <c r="C270" s="65" t="s">
        <v>3145</v>
      </c>
      <c r="D270" s="66">
        <v>10</v>
      </c>
      <c r="E270" s="67" t="s">
        <v>136</v>
      </c>
      <c r="F270" s="68">
        <v>12</v>
      </c>
      <c r="G270" s="65"/>
      <c r="H270" s="69"/>
      <c r="I270" s="70"/>
      <c r="J270" s="70"/>
      <c r="K270" s="34" t="s">
        <v>65</v>
      </c>
      <c r="L270" s="77">
        <v>270</v>
      </c>
      <c r="M270" s="77"/>
      <c r="N270" s="72"/>
      <c r="O270" s="79" t="s">
        <v>176</v>
      </c>
      <c r="P270" s="81">
        <v>43727.53165509259</v>
      </c>
      <c r="Q270" s="79" t="s">
        <v>460</v>
      </c>
      <c r="R270" s="83" t="s">
        <v>526</v>
      </c>
      <c r="S270" s="79" t="s">
        <v>536</v>
      </c>
      <c r="T270" s="79" t="s">
        <v>616</v>
      </c>
      <c r="U270" s="79"/>
      <c r="V270" s="83" t="s">
        <v>720</v>
      </c>
      <c r="W270" s="81">
        <v>43727.53165509259</v>
      </c>
      <c r="X270" s="83" t="s">
        <v>894</v>
      </c>
      <c r="Y270" s="79"/>
      <c r="Z270" s="79"/>
      <c r="AA270" s="85" t="s">
        <v>1077</v>
      </c>
      <c r="AB270" s="79"/>
      <c r="AC270" s="79" t="b">
        <v>0</v>
      </c>
      <c r="AD270" s="79">
        <v>0</v>
      </c>
      <c r="AE270" s="85" t="s">
        <v>1094</v>
      </c>
      <c r="AF270" s="79" t="b">
        <v>0</v>
      </c>
      <c r="AG270" s="79" t="s">
        <v>1104</v>
      </c>
      <c r="AH270" s="79"/>
      <c r="AI270" s="85" t="s">
        <v>1094</v>
      </c>
      <c r="AJ270" s="79" t="b">
        <v>0</v>
      </c>
      <c r="AK270" s="79">
        <v>0</v>
      </c>
      <c r="AL270" s="85" t="s">
        <v>1094</v>
      </c>
      <c r="AM270" s="79" t="s">
        <v>1142</v>
      </c>
      <c r="AN270" s="79" t="b">
        <v>1</v>
      </c>
      <c r="AO270" s="85" t="s">
        <v>1077</v>
      </c>
      <c r="AP270" s="79" t="s">
        <v>176</v>
      </c>
      <c r="AQ270" s="79">
        <v>0</v>
      </c>
      <c r="AR270" s="79">
        <v>0</v>
      </c>
      <c r="AS270" s="79"/>
      <c r="AT270" s="79"/>
      <c r="AU270" s="79"/>
      <c r="AV270" s="79"/>
      <c r="AW270" s="79"/>
      <c r="AX270" s="79"/>
      <c r="AY270" s="79"/>
      <c r="AZ270" s="79"/>
      <c r="BA270">
        <v>13</v>
      </c>
      <c r="BB270" s="78" t="str">
        <f>REPLACE(INDEX(GroupVertices[Group],MATCH(Edges[[#This Row],[Vertex 1]],GroupVertices[Vertex],0)),1,1,"")</f>
        <v>16</v>
      </c>
      <c r="BC270" s="78" t="str">
        <f>REPLACE(INDEX(GroupVertices[Group],MATCH(Edges[[#This Row],[Vertex 2]],GroupVertices[Vertex],0)),1,1,"")</f>
        <v>16</v>
      </c>
      <c r="BD270" s="48">
        <v>0</v>
      </c>
      <c r="BE270" s="49">
        <v>0</v>
      </c>
      <c r="BF270" s="48">
        <v>0</v>
      </c>
      <c r="BG270" s="49">
        <v>0</v>
      </c>
      <c r="BH270" s="48">
        <v>0</v>
      </c>
      <c r="BI270" s="49">
        <v>0</v>
      </c>
      <c r="BJ270" s="48">
        <v>16</v>
      </c>
      <c r="BK270" s="49">
        <v>100</v>
      </c>
      <c r="BL270" s="48">
        <v>16</v>
      </c>
    </row>
    <row r="271" spans="1:64" ht="15">
      <c r="A271" s="64" t="s">
        <v>284</v>
      </c>
      <c r="B271" s="64" t="s">
        <v>284</v>
      </c>
      <c r="C271" s="65" t="s">
        <v>3145</v>
      </c>
      <c r="D271" s="66">
        <v>10</v>
      </c>
      <c r="E271" s="67" t="s">
        <v>136</v>
      </c>
      <c r="F271" s="68">
        <v>12</v>
      </c>
      <c r="G271" s="65"/>
      <c r="H271" s="69"/>
      <c r="I271" s="70"/>
      <c r="J271" s="70"/>
      <c r="K271" s="34" t="s">
        <v>65</v>
      </c>
      <c r="L271" s="77">
        <v>271</v>
      </c>
      <c r="M271" s="77"/>
      <c r="N271" s="72"/>
      <c r="O271" s="79" t="s">
        <v>176</v>
      </c>
      <c r="P271" s="81">
        <v>43731.667280092595</v>
      </c>
      <c r="Q271" s="79" t="s">
        <v>461</v>
      </c>
      <c r="R271" s="83" t="s">
        <v>527</v>
      </c>
      <c r="S271" s="79" t="s">
        <v>558</v>
      </c>
      <c r="T271" s="79" t="s">
        <v>617</v>
      </c>
      <c r="U271" s="79"/>
      <c r="V271" s="83" t="s">
        <v>720</v>
      </c>
      <c r="W271" s="81">
        <v>43731.667280092595</v>
      </c>
      <c r="X271" s="83" t="s">
        <v>895</v>
      </c>
      <c r="Y271" s="79"/>
      <c r="Z271" s="79"/>
      <c r="AA271" s="85" t="s">
        <v>1078</v>
      </c>
      <c r="AB271" s="79"/>
      <c r="AC271" s="79" t="b">
        <v>0</v>
      </c>
      <c r="AD271" s="79">
        <v>1</v>
      </c>
      <c r="AE271" s="85" t="s">
        <v>1094</v>
      </c>
      <c r="AF271" s="79" t="b">
        <v>0</v>
      </c>
      <c r="AG271" s="79" t="s">
        <v>1104</v>
      </c>
      <c r="AH271" s="79"/>
      <c r="AI271" s="85" t="s">
        <v>1094</v>
      </c>
      <c r="AJ271" s="79" t="b">
        <v>0</v>
      </c>
      <c r="AK271" s="79">
        <v>1</v>
      </c>
      <c r="AL271" s="85" t="s">
        <v>1094</v>
      </c>
      <c r="AM271" s="79" t="s">
        <v>1142</v>
      </c>
      <c r="AN271" s="79" t="b">
        <v>0</v>
      </c>
      <c r="AO271" s="85" t="s">
        <v>1078</v>
      </c>
      <c r="AP271" s="79" t="s">
        <v>176</v>
      </c>
      <c r="AQ271" s="79">
        <v>0</v>
      </c>
      <c r="AR271" s="79">
        <v>0</v>
      </c>
      <c r="AS271" s="79"/>
      <c r="AT271" s="79"/>
      <c r="AU271" s="79"/>
      <c r="AV271" s="79"/>
      <c r="AW271" s="79"/>
      <c r="AX271" s="79"/>
      <c r="AY271" s="79"/>
      <c r="AZ271" s="79"/>
      <c r="BA271">
        <v>13</v>
      </c>
      <c r="BB271" s="78" t="str">
        <f>REPLACE(INDEX(GroupVertices[Group],MATCH(Edges[[#This Row],[Vertex 1]],GroupVertices[Vertex],0)),1,1,"")</f>
        <v>16</v>
      </c>
      <c r="BC271" s="78" t="str">
        <f>REPLACE(INDEX(GroupVertices[Group],MATCH(Edges[[#This Row],[Vertex 2]],GroupVertices[Vertex],0)),1,1,"")</f>
        <v>16</v>
      </c>
      <c r="BD271" s="48">
        <v>1</v>
      </c>
      <c r="BE271" s="49">
        <v>6.25</v>
      </c>
      <c r="BF271" s="48">
        <v>0</v>
      </c>
      <c r="BG271" s="49">
        <v>0</v>
      </c>
      <c r="BH271" s="48">
        <v>0</v>
      </c>
      <c r="BI271" s="49">
        <v>0</v>
      </c>
      <c r="BJ271" s="48">
        <v>15</v>
      </c>
      <c r="BK271" s="49">
        <v>93.75</v>
      </c>
      <c r="BL271" s="48">
        <v>16</v>
      </c>
    </row>
    <row r="272" spans="1:64" ht="15">
      <c r="A272" s="64" t="s">
        <v>284</v>
      </c>
      <c r="B272" s="64" t="s">
        <v>284</v>
      </c>
      <c r="C272" s="65" t="s">
        <v>3145</v>
      </c>
      <c r="D272" s="66">
        <v>10</v>
      </c>
      <c r="E272" s="67" t="s">
        <v>136</v>
      </c>
      <c r="F272" s="68">
        <v>12</v>
      </c>
      <c r="G272" s="65"/>
      <c r="H272" s="69"/>
      <c r="I272" s="70"/>
      <c r="J272" s="70"/>
      <c r="K272" s="34" t="s">
        <v>65</v>
      </c>
      <c r="L272" s="77">
        <v>272</v>
      </c>
      <c r="M272" s="77"/>
      <c r="N272" s="72"/>
      <c r="O272" s="79" t="s">
        <v>176</v>
      </c>
      <c r="P272" s="81">
        <v>43732.4753125</v>
      </c>
      <c r="Q272" s="79" t="s">
        <v>462</v>
      </c>
      <c r="R272" s="83" t="s">
        <v>528</v>
      </c>
      <c r="S272" s="79" t="s">
        <v>558</v>
      </c>
      <c r="T272" s="79" t="s">
        <v>618</v>
      </c>
      <c r="U272" s="79"/>
      <c r="V272" s="83" t="s">
        <v>720</v>
      </c>
      <c r="W272" s="81">
        <v>43732.4753125</v>
      </c>
      <c r="X272" s="83" t="s">
        <v>896</v>
      </c>
      <c r="Y272" s="79"/>
      <c r="Z272" s="79"/>
      <c r="AA272" s="85" t="s">
        <v>1079</v>
      </c>
      <c r="AB272" s="79"/>
      <c r="AC272" s="79" t="b">
        <v>0</v>
      </c>
      <c r="AD272" s="79">
        <v>0</v>
      </c>
      <c r="AE272" s="85" t="s">
        <v>1094</v>
      </c>
      <c r="AF272" s="79" t="b">
        <v>0</v>
      </c>
      <c r="AG272" s="79" t="s">
        <v>1104</v>
      </c>
      <c r="AH272" s="79"/>
      <c r="AI272" s="85" t="s">
        <v>1094</v>
      </c>
      <c r="AJ272" s="79" t="b">
        <v>0</v>
      </c>
      <c r="AK272" s="79">
        <v>0</v>
      </c>
      <c r="AL272" s="85" t="s">
        <v>1094</v>
      </c>
      <c r="AM272" s="79" t="s">
        <v>1142</v>
      </c>
      <c r="AN272" s="79" t="b">
        <v>0</v>
      </c>
      <c r="AO272" s="85" t="s">
        <v>1079</v>
      </c>
      <c r="AP272" s="79" t="s">
        <v>176</v>
      </c>
      <c r="AQ272" s="79">
        <v>0</v>
      </c>
      <c r="AR272" s="79">
        <v>0</v>
      </c>
      <c r="AS272" s="79"/>
      <c r="AT272" s="79"/>
      <c r="AU272" s="79"/>
      <c r="AV272" s="79"/>
      <c r="AW272" s="79"/>
      <c r="AX272" s="79"/>
      <c r="AY272" s="79"/>
      <c r="AZ272" s="79"/>
      <c r="BA272">
        <v>13</v>
      </c>
      <c r="BB272" s="78" t="str">
        <f>REPLACE(INDEX(GroupVertices[Group],MATCH(Edges[[#This Row],[Vertex 1]],GroupVertices[Vertex],0)),1,1,"")</f>
        <v>16</v>
      </c>
      <c r="BC272" s="78" t="str">
        <f>REPLACE(INDEX(GroupVertices[Group],MATCH(Edges[[#This Row],[Vertex 2]],GroupVertices[Vertex],0)),1,1,"")</f>
        <v>16</v>
      </c>
      <c r="BD272" s="48">
        <v>0</v>
      </c>
      <c r="BE272" s="49">
        <v>0</v>
      </c>
      <c r="BF272" s="48">
        <v>0</v>
      </c>
      <c r="BG272" s="49">
        <v>0</v>
      </c>
      <c r="BH272" s="48">
        <v>0</v>
      </c>
      <c r="BI272" s="49">
        <v>0</v>
      </c>
      <c r="BJ272" s="48">
        <v>15</v>
      </c>
      <c r="BK272" s="49">
        <v>100</v>
      </c>
      <c r="BL272" s="48">
        <v>15</v>
      </c>
    </row>
    <row r="273" spans="1:64" ht="15">
      <c r="A273" s="64" t="s">
        <v>284</v>
      </c>
      <c r="B273" s="64" t="s">
        <v>284</v>
      </c>
      <c r="C273" s="65" t="s">
        <v>3145</v>
      </c>
      <c r="D273" s="66">
        <v>10</v>
      </c>
      <c r="E273" s="67" t="s">
        <v>136</v>
      </c>
      <c r="F273" s="68">
        <v>12</v>
      </c>
      <c r="G273" s="65"/>
      <c r="H273" s="69"/>
      <c r="I273" s="70"/>
      <c r="J273" s="70"/>
      <c r="K273" s="34" t="s">
        <v>65</v>
      </c>
      <c r="L273" s="77">
        <v>273</v>
      </c>
      <c r="M273" s="77"/>
      <c r="N273" s="72"/>
      <c r="O273" s="79" t="s">
        <v>176</v>
      </c>
      <c r="P273" s="81">
        <v>43733.475324074076</v>
      </c>
      <c r="Q273" s="79" t="s">
        <v>463</v>
      </c>
      <c r="R273" s="83" t="s">
        <v>529</v>
      </c>
      <c r="S273" s="79" t="s">
        <v>536</v>
      </c>
      <c r="T273" s="79" t="s">
        <v>619</v>
      </c>
      <c r="U273" s="79"/>
      <c r="V273" s="83" t="s">
        <v>720</v>
      </c>
      <c r="W273" s="81">
        <v>43733.475324074076</v>
      </c>
      <c r="X273" s="83" t="s">
        <v>897</v>
      </c>
      <c r="Y273" s="79"/>
      <c r="Z273" s="79"/>
      <c r="AA273" s="85" t="s">
        <v>1080</v>
      </c>
      <c r="AB273" s="79"/>
      <c r="AC273" s="79" t="b">
        <v>0</v>
      </c>
      <c r="AD273" s="79">
        <v>0</v>
      </c>
      <c r="AE273" s="85" t="s">
        <v>1094</v>
      </c>
      <c r="AF273" s="79" t="b">
        <v>0</v>
      </c>
      <c r="AG273" s="79" t="s">
        <v>1104</v>
      </c>
      <c r="AH273" s="79"/>
      <c r="AI273" s="85" t="s">
        <v>1094</v>
      </c>
      <c r="AJ273" s="79" t="b">
        <v>0</v>
      </c>
      <c r="AK273" s="79">
        <v>0</v>
      </c>
      <c r="AL273" s="85" t="s">
        <v>1094</v>
      </c>
      <c r="AM273" s="79" t="s">
        <v>1142</v>
      </c>
      <c r="AN273" s="79" t="b">
        <v>1</v>
      </c>
      <c r="AO273" s="85" t="s">
        <v>1080</v>
      </c>
      <c r="AP273" s="79" t="s">
        <v>176</v>
      </c>
      <c r="AQ273" s="79">
        <v>0</v>
      </c>
      <c r="AR273" s="79">
        <v>0</v>
      </c>
      <c r="AS273" s="79"/>
      <c r="AT273" s="79"/>
      <c r="AU273" s="79"/>
      <c r="AV273" s="79"/>
      <c r="AW273" s="79"/>
      <c r="AX273" s="79"/>
      <c r="AY273" s="79"/>
      <c r="AZ273" s="79"/>
      <c r="BA273">
        <v>13</v>
      </c>
      <c r="BB273" s="78" t="str">
        <f>REPLACE(INDEX(GroupVertices[Group],MATCH(Edges[[#This Row],[Vertex 1]],GroupVertices[Vertex],0)),1,1,"")</f>
        <v>16</v>
      </c>
      <c r="BC273" s="78" t="str">
        <f>REPLACE(INDEX(GroupVertices[Group],MATCH(Edges[[#This Row],[Vertex 2]],GroupVertices[Vertex],0)),1,1,"")</f>
        <v>16</v>
      </c>
      <c r="BD273" s="48">
        <v>0</v>
      </c>
      <c r="BE273" s="49">
        <v>0</v>
      </c>
      <c r="BF273" s="48">
        <v>0</v>
      </c>
      <c r="BG273" s="49">
        <v>0</v>
      </c>
      <c r="BH273" s="48">
        <v>0</v>
      </c>
      <c r="BI273" s="49">
        <v>0</v>
      </c>
      <c r="BJ273" s="48">
        <v>11</v>
      </c>
      <c r="BK273" s="49">
        <v>100</v>
      </c>
      <c r="BL273" s="48">
        <v>11</v>
      </c>
    </row>
    <row r="274" spans="1:64" ht="15">
      <c r="A274" s="64" t="s">
        <v>284</v>
      </c>
      <c r="B274" s="64" t="s">
        <v>284</v>
      </c>
      <c r="C274" s="65" t="s">
        <v>3145</v>
      </c>
      <c r="D274" s="66">
        <v>10</v>
      </c>
      <c r="E274" s="67" t="s">
        <v>136</v>
      </c>
      <c r="F274" s="68">
        <v>12</v>
      </c>
      <c r="G274" s="65"/>
      <c r="H274" s="69"/>
      <c r="I274" s="70"/>
      <c r="J274" s="70"/>
      <c r="K274" s="34" t="s">
        <v>65</v>
      </c>
      <c r="L274" s="77">
        <v>274</v>
      </c>
      <c r="M274" s="77"/>
      <c r="N274" s="72"/>
      <c r="O274" s="79" t="s">
        <v>176</v>
      </c>
      <c r="P274" s="81">
        <v>43742.47545138889</v>
      </c>
      <c r="Q274" s="79" t="s">
        <v>464</v>
      </c>
      <c r="R274" s="83" t="s">
        <v>530</v>
      </c>
      <c r="S274" s="79" t="s">
        <v>558</v>
      </c>
      <c r="T274" s="79" t="s">
        <v>620</v>
      </c>
      <c r="U274" s="79"/>
      <c r="V274" s="83" t="s">
        <v>720</v>
      </c>
      <c r="W274" s="81">
        <v>43742.47545138889</v>
      </c>
      <c r="X274" s="83" t="s">
        <v>898</v>
      </c>
      <c r="Y274" s="79"/>
      <c r="Z274" s="79"/>
      <c r="AA274" s="85" t="s">
        <v>1081</v>
      </c>
      <c r="AB274" s="79"/>
      <c r="AC274" s="79" t="b">
        <v>0</v>
      </c>
      <c r="AD274" s="79">
        <v>0</v>
      </c>
      <c r="AE274" s="85" t="s">
        <v>1094</v>
      </c>
      <c r="AF274" s="79" t="b">
        <v>0</v>
      </c>
      <c r="AG274" s="79" t="s">
        <v>1104</v>
      </c>
      <c r="AH274" s="79"/>
      <c r="AI274" s="85" t="s">
        <v>1094</v>
      </c>
      <c r="AJ274" s="79" t="b">
        <v>0</v>
      </c>
      <c r="AK274" s="79">
        <v>0</v>
      </c>
      <c r="AL274" s="85" t="s">
        <v>1094</v>
      </c>
      <c r="AM274" s="79" t="s">
        <v>1142</v>
      </c>
      <c r="AN274" s="79" t="b">
        <v>0</v>
      </c>
      <c r="AO274" s="85" t="s">
        <v>1081</v>
      </c>
      <c r="AP274" s="79" t="s">
        <v>176</v>
      </c>
      <c r="AQ274" s="79">
        <v>0</v>
      </c>
      <c r="AR274" s="79">
        <v>0</v>
      </c>
      <c r="AS274" s="79"/>
      <c r="AT274" s="79"/>
      <c r="AU274" s="79"/>
      <c r="AV274" s="79"/>
      <c r="AW274" s="79"/>
      <c r="AX274" s="79"/>
      <c r="AY274" s="79"/>
      <c r="AZ274" s="79"/>
      <c r="BA274">
        <v>13</v>
      </c>
      <c r="BB274" s="78" t="str">
        <f>REPLACE(INDEX(GroupVertices[Group],MATCH(Edges[[#This Row],[Vertex 1]],GroupVertices[Vertex],0)),1,1,"")</f>
        <v>16</v>
      </c>
      <c r="BC274" s="78" t="str">
        <f>REPLACE(INDEX(GroupVertices[Group],MATCH(Edges[[#This Row],[Vertex 2]],GroupVertices[Vertex],0)),1,1,"")</f>
        <v>16</v>
      </c>
      <c r="BD274" s="48">
        <v>0</v>
      </c>
      <c r="BE274" s="49">
        <v>0</v>
      </c>
      <c r="BF274" s="48">
        <v>0</v>
      </c>
      <c r="BG274" s="49">
        <v>0</v>
      </c>
      <c r="BH274" s="48">
        <v>0</v>
      </c>
      <c r="BI274" s="49">
        <v>0</v>
      </c>
      <c r="BJ274" s="48">
        <v>15</v>
      </c>
      <c r="BK274" s="49">
        <v>100</v>
      </c>
      <c r="BL274" s="48">
        <v>15</v>
      </c>
    </row>
    <row r="275" spans="1:64" ht="15">
      <c r="A275" s="64" t="s">
        <v>284</v>
      </c>
      <c r="B275" s="64" t="s">
        <v>284</v>
      </c>
      <c r="C275" s="65" t="s">
        <v>3145</v>
      </c>
      <c r="D275" s="66">
        <v>10</v>
      </c>
      <c r="E275" s="67" t="s">
        <v>136</v>
      </c>
      <c r="F275" s="68">
        <v>12</v>
      </c>
      <c r="G275" s="65"/>
      <c r="H275" s="69"/>
      <c r="I275" s="70"/>
      <c r="J275" s="70"/>
      <c r="K275" s="34" t="s">
        <v>65</v>
      </c>
      <c r="L275" s="77">
        <v>275</v>
      </c>
      <c r="M275" s="77"/>
      <c r="N275" s="72"/>
      <c r="O275" s="79" t="s">
        <v>176</v>
      </c>
      <c r="P275" s="81">
        <v>43745.3356712963</v>
      </c>
      <c r="Q275" s="79" t="s">
        <v>465</v>
      </c>
      <c r="R275" s="83" t="s">
        <v>531</v>
      </c>
      <c r="S275" s="79" t="s">
        <v>536</v>
      </c>
      <c r="T275" s="79" t="s">
        <v>621</v>
      </c>
      <c r="U275" s="79"/>
      <c r="V275" s="83" t="s">
        <v>720</v>
      </c>
      <c r="W275" s="81">
        <v>43745.3356712963</v>
      </c>
      <c r="X275" s="83" t="s">
        <v>899</v>
      </c>
      <c r="Y275" s="79"/>
      <c r="Z275" s="79"/>
      <c r="AA275" s="85" t="s">
        <v>1082</v>
      </c>
      <c r="AB275" s="79"/>
      <c r="AC275" s="79" t="b">
        <v>0</v>
      </c>
      <c r="AD275" s="79">
        <v>0</v>
      </c>
      <c r="AE275" s="85" t="s">
        <v>1094</v>
      </c>
      <c r="AF275" s="79" t="b">
        <v>0</v>
      </c>
      <c r="AG275" s="79" t="s">
        <v>1104</v>
      </c>
      <c r="AH275" s="79"/>
      <c r="AI275" s="85" t="s">
        <v>1094</v>
      </c>
      <c r="AJ275" s="79" t="b">
        <v>0</v>
      </c>
      <c r="AK275" s="79">
        <v>0</v>
      </c>
      <c r="AL275" s="85" t="s">
        <v>1094</v>
      </c>
      <c r="AM275" s="79" t="s">
        <v>1142</v>
      </c>
      <c r="AN275" s="79" t="b">
        <v>1</v>
      </c>
      <c r="AO275" s="85" t="s">
        <v>1082</v>
      </c>
      <c r="AP275" s="79" t="s">
        <v>176</v>
      </c>
      <c r="AQ275" s="79">
        <v>0</v>
      </c>
      <c r="AR275" s="79">
        <v>0</v>
      </c>
      <c r="AS275" s="79"/>
      <c r="AT275" s="79"/>
      <c r="AU275" s="79"/>
      <c r="AV275" s="79"/>
      <c r="AW275" s="79"/>
      <c r="AX275" s="79"/>
      <c r="AY275" s="79"/>
      <c r="AZ275" s="79"/>
      <c r="BA275">
        <v>13</v>
      </c>
      <c r="BB275" s="78" t="str">
        <f>REPLACE(INDEX(GroupVertices[Group],MATCH(Edges[[#This Row],[Vertex 1]],GroupVertices[Vertex],0)),1,1,"")</f>
        <v>16</v>
      </c>
      <c r="BC275" s="78" t="str">
        <f>REPLACE(INDEX(GroupVertices[Group],MATCH(Edges[[#This Row],[Vertex 2]],GroupVertices[Vertex],0)),1,1,"")</f>
        <v>16</v>
      </c>
      <c r="BD275" s="48">
        <v>0</v>
      </c>
      <c r="BE275" s="49">
        <v>0</v>
      </c>
      <c r="BF275" s="48">
        <v>0</v>
      </c>
      <c r="BG275" s="49">
        <v>0</v>
      </c>
      <c r="BH275" s="48">
        <v>0</v>
      </c>
      <c r="BI275" s="49">
        <v>0</v>
      </c>
      <c r="BJ275" s="48">
        <v>10</v>
      </c>
      <c r="BK275" s="49">
        <v>100</v>
      </c>
      <c r="BL275" s="48">
        <v>10</v>
      </c>
    </row>
    <row r="276" spans="1:64" ht="15">
      <c r="A276" s="64" t="s">
        <v>284</v>
      </c>
      <c r="B276" s="64" t="s">
        <v>284</v>
      </c>
      <c r="C276" s="65" t="s">
        <v>3145</v>
      </c>
      <c r="D276" s="66">
        <v>10</v>
      </c>
      <c r="E276" s="67" t="s">
        <v>136</v>
      </c>
      <c r="F276" s="68">
        <v>12</v>
      </c>
      <c r="G276" s="65"/>
      <c r="H276" s="69"/>
      <c r="I276" s="70"/>
      <c r="J276" s="70"/>
      <c r="K276" s="34" t="s">
        <v>65</v>
      </c>
      <c r="L276" s="77">
        <v>276</v>
      </c>
      <c r="M276" s="77"/>
      <c r="N276" s="72"/>
      <c r="O276" s="79" t="s">
        <v>176</v>
      </c>
      <c r="P276" s="81">
        <v>43746.47534722222</v>
      </c>
      <c r="Q276" s="79" t="s">
        <v>466</v>
      </c>
      <c r="R276" s="83" t="s">
        <v>532</v>
      </c>
      <c r="S276" s="79" t="s">
        <v>536</v>
      </c>
      <c r="T276" s="79" t="s">
        <v>622</v>
      </c>
      <c r="U276" s="79"/>
      <c r="V276" s="83" t="s">
        <v>720</v>
      </c>
      <c r="W276" s="81">
        <v>43746.47534722222</v>
      </c>
      <c r="X276" s="83" t="s">
        <v>900</v>
      </c>
      <c r="Y276" s="79"/>
      <c r="Z276" s="79"/>
      <c r="AA276" s="85" t="s">
        <v>1083</v>
      </c>
      <c r="AB276" s="79"/>
      <c r="AC276" s="79" t="b">
        <v>0</v>
      </c>
      <c r="AD276" s="79">
        <v>0</v>
      </c>
      <c r="AE276" s="85" t="s">
        <v>1094</v>
      </c>
      <c r="AF276" s="79" t="b">
        <v>0</v>
      </c>
      <c r="AG276" s="79" t="s">
        <v>1104</v>
      </c>
      <c r="AH276" s="79"/>
      <c r="AI276" s="85" t="s">
        <v>1094</v>
      </c>
      <c r="AJ276" s="79" t="b">
        <v>0</v>
      </c>
      <c r="AK276" s="79">
        <v>0</v>
      </c>
      <c r="AL276" s="85" t="s">
        <v>1094</v>
      </c>
      <c r="AM276" s="79" t="s">
        <v>1142</v>
      </c>
      <c r="AN276" s="79" t="b">
        <v>1</v>
      </c>
      <c r="AO276" s="85" t="s">
        <v>1083</v>
      </c>
      <c r="AP276" s="79" t="s">
        <v>176</v>
      </c>
      <c r="AQ276" s="79">
        <v>0</v>
      </c>
      <c r="AR276" s="79">
        <v>0</v>
      </c>
      <c r="AS276" s="79"/>
      <c r="AT276" s="79"/>
      <c r="AU276" s="79"/>
      <c r="AV276" s="79"/>
      <c r="AW276" s="79"/>
      <c r="AX276" s="79"/>
      <c r="AY276" s="79"/>
      <c r="AZ276" s="79"/>
      <c r="BA276">
        <v>13</v>
      </c>
      <c r="BB276" s="78" t="str">
        <f>REPLACE(INDEX(GroupVertices[Group],MATCH(Edges[[#This Row],[Vertex 1]],GroupVertices[Vertex],0)),1,1,"")</f>
        <v>16</v>
      </c>
      <c r="BC276" s="78" t="str">
        <f>REPLACE(INDEX(GroupVertices[Group],MATCH(Edges[[#This Row],[Vertex 2]],GroupVertices[Vertex],0)),1,1,"")</f>
        <v>16</v>
      </c>
      <c r="BD276" s="48">
        <v>1</v>
      </c>
      <c r="BE276" s="49">
        <v>7.142857142857143</v>
      </c>
      <c r="BF276" s="48">
        <v>0</v>
      </c>
      <c r="BG276" s="49">
        <v>0</v>
      </c>
      <c r="BH276" s="48">
        <v>0</v>
      </c>
      <c r="BI276" s="49">
        <v>0</v>
      </c>
      <c r="BJ276" s="48">
        <v>13</v>
      </c>
      <c r="BK276" s="49">
        <v>92.85714285714286</v>
      </c>
      <c r="BL276" s="48">
        <v>14</v>
      </c>
    </row>
    <row r="277" spans="1:64" ht="15">
      <c r="A277" s="64" t="s">
        <v>284</v>
      </c>
      <c r="B277" s="64" t="s">
        <v>284</v>
      </c>
      <c r="C277" s="65" t="s">
        <v>3145</v>
      </c>
      <c r="D277" s="66">
        <v>10</v>
      </c>
      <c r="E277" s="67" t="s">
        <v>136</v>
      </c>
      <c r="F277" s="68">
        <v>12</v>
      </c>
      <c r="G277" s="65"/>
      <c r="H277" s="69"/>
      <c r="I277" s="70"/>
      <c r="J277" s="70"/>
      <c r="K277" s="34" t="s">
        <v>65</v>
      </c>
      <c r="L277" s="77">
        <v>277</v>
      </c>
      <c r="M277" s="77"/>
      <c r="N277" s="72"/>
      <c r="O277" s="79" t="s">
        <v>176</v>
      </c>
      <c r="P277" s="81">
        <v>43747.891921296294</v>
      </c>
      <c r="Q277" s="79" t="s">
        <v>467</v>
      </c>
      <c r="R277" s="83" t="s">
        <v>533</v>
      </c>
      <c r="S277" s="79" t="s">
        <v>536</v>
      </c>
      <c r="T277" s="79" t="s">
        <v>623</v>
      </c>
      <c r="U277" s="79"/>
      <c r="V277" s="83" t="s">
        <v>720</v>
      </c>
      <c r="W277" s="81">
        <v>43747.891921296294</v>
      </c>
      <c r="X277" s="83" t="s">
        <v>901</v>
      </c>
      <c r="Y277" s="79"/>
      <c r="Z277" s="79"/>
      <c r="AA277" s="85" t="s">
        <v>1084</v>
      </c>
      <c r="AB277" s="79"/>
      <c r="AC277" s="79" t="b">
        <v>0</v>
      </c>
      <c r="AD277" s="79">
        <v>0</v>
      </c>
      <c r="AE277" s="85" t="s">
        <v>1094</v>
      </c>
      <c r="AF277" s="79" t="b">
        <v>0</v>
      </c>
      <c r="AG277" s="79" t="s">
        <v>1104</v>
      </c>
      <c r="AH277" s="79"/>
      <c r="AI277" s="85" t="s">
        <v>1094</v>
      </c>
      <c r="AJ277" s="79" t="b">
        <v>0</v>
      </c>
      <c r="AK277" s="79">
        <v>0</v>
      </c>
      <c r="AL277" s="85" t="s">
        <v>1094</v>
      </c>
      <c r="AM277" s="79" t="s">
        <v>1142</v>
      </c>
      <c r="AN277" s="79" t="b">
        <v>1</v>
      </c>
      <c r="AO277" s="85" t="s">
        <v>1084</v>
      </c>
      <c r="AP277" s="79" t="s">
        <v>176</v>
      </c>
      <c r="AQ277" s="79">
        <v>0</v>
      </c>
      <c r="AR277" s="79">
        <v>0</v>
      </c>
      <c r="AS277" s="79"/>
      <c r="AT277" s="79"/>
      <c r="AU277" s="79"/>
      <c r="AV277" s="79"/>
      <c r="AW277" s="79"/>
      <c r="AX277" s="79"/>
      <c r="AY277" s="79"/>
      <c r="AZ277" s="79"/>
      <c r="BA277">
        <v>13</v>
      </c>
      <c r="BB277" s="78" t="str">
        <f>REPLACE(INDEX(GroupVertices[Group],MATCH(Edges[[#This Row],[Vertex 1]],GroupVertices[Vertex],0)),1,1,"")</f>
        <v>16</v>
      </c>
      <c r="BC277" s="78" t="str">
        <f>REPLACE(INDEX(GroupVertices[Group],MATCH(Edges[[#This Row],[Vertex 2]],GroupVertices[Vertex],0)),1,1,"")</f>
        <v>16</v>
      </c>
      <c r="BD277" s="48">
        <v>1</v>
      </c>
      <c r="BE277" s="49">
        <v>7.142857142857143</v>
      </c>
      <c r="BF277" s="48">
        <v>0</v>
      </c>
      <c r="BG277" s="49">
        <v>0</v>
      </c>
      <c r="BH277" s="48">
        <v>0</v>
      </c>
      <c r="BI277" s="49">
        <v>0</v>
      </c>
      <c r="BJ277" s="48">
        <v>13</v>
      </c>
      <c r="BK277" s="49">
        <v>92.85714285714286</v>
      </c>
      <c r="BL277" s="48">
        <v>14</v>
      </c>
    </row>
    <row r="278" spans="1:64" ht="15">
      <c r="A278" s="64" t="s">
        <v>284</v>
      </c>
      <c r="B278" s="64" t="s">
        <v>284</v>
      </c>
      <c r="C278" s="65" t="s">
        <v>3145</v>
      </c>
      <c r="D278" s="66">
        <v>10</v>
      </c>
      <c r="E278" s="67" t="s">
        <v>136</v>
      </c>
      <c r="F278" s="68">
        <v>12</v>
      </c>
      <c r="G278" s="65"/>
      <c r="H278" s="69"/>
      <c r="I278" s="70"/>
      <c r="J278" s="70"/>
      <c r="K278" s="34" t="s">
        <v>65</v>
      </c>
      <c r="L278" s="77">
        <v>278</v>
      </c>
      <c r="M278" s="77"/>
      <c r="N278" s="72"/>
      <c r="O278" s="79" t="s">
        <v>176</v>
      </c>
      <c r="P278" s="81">
        <v>43752.16905092593</v>
      </c>
      <c r="Q278" s="79" t="s">
        <v>468</v>
      </c>
      <c r="R278" s="83" t="s">
        <v>534</v>
      </c>
      <c r="S278" s="79" t="s">
        <v>536</v>
      </c>
      <c r="T278" s="79" t="s">
        <v>624</v>
      </c>
      <c r="U278" s="79"/>
      <c r="V278" s="83" t="s">
        <v>720</v>
      </c>
      <c r="W278" s="81">
        <v>43752.16905092593</v>
      </c>
      <c r="X278" s="83" t="s">
        <v>902</v>
      </c>
      <c r="Y278" s="79"/>
      <c r="Z278" s="79"/>
      <c r="AA278" s="85" t="s">
        <v>1085</v>
      </c>
      <c r="AB278" s="79"/>
      <c r="AC278" s="79" t="b">
        <v>0</v>
      </c>
      <c r="AD278" s="79">
        <v>0</v>
      </c>
      <c r="AE278" s="85" t="s">
        <v>1094</v>
      </c>
      <c r="AF278" s="79" t="b">
        <v>0</v>
      </c>
      <c r="AG278" s="79" t="s">
        <v>1104</v>
      </c>
      <c r="AH278" s="79"/>
      <c r="AI278" s="85" t="s">
        <v>1094</v>
      </c>
      <c r="AJ278" s="79" t="b">
        <v>0</v>
      </c>
      <c r="AK278" s="79">
        <v>0</v>
      </c>
      <c r="AL278" s="85" t="s">
        <v>1094</v>
      </c>
      <c r="AM278" s="79" t="s">
        <v>1142</v>
      </c>
      <c r="AN278" s="79" t="b">
        <v>1</v>
      </c>
      <c r="AO278" s="85" t="s">
        <v>1085</v>
      </c>
      <c r="AP278" s="79" t="s">
        <v>176</v>
      </c>
      <c r="AQ278" s="79">
        <v>0</v>
      </c>
      <c r="AR278" s="79">
        <v>0</v>
      </c>
      <c r="AS278" s="79"/>
      <c r="AT278" s="79"/>
      <c r="AU278" s="79"/>
      <c r="AV278" s="79"/>
      <c r="AW278" s="79"/>
      <c r="AX278" s="79"/>
      <c r="AY278" s="79"/>
      <c r="AZ278" s="79"/>
      <c r="BA278">
        <v>13</v>
      </c>
      <c r="BB278" s="78" t="str">
        <f>REPLACE(INDEX(GroupVertices[Group],MATCH(Edges[[#This Row],[Vertex 1]],GroupVertices[Vertex],0)),1,1,"")</f>
        <v>16</v>
      </c>
      <c r="BC278" s="78" t="str">
        <f>REPLACE(INDEX(GroupVertices[Group],MATCH(Edges[[#This Row],[Vertex 2]],GroupVertices[Vertex],0)),1,1,"")</f>
        <v>16</v>
      </c>
      <c r="BD278" s="48">
        <v>0</v>
      </c>
      <c r="BE278" s="49">
        <v>0</v>
      </c>
      <c r="BF278" s="48">
        <v>1</v>
      </c>
      <c r="BG278" s="49">
        <v>7.142857142857143</v>
      </c>
      <c r="BH278" s="48">
        <v>0</v>
      </c>
      <c r="BI278" s="49">
        <v>0</v>
      </c>
      <c r="BJ278" s="48">
        <v>13</v>
      </c>
      <c r="BK278" s="49">
        <v>92.85714285714286</v>
      </c>
      <c r="BL278" s="48">
        <v>14</v>
      </c>
    </row>
    <row r="279" spans="1:64" ht="15">
      <c r="A279" s="64" t="s">
        <v>284</v>
      </c>
      <c r="B279" s="64" t="s">
        <v>284</v>
      </c>
      <c r="C279" s="65" t="s">
        <v>3145</v>
      </c>
      <c r="D279" s="66">
        <v>10</v>
      </c>
      <c r="E279" s="67" t="s">
        <v>136</v>
      </c>
      <c r="F279" s="68">
        <v>12</v>
      </c>
      <c r="G279" s="65"/>
      <c r="H279" s="69"/>
      <c r="I279" s="70"/>
      <c r="J279" s="70"/>
      <c r="K279" s="34" t="s">
        <v>65</v>
      </c>
      <c r="L279" s="77">
        <v>279</v>
      </c>
      <c r="M279" s="77"/>
      <c r="N279" s="72"/>
      <c r="O279" s="79" t="s">
        <v>176</v>
      </c>
      <c r="P279" s="81">
        <v>43760.33565972222</v>
      </c>
      <c r="Q279" s="79" t="s">
        <v>469</v>
      </c>
      <c r="R279" s="83" t="s">
        <v>535</v>
      </c>
      <c r="S279" s="79" t="s">
        <v>558</v>
      </c>
      <c r="T279" s="79" t="s">
        <v>625</v>
      </c>
      <c r="U279" s="79"/>
      <c r="V279" s="83" t="s">
        <v>720</v>
      </c>
      <c r="W279" s="81">
        <v>43760.33565972222</v>
      </c>
      <c r="X279" s="83" t="s">
        <v>903</v>
      </c>
      <c r="Y279" s="79"/>
      <c r="Z279" s="79"/>
      <c r="AA279" s="85" t="s">
        <v>1086</v>
      </c>
      <c r="AB279" s="79"/>
      <c r="AC279" s="79" t="b">
        <v>0</v>
      </c>
      <c r="AD279" s="79">
        <v>0</v>
      </c>
      <c r="AE279" s="85" t="s">
        <v>1094</v>
      </c>
      <c r="AF279" s="79" t="b">
        <v>0</v>
      </c>
      <c r="AG279" s="79" t="s">
        <v>1104</v>
      </c>
      <c r="AH279" s="79"/>
      <c r="AI279" s="85" t="s">
        <v>1094</v>
      </c>
      <c r="AJ279" s="79" t="b">
        <v>0</v>
      </c>
      <c r="AK279" s="79">
        <v>0</v>
      </c>
      <c r="AL279" s="85" t="s">
        <v>1094</v>
      </c>
      <c r="AM279" s="79" t="s">
        <v>1142</v>
      </c>
      <c r="AN279" s="79" t="b">
        <v>0</v>
      </c>
      <c r="AO279" s="85" t="s">
        <v>1086</v>
      </c>
      <c r="AP279" s="79" t="s">
        <v>176</v>
      </c>
      <c r="AQ279" s="79">
        <v>0</v>
      </c>
      <c r="AR279" s="79">
        <v>0</v>
      </c>
      <c r="AS279" s="79"/>
      <c r="AT279" s="79"/>
      <c r="AU279" s="79"/>
      <c r="AV279" s="79"/>
      <c r="AW279" s="79"/>
      <c r="AX279" s="79"/>
      <c r="AY279" s="79"/>
      <c r="AZ279" s="79"/>
      <c r="BA279">
        <v>13</v>
      </c>
      <c r="BB279" s="78" t="str">
        <f>REPLACE(INDEX(GroupVertices[Group],MATCH(Edges[[#This Row],[Vertex 1]],GroupVertices[Vertex],0)),1,1,"")</f>
        <v>16</v>
      </c>
      <c r="BC279" s="78" t="str">
        <f>REPLACE(INDEX(GroupVertices[Group],MATCH(Edges[[#This Row],[Vertex 2]],GroupVertices[Vertex],0)),1,1,"")</f>
        <v>16</v>
      </c>
      <c r="BD279" s="48">
        <v>0</v>
      </c>
      <c r="BE279" s="49">
        <v>0</v>
      </c>
      <c r="BF279" s="48">
        <v>0</v>
      </c>
      <c r="BG279" s="49">
        <v>0</v>
      </c>
      <c r="BH279" s="48">
        <v>0</v>
      </c>
      <c r="BI279" s="49">
        <v>0</v>
      </c>
      <c r="BJ279" s="48">
        <v>13</v>
      </c>
      <c r="BK279" s="49">
        <v>100</v>
      </c>
      <c r="BL279"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ErrorMessage="1" sqref="N2:N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Color" prompt="To select an optional edge color, right-click and select Select Color on the right-click menu." sqref="C3:C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Opacity" prompt="Enter an optional edge opacity between 0 (transparent) and 100 (opaque)." errorTitle="Invalid Edge Opacity" error="The optional edge opacity must be a whole number between 0 and 10." sqref="F3:F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showErrorMessage="1" promptTitle="Vertex 1 Name" prompt="Enter the name of the edge's first vertex." sqref="A3:A279"/>
    <dataValidation allowBlank="1" showInputMessage="1" showErrorMessage="1" promptTitle="Vertex 2 Name" prompt="Enter the name of the edge's second vertex." sqref="B3:B279"/>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9"/>
  </dataValidations>
  <hyperlinks>
    <hyperlink ref="R3" r:id="rId1" display="https://twitter.com/ManageFlitter/status/1113192788894670851"/>
    <hyperlink ref="R10" r:id="rId2" display="https://www.widefoc.us/?utm_source=WF&amp;utm_medium=Paidsocial_0810&amp;utm_campaign=WFSocial"/>
    <hyperlink ref="R11" r:id="rId3" display="https://bookme.name/MohdImran"/>
    <hyperlink ref="R22" r:id="rId4" display="https://twitter.com/btweeps_/status/1159867749260283904?s=21"/>
    <hyperlink ref="R23" r:id="rId5" display="https://app.btweeps.com/"/>
    <hyperlink ref="R31" r:id="rId6" display="https://twitter.com/btweeps_/status/1159867749260283904?s=21"/>
    <hyperlink ref="R32" r:id="rId7" display="https://app.btweeps.com/"/>
    <hyperlink ref="R40" r:id="rId8" display="https://twitter.com/btweeps_/status/1159867749260283904?s=21"/>
    <hyperlink ref="R41" r:id="rId9" display="https://app.btweeps.com/"/>
    <hyperlink ref="R42" r:id="rId10" display="http://www.managementguru.net/how-to-measure-instagram-marketing-roi/"/>
    <hyperlink ref="R44" r:id="rId11" display="https://twitter.com/marklives/status/1163716352529641473"/>
    <hyperlink ref="R46" r:id="rId12" display="https://twitter.com/InfovisionSocio/status/1164586396155183104"/>
    <hyperlink ref="R47" r:id="rId13" display="https://twitter.com/btweeps_/status/1159867749260283904?s=21"/>
    <hyperlink ref="R48" r:id="rId14" display="https://twitter.com/i/web/status/1165526725377351681"/>
    <hyperlink ref="R52" r:id="rId15" display="https://app.btweeps.com/"/>
    <hyperlink ref="R53" r:id="rId16" display="https://app.btweeps.com/"/>
    <hyperlink ref="R55" r:id="rId17" display="https://twitter.com/johnhall/status/1157818467489320960"/>
    <hyperlink ref="R56" r:id="rId18" display="https://twitter.com/ruhlin/status/1156277073817800704"/>
    <hyperlink ref="R57" r:id="rId19" display="https://fdier.co/ovoUPN"/>
    <hyperlink ref="R59" r:id="rId20" display="https://app.btweeps.com/"/>
    <hyperlink ref="R62" r:id="rId21" display="https://twitter.com/btweeps_/status/1159867749260283904?s=21"/>
    <hyperlink ref="R63" r:id="rId22" display="https://app.btweeps.com/"/>
    <hyperlink ref="R64" r:id="rId23" display="https://app.btweeps.com/"/>
    <hyperlink ref="R71" r:id="rId24" display="https://twitter.com/btweeps_/status/1159867749260283904?s=21"/>
    <hyperlink ref="R72" r:id="rId25" display="https://app.btweeps.com/"/>
    <hyperlink ref="R73" r:id="rId26" display="https://bookme.name/MohdImran"/>
    <hyperlink ref="R74" r:id="rId27" display="https://bookme.name/MohdImran"/>
    <hyperlink ref="R76" r:id="rId28" display="https://bookme.name/MohdImran"/>
    <hyperlink ref="R77" r:id="rId29" display="https://twitter.com/i/web/status/1165894657219465217"/>
    <hyperlink ref="R80" r:id="rId30" display="https://twitter.com/i/web/status/1166349822905004044"/>
    <hyperlink ref="R106" r:id="rId31" display="https://twitter.com/i/web/status/1166401705728237568"/>
    <hyperlink ref="R108" r:id="rId32" display="https://twitter.com/i/web/status/1166401705728237568"/>
    <hyperlink ref="R110" r:id="rId33" display="https://twitter.com/i/web/status/1166401705728237568"/>
    <hyperlink ref="R112" r:id="rId34" display="https://twitter.com/i/web/status/1166401705728237568"/>
    <hyperlink ref="R114" r:id="rId35" display="https://twitter.com/i/web/status/1166401705728237568"/>
    <hyperlink ref="R115" r:id="rId36" display="https://twitter.com/i/web/status/1166401705728237568"/>
    <hyperlink ref="R116" r:id="rId37" display="https://twitter.com/i/web/status/1166401705728237568"/>
    <hyperlink ref="R117" r:id="rId38" display="https://twitter.com/i/web/status/1166401705728237568"/>
    <hyperlink ref="R118" r:id="rId39" display="https://twitter.com/i/web/status/1166401705728237568"/>
    <hyperlink ref="R119" r:id="rId40" display="https://twitter.com/i/web/status/1166401705728237568"/>
    <hyperlink ref="R126" r:id="rId41" display="https://www.social-tribe.com/2018/07/20/translate-social-data-business-insights/?utm_source=blog-post&amp;utm_medium=st-website&amp;utm_campaign=measuring-success"/>
    <hyperlink ref="R127" r:id="rId42" display="https://twitter.com/i/web/status/1167503763353088001"/>
    <hyperlink ref="R129" r:id="rId43" display="http://bit.ly/2qBZlpZ"/>
    <hyperlink ref="R131" r:id="rId44" display="https://twitter.com/i/web/status/1170047013355806721"/>
    <hyperlink ref="R133" r:id="rId45" display="https://twitter.com/i/web/status/1171327029888933888"/>
    <hyperlink ref="R137" r:id="rId46" display="https://twitter.com/BarbStegemann/status/1171411201437380609"/>
    <hyperlink ref="R138" r:id="rId47" display="https://twitter.com/BarbStegemann/status/1171411201437380609"/>
    <hyperlink ref="R139" r:id="rId48" display="https://b2the7.com/learning-from-others-and-what-social-tools-they-are-using/"/>
    <hyperlink ref="R140" r:id="rId49" display="http://urbansoft.co/"/>
    <hyperlink ref="R141" r:id="rId50" display="https://www.branex.com/blog/infographics-social-media-tips-to-get-the-best-results/"/>
    <hyperlink ref="R142" r:id="rId51" display="https://www.branex.com/blog/infographics-social-media-tips-to-get-the-best-results/"/>
    <hyperlink ref="R143" r:id="rId52" display="https://www.branex.com/blog/infographics-social-media-tips-to-get-the-best-results/"/>
    <hyperlink ref="R146" r:id="rId53" display="https://www.branex.com/blog/infographics-social-media-tips-to-get-the-best-results/"/>
    <hyperlink ref="R149" r:id="rId54" display="https://www.branex.com/blog/infographics-social-media-tips-to-get-the-best-results/"/>
    <hyperlink ref="R152" r:id="rId55" display="https://www.branex.com/blog/infographics-social-media-tips-to-get-the-best-results/"/>
    <hyperlink ref="R155" r:id="rId56" display="https://www.branex.com/blog/infographics-social-media-tips-to-get-the-best-results/"/>
    <hyperlink ref="R158" r:id="rId57" display="https://www.branex.com/blog/infographics-social-media-tips-to-get-the-best-results/"/>
    <hyperlink ref="R161" r:id="rId58" display="https://www.branex.com/blog/infographics-social-media-tips-to-get-the-best-results/"/>
    <hyperlink ref="R164" r:id="rId59" display="https://www.branex.com/blog/infographics-social-media-tips-to-get-the-best-results/"/>
    <hyperlink ref="R167" r:id="rId60" display="https://www.branex.com/blog/infographics-social-media-tips-to-get-the-best-results/"/>
    <hyperlink ref="R170" r:id="rId61" display="https://www.branex.com/blog/infographics-social-media-tips-to-get-the-best-results/"/>
    <hyperlink ref="R173" r:id="rId62" display="https://twitter.com/i/web/status/1173691942238076928"/>
    <hyperlink ref="R174" r:id="rId63" display="https://twitter.com/i/web/status/1173691942238076928"/>
    <hyperlink ref="R175" r:id="rId64" display="https://twitter.com/i/web/status/1173691942238076928"/>
    <hyperlink ref="R176" r:id="rId65" display="https://twitter.com/i/web/status/1173691942238076928"/>
    <hyperlink ref="R177" r:id="rId66" display="https://twitter.com/i/web/status/1173691942238076928"/>
    <hyperlink ref="R178" r:id="rId67" display="https://twitter.com/i/web/status/1173691942238076928"/>
    <hyperlink ref="R179" r:id="rId68" display="https://twitter.com/i/web/status/1173921006630690816"/>
    <hyperlink ref="R181" r:id="rId69" display="https://twitter.com/i/web/status/1175169479828889601"/>
    <hyperlink ref="R186" r:id="rId70" display="https://twitter.com/i/web/status/1176773263520935936"/>
    <hyperlink ref="R189" r:id="rId71" display="https://www.falcon.io/insights-hub/topics/social-media-roi/spark-interview-a-social-media-fairy-tale/?utm_term=falcon+page&amp;utm_medium=social&amp;utm_source=twitter&amp;utm_campaign=attract-all-engagement-own&amp;utm_content=falcon+social"/>
    <hyperlink ref="R190" r:id="rId72" display="https://www.falcon.io/insights-hub/topics/social-media-roi/how-to-prove-social-media-roi-to-your-boss/?utm_term=falcon+page&amp;utm_medium=social&amp;utm_source=twitter&amp;utm_campaign=attract-all-engagement-own&amp;utm_content=falcon+social"/>
    <hyperlink ref="R192" r:id="rId73" display="https://www.dpom.co.uk/truth-social-roi/"/>
    <hyperlink ref="R194" r:id="rId74" display="http://www.sociamonials.com/redirect.php?url_id=377868&amp;s_id=2747926"/>
    <hyperlink ref="R196" r:id="rId75" display="https://twitter.com/i/web/status/1160959358986944512"/>
    <hyperlink ref="R197" r:id="rId76" display="http://www.sociamonials.com/redirect.php?url_id=392778&amp;s_id=2889846"/>
    <hyperlink ref="R198" r:id="rId77" display="http://www.sociamonials.com/redirect.php?url_id=432809&amp;s_id=3173515"/>
    <hyperlink ref="R199" r:id="rId78" display="http://www.sociamonials.com/redirect.php?url_id=429943&amp;s_id=3173561"/>
    <hyperlink ref="R200" r:id="rId79" display="http://www.sociamonials.com/redirect.php?url_id=430824&amp;s_id=3173560"/>
    <hyperlink ref="R201" r:id="rId80" display="http://www.sociamonials.com/redirect.php?url_id=434528&amp;s_id=3173512"/>
    <hyperlink ref="R202" r:id="rId81" display="https://twitter.com/i/web/status/1152644282530107399"/>
    <hyperlink ref="R204" r:id="rId82" display="https://twitter.com/i/web/status/1152644282530107399"/>
    <hyperlink ref="R206" r:id="rId83" display="https://twitter.com/i/web/status/1152644282530107399"/>
    <hyperlink ref="R208" r:id="rId84" display="https://twitter.com/i/web/status/1152644282530107399"/>
    <hyperlink ref="R210" r:id="rId85" display="https://twitter.com/i/web/status/1152644282530107399"/>
    <hyperlink ref="R214" r:id="rId86" display="http://seashell.co.in/blog/list-of-twitter-chats-related-to-digital-marketing/"/>
    <hyperlink ref="R215" r:id="rId87" display="http://blog.manageflitter.com/socialroi-book-part-i?utm_sq=fqqto4j70u&amp;utm_source=twitter&amp;utm_medium=social&amp;utm_campaign=ross_quintana&amp;utm_content=ross+self+promotion"/>
    <hyperlink ref="R219" r:id="rId88" display="https://kickfactory.com/blog/the-case-for-human-assisted-ai/"/>
    <hyperlink ref="R220" r:id="rId89" display="https://kickfactory.com/blog/how-to-increase-social-media-engagement/"/>
    <hyperlink ref="R221" r:id="rId90" display="https://kickfactory.com/blog/2-ways-to-give-your-audience-what-it-wants/"/>
    <hyperlink ref="R222" r:id="rId91" display="https://kickfactory.com/blog/the-case-for-human-assisted-ai/"/>
    <hyperlink ref="R223" r:id="rId92" display="https://kickfactory.com/blog/how-to-increase-social-media-engagement/"/>
    <hyperlink ref="R224" r:id="rId93" display="https://b2the7.com/learning-from-others-and-what-social-tools-they-are-using/"/>
    <hyperlink ref="R225" r:id="rId94" display="https://twitter.com/i/web/status/1169720910577917953"/>
    <hyperlink ref="R226" r:id="rId95" display="https://b2the7.com/learning-from-others-and-what-social-tools-they-are-using/"/>
    <hyperlink ref="R227" r:id="rId96" display="https://www.smartinsights.com/social-media-marketing/social-media-strategy/social-media-marketing-trends-2020/?utm_source=enews&amp;utm_medium=email&amp;utm_content=copy"/>
    <hyperlink ref="R260" r:id="rId97" display="https://twitter.com/ManageFlitter/status/1113195710474801153"/>
    <hyperlink ref="R261" r:id="rId98" display="https://twitter.com/ManageFlitter/status/1113195710474801153"/>
    <hyperlink ref="R262" r:id="rId99" display="https://twitter.com/ManageFlitter/status/1113198490925117442"/>
    <hyperlink ref="R263" r:id="rId100" display="https://twitter.com/ManageFlitter/status/1113195710474801153"/>
    <hyperlink ref="R267" r:id="rId101" display="https://twitter.com/i/web/status/1171146868610490369"/>
    <hyperlink ref="R268" r:id="rId102" display="https://twitter.com/i/web/status/1171157465662205952"/>
    <hyperlink ref="R269" r:id="rId103" display="https://blog.hubspot.com/marketing/what-is-digital-marketing"/>
    <hyperlink ref="R270" r:id="rId104" display="https://twitter.com/i/web/status/1174665840303706112"/>
    <hyperlink ref="R271" r:id="rId105" display="https://blog.hubspot.com/marketing/how-to-syndicate-content"/>
    <hyperlink ref="R272" r:id="rId106" display="https://blog.hubspot.com/marketing/instagram-explore-page"/>
    <hyperlink ref="R273" r:id="rId107" display="https://twitter.com/i/web/status/1176819753463308290"/>
    <hyperlink ref="R274" r:id="rId108" display="https://blog.hubspot.com/marketing/kpi-dashboard"/>
    <hyperlink ref="R275" r:id="rId109" display="https://twitter.com/i/web/status/1181117799030280192"/>
    <hyperlink ref="R276" r:id="rId110" display="https://twitter.com/i/web/status/1181530807137112065"/>
    <hyperlink ref="R277" r:id="rId111" display="https://twitter.com/i/web/status/1182044154211262464"/>
    <hyperlink ref="R278" r:id="rId112" display="https://twitter.com/i/web/status/1183594133090385925"/>
    <hyperlink ref="R279" r:id="rId113" display="https://blog.hubspot.com/marketing/social-bookmarking"/>
    <hyperlink ref="U8" r:id="rId114" display="https://pbs.twimg.com/media/D8pR62FX4AEMbWt.jpg"/>
    <hyperlink ref="U42" r:id="rId115" display="https://pbs.twimg.com/media/ECUtaozU0AAxMsV.png"/>
    <hyperlink ref="U49" r:id="rId116" display="https://pbs.twimg.com/tweet_video_thumb/EBKGyaJX4AMc5RT.jpg"/>
    <hyperlink ref="U52" r:id="rId117" display="https://pbs.twimg.com/media/EA5YCZaXUAIeZkK.png"/>
    <hyperlink ref="U53" r:id="rId118" display="https://pbs.twimg.com/tweet_video_thumb/EBKERMyXUAU3VaR.jpg"/>
    <hyperlink ref="U59" r:id="rId119" display="https://pbs.twimg.com/tweet_video_thumb/EBWdXOYXUAEXLq3.jpg"/>
    <hyperlink ref="U63" r:id="rId120" display="https://pbs.twimg.com/tweet_video_thumb/ECSJ04VXkAE0bgj.jpg"/>
    <hyperlink ref="U73" r:id="rId121" display="https://pbs.twimg.com/media/EBVpLyEXUAExdR-.png"/>
    <hyperlink ref="U74" r:id="rId122" display="https://pbs.twimg.com/media/EBbP17aX4AAcgCo.png"/>
    <hyperlink ref="U76" r:id="rId123" display="https://pbs.twimg.com/media/ECIpubVW4AEdrN7.jpg"/>
    <hyperlink ref="U129" r:id="rId124" display="https://pbs.twimg.com/media/EDsjGMPW4AAl70d.png"/>
    <hyperlink ref="U135" r:id="rId125" display="https://pbs.twimg.com/media/EEHRHCfVUAAP5BN.jpg"/>
    <hyperlink ref="U136" r:id="rId126" display="https://pbs.twimg.com/media/EEHRHCfVUAAP5BN.jpg"/>
    <hyperlink ref="U140" r:id="rId127" display="https://pbs.twimg.com/media/EER40PjWwAAb0jY.jpg"/>
    <hyperlink ref="U141" r:id="rId128" display="https://pbs.twimg.com/media/DpIvgfeU0AAnSyE.jpg"/>
    <hyperlink ref="U142" r:id="rId129" display="https://pbs.twimg.com/media/DpIvgfeU0AAnSyE.jpg"/>
    <hyperlink ref="U143" r:id="rId130" display="https://pbs.twimg.com/media/DpIvgfeU0AAnSyE.jpg"/>
    <hyperlink ref="U146" r:id="rId131" display="https://pbs.twimg.com/media/DpIvgfeU0AAnSyE.jpg"/>
    <hyperlink ref="U149" r:id="rId132" display="https://pbs.twimg.com/media/DpIvgfeU0AAnSyE.jpg"/>
    <hyperlink ref="U152" r:id="rId133" display="https://pbs.twimg.com/media/DpIvgfeU0AAnSyE.jpg"/>
    <hyperlink ref="U155" r:id="rId134" display="https://pbs.twimg.com/media/DpIvgfeU0AAnSyE.jpg"/>
    <hyperlink ref="U158" r:id="rId135" display="https://pbs.twimg.com/media/DpIvgfeU0AAnSyE.jpg"/>
    <hyperlink ref="U161" r:id="rId136" display="https://pbs.twimg.com/media/DpIvgfeU0AAnSyE.jpg"/>
    <hyperlink ref="U164" r:id="rId137" display="https://pbs.twimg.com/media/DpIvgfeU0AAnSyE.jpg"/>
    <hyperlink ref="U167" r:id="rId138" display="https://pbs.twimg.com/media/DpIvgfeU0AAnSyE.jpg"/>
    <hyperlink ref="U170" r:id="rId139" display="https://pbs.twimg.com/media/DpIvgfeU0AAnSyE.jpg"/>
    <hyperlink ref="U180" r:id="rId140" display="https://pbs.twimg.com/media/EEwgza2X4AE03or.jpg"/>
    <hyperlink ref="U183" r:id="rId141" display="https://pbs.twimg.com/media/EFA5gW2XYAQGpAW.jpg"/>
    <hyperlink ref="U191" r:id="rId142" display="https://pbs.twimg.com/media/EF4g4ySXYAI5X8g.png"/>
    <hyperlink ref="U192" r:id="rId143" display="https://pbs.twimg.com/media/EF9jGM9WkAING0O.png"/>
    <hyperlink ref="U193" r:id="rId144" display="https://pbs.twimg.com/media/EBM481xVAAAvUqu.png"/>
    <hyperlink ref="U194" r:id="rId145" display="https://pbs.twimg.com/amplify_video_thumb/1159237230826668032/img/3I2QiOzC6FFR0QWi.jpg"/>
    <hyperlink ref="U195" r:id="rId146" display="https://pbs.twimg.com/media/EBw78wCUIAYKu-J.jpg"/>
    <hyperlink ref="U197" r:id="rId147" display="https://pbs.twimg.com/media/EClTDhrUEAAOvuR.png"/>
    <hyperlink ref="U198" r:id="rId148" display="https://pbs.twimg.com/amplify_video_thumb/1180076774085939200/img/4vjQ2uYBzRgUGAuv.jpg"/>
    <hyperlink ref="U199" r:id="rId149" display="https://pbs.twimg.com/media/EF1AHppU4AAMlJY.jpg"/>
    <hyperlink ref="U200" r:id="rId150" display="https://pbs.twimg.com/media/EF43ZcyU8AIs3Zx.jpg"/>
    <hyperlink ref="U201" r:id="rId151" display="https://pbs.twimg.com/media/EGDKw75U4AEOQAv.jpg"/>
    <hyperlink ref="U215" r:id="rId152" display="https://pbs.twimg.com/media/DbvkJaZXcAAWEaw.jpg"/>
    <hyperlink ref="U231" r:id="rId153" display="https://pbs.twimg.com/media/D2ndo_ZX4AIcg-B.jpg"/>
    <hyperlink ref="U232" r:id="rId154" display="https://pbs.twimg.com/tweet_video_thumb/D2nZ1M_WkAAKmYK.jpg"/>
    <hyperlink ref="U238" r:id="rId155" display="https://pbs.twimg.com/media/D2DVzi1X0AE1_kl.jpg"/>
    <hyperlink ref="U239" r:id="rId156" display="https://pbs.twimg.com/media/D3LbIuPWsAA08PA.jpg"/>
    <hyperlink ref="U240" r:id="rId157" display="https://pbs.twimg.com/media/D2DRTxmXcAgTy59.jpg"/>
    <hyperlink ref="U241" r:id="rId158" display="https://pbs.twimg.com/media/D2nY7vHW0AEXg6X.jpg"/>
    <hyperlink ref="U248" r:id="rId159" display="https://pbs.twimg.com/media/D2DRTxmXcAgTy59.jpg"/>
    <hyperlink ref="V3" r:id="rId160" display="http://pbs.twimg.com/profile_images/1148730627409272832/IJJ-wLYJ_normal.jpg"/>
    <hyperlink ref="V4" r:id="rId161" display="http://pbs.twimg.com/profile_images/976878554666471425/BJHFc8tF_normal.jpg"/>
    <hyperlink ref="V5" r:id="rId162" display="http://pbs.twimg.com/profile_images/1157926311144198145/WSZMy5_0_normal.jpg"/>
    <hyperlink ref="V6" r:id="rId163" display="http://pbs.twimg.com/profile_images/1082912723984400385/u7dwKtsv_normal.jpg"/>
    <hyperlink ref="V7" r:id="rId164" display="http://pbs.twimg.com/profile_images/1130957462813728773/-j_lcLKQ_normal.jpg"/>
    <hyperlink ref="V8" r:id="rId165" display="https://pbs.twimg.com/media/D8pR62FX4AEMbWt.jpg"/>
    <hyperlink ref="V9" r:id="rId166" display="http://pbs.twimg.com/profile_images/728285749255258114/yplJkHwK_normal.jpg"/>
    <hyperlink ref="V10" r:id="rId167" display="http://pbs.twimg.com/profile_images/415179987583389696/1bLpxI_X_normal.jpeg"/>
    <hyperlink ref="V11" r:id="rId168" display="http://pbs.twimg.com/profile_images/948308626535567365/yJhL4heN_normal.jpg"/>
    <hyperlink ref="V12" r:id="rId169" display="http://pbs.twimg.com/profile_images/1158750641931599872/HXMclRFU_normal.jpg"/>
    <hyperlink ref="V13" r:id="rId170" display="http://pbs.twimg.com/profile_images/1138886860447649792/cwUSCwuR_normal.png"/>
    <hyperlink ref="V14" r:id="rId171" display="http://pbs.twimg.com/profile_images/946573961697120257/58G9jaJ1_normal.jpg"/>
    <hyperlink ref="V15" r:id="rId172" display="http://pbs.twimg.com/profile_images/946573961697120257/58G9jaJ1_normal.jpg"/>
    <hyperlink ref="V16" r:id="rId173" display="http://pbs.twimg.com/profile_images/378800000062852494/78a40561bb2e2b2a217b9997259776bc_normal.png"/>
    <hyperlink ref="V17" r:id="rId174" display="http://pbs.twimg.com/profile_images/378800000062852494/78a40561bb2e2b2a217b9997259776bc_normal.png"/>
    <hyperlink ref="V18" r:id="rId175" display="http://pbs.twimg.com/profile_images/378800000062852494/78a40561bb2e2b2a217b9997259776bc_normal.png"/>
    <hyperlink ref="V19" r:id="rId176" display="http://pbs.twimg.com/profile_images/378800000062852494/78a40561bb2e2b2a217b9997259776bc_normal.png"/>
    <hyperlink ref="V20" r:id="rId177" display="http://pbs.twimg.com/profile_images/378800000062852494/78a40561bb2e2b2a217b9997259776bc_normal.png"/>
    <hyperlink ref="V21" r:id="rId178" display="http://pbs.twimg.com/profile_images/378800000062852494/78a40561bb2e2b2a217b9997259776bc_normal.png"/>
    <hyperlink ref="V22" r:id="rId179" display="http://pbs.twimg.com/profile_images/378800000062852494/78a40561bb2e2b2a217b9997259776bc_normal.png"/>
    <hyperlink ref="V23" r:id="rId180" display="http://pbs.twimg.com/profile_images/378800000062852494/78a40561bb2e2b2a217b9997259776bc_normal.png"/>
    <hyperlink ref="V24" r:id="rId181" display="http://pbs.twimg.com/profile_images/901771831044079616/ppPDpT5t_normal.jpg"/>
    <hyperlink ref="V25" r:id="rId182" display="http://pbs.twimg.com/profile_images/901771831044079616/ppPDpT5t_normal.jpg"/>
    <hyperlink ref="V26" r:id="rId183" display="http://pbs.twimg.com/profile_images/901771831044079616/ppPDpT5t_normal.jpg"/>
    <hyperlink ref="V27" r:id="rId184" display="http://pbs.twimg.com/profile_images/901771831044079616/ppPDpT5t_normal.jpg"/>
    <hyperlink ref="V28" r:id="rId185" display="http://pbs.twimg.com/profile_images/901771831044079616/ppPDpT5t_normal.jpg"/>
    <hyperlink ref="V29" r:id="rId186" display="http://pbs.twimg.com/profile_images/901771831044079616/ppPDpT5t_normal.jpg"/>
    <hyperlink ref="V30" r:id="rId187" display="http://pbs.twimg.com/profile_images/901771831044079616/ppPDpT5t_normal.jpg"/>
    <hyperlink ref="V31" r:id="rId188" display="http://pbs.twimg.com/profile_images/901771831044079616/ppPDpT5t_normal.jpg"/>
    <hyperlink ref="V32" r:id="rId189" display="http://pbs.twimg.com/profile_images/901771831044079616/ppPDpT5t_normal.jpg"/>
    <hyperlink ref="V33" r:id="rId190" display="http://pbs.twimg.com/profile_images/901770569988935680/J4r8YjWo_normal.jpg"/>
    <hyperlink ref="V34" r:id="rId191" display="http://pbs.twimg.com/profile_images/901770569988935680/J4r8YjWo_normal.jpg"/>
    <hyperlink ref="V35" r:id="rId192" display="http://pbs.twimg.com/profile_images/901770569988935680/J4r8YjWo_normal.jpg"/>
    <hyperlink ref="V36" r:id="rId193" display="http://pbs.twimg.com/profile_images/901770569988935680/J4r8YjWo_normal.jpg"/>
    <hyperlink ref="V37" r:id="rId194" display="http://pbs.twimg.com/profile_images/901770569988935680/J4r8YjWo_normal.jpg"/>
    <hyperlink ref="V38" r:id="rId195" display="http://pbs.twimg.com/profile_images/901770569988935680/J4r8YjWo_normal.jpg"/>
    <hyperlink ref="V39" r:id="rId196" display="http://pbs.twimg.com/profile_images/901770569988935680/J4r8YjWo_normal.jpg"/>
    <hyperlink ref="V40" r:id="rId197" display="http://pbs.twimg.com/profile_images/901770569988935680/J4r8YjWo_normal.jpg"/>
    <hyperlink ref="V41" r:id="rId198" display="http://pbs.twimg.com/profile_images/901770569988935680/J4r8YjWo_normal.jpg"/>
    <hyperlink ref="V42" r:id="rId199" display="https://pbs.twimg.com/media/ECUtaozU0AAxMsV.png"/>
    <hyperlink ref="V43" r:id="rId200" display="http://pbs.twimg.com/profile_images/453794403719471104/LGNY2d3x_normal.png"/>
    <hyperlink ref="V44" r:id="rId201" display="http://pbs.twimg.com/profile_images/819627484769558528/Wmhow4LR_normal.jpg"/>
    <hyperlink ref="V45" r:id="rId202" display="http://pbs.twimg.com/profile_images/1134455575994130433/1WDanPgB_normal.jpg"/>
    <hyperlink ref="V46" r:id="rId203" display="http://pbs.twimg.com/profile_images/1125797048509272064/EswVZWDa_normal.png"/>
    <hyperlink ref="V47" r:id="rId204" display="http://pbs.twimg.com/profile_images/1165174213130575873/0vajbNZe_normal.jpg"/>
    <hyperlink ref="V48" r:id="rId205" display="http://pbs.twimg.com/profile_images/1137372418190716928/uPvs8tye_normal.png"/>
    <hyperlink ref="V49" r:id="rId206" display="https://pbs.twimg.com/tweet_video_thumb/EBKGyaJX4AMc5RT.jpg"/>
    <hyperlink ref="V50" r:id="rId207" display="http://pbs.twimg.com/profile_images/922070063972257793/-6Om13Ii_normal.jpg"/>
    <hyperlink ref="V51" r:id="rId208" display="http://pbs.twimg.com/profile_images/1178953437691596800/nSRgzoEw_normal.jpg"/>
    <hyperlink ref="V52" r:id="rId209" display="https://pbs.twimg.com/media/EA5YCZaXUAIeZkK.png"/>
    <hyperlink ref="V53" r:id="rId210" display="https://pbs.twimg.com/tweet_video_thumb/EBKERMyXUAU3VaR.jpg"/>
    <hyperlink ref="V54" r:id="rId211" display="http://pbs.twimg.com/profile_images/922070063972257793/-6Om13Ii_normal.jpg"/>
    <hyperlink ref="V55" r:id="rId212" display="http://pbs.twimg.com/profile_images/922070063972257793/-6Om13Ii_normal.jpg"/>
    <hyperlink ref="V56" r:id="rId213" display="http://pbs.twimg.com/profile_images/922070063972257793/-6Om13Ii_normal.jpg"/>
    <hyperlink ref="V57" r:id="rId214" display="http://pbs.twimg.com/profile_images/922070063972257793/-6Om13Ii_normal.jpg"/>
    <hyperlink ref="V58" r:id="rId215" display="http://pbs.twimg.com/profile_images/922070063972257793/-6Om13Ii_normal.jpg"/>
    <hyperlink ref="V59" r:id="rId216" display="https://pbs.twimg.com/tweet_video_thumb/EBWdXOYXUAEXLq3.jpg"/>
    <hyperlink ref="V60" r:id="rId217" display="http://pbs.twimg.com/profile_images/922070063972257793/-6Om13Ii_normal.jpg"/>
    <hyperlink ref="V61" r:id="rId218" display="http://pbs.twimg.com/profile_images/922070063972257793/-6Om13Ii_normal.jpg"/>
    <hyperlink ref="V62" r:id="rId219" display="http://pbs.twimg.com/profile_images/922070063972257793/-6Om13Ii_normal.jpg"/>
    <hyperlink ref="V63" r:id="rId220" display="https://pbs.twimg.com/tweet_video_thumb/ECSJ04VXkAE0bgj.jpg"/>
    <hyperlink ref="V64" r:id="rId221" display="http://pbs.twimg.com/profile_images/922070063972257793/-6Om13Ii_normal.jpg"/>
    <hyperlink ref="V65" r:id="rId222" display="http://pbs.twimg.com/profile_images/1178953437691596800/nSRgzoEw_normal.jpg"/>
    <hyperlink ref="V66" r:id="rId223" display="http://pbs.twimg.com/profile_images/1178953437691596800/nSRgzoEw_normal.jpg"/>
    <hyperlink ref="V67" r:id="rId224" display="http://pbs.twimg.com/profile_images/1178953437691596800/nSRgzoEw_normal.jpg"/>
    <hyperlink ref="V68" r:id="rId225" display="http://pbs.twimg.com/profile_images/1178953437691596800/nSRgzoEw_normal.jpg"/>
    <hyperlink ref="V69" r:id="rId226" display="http://pbs.twimg.com/profile_images/1178953437691596800/nSRgzoEw_normal.jpg"/>
    <hyperlink ref="V70" r:id="rId227" display="http://pbs.twimg.com/profile_images/1178953437691596800/nSRgzoEw_normal.jpg"/>
    <hyperlink ref="V71" r:id="rId228" display="http://pbs.twimg.com/profile_images/1178953437691596800/nSRgzoEw_normal.jpg"/>
    <hyperlink ref="V72" r:id="rId229" display="http://pbs.twimg.com/profile_images/1178953437691596800/nSRgzoEw_normal.jpg"/>
    <hyperlink ref="V73" r:id="rId230" display="https://pbs.twimg.com/media/EBVpLyEXUAExdR-.png"/>
    <hyperlink ref="V74" r:id="rId231" display="https://pbs.twimg.com/media/EBbP17aX4AAcgCo.png"/>
    <hyperlink ref="V75" r:id="rId232" display="http://pbs.twimg.com/profile_images/1178953437691596800/nSRgzoEw_normal.jpg"/>
    <hyperlink ref="V76" r:id="rId233" display="https://pbs.twimg.com/media/ECIpubVW4AEdrN7.jpg"/>
    <hyperlink ref="V77" r:id="rId234" display="http://pbs.twimg.com/profile_images/1178953437691596800/nSRgzoEw_normal.jpg"/>
    <hyperlink ref="V78" r:id="rId235" display="http://pbs.twimg.com/profile_images/1178953437691596800/nSRgzoEw_normal.jpg"/>
    <hyperlink ref="V79" r:id="rId236" display="http://pbs.twimg.com/profile_images/1084841361008775168/a1YG6Nd9_normal.jpg"/>
    <hyperlink ref="V80" r:id="rId237" display="http://pbs.twimg.com/profile_images/1145970061930373120/Q17AlGLl_normal.png"/>
    <hyperlink ref="V81" r:id="rId238" display="http://pbs.twimg.com/profile_images/932777462693552128/VoMAeyZp_normal.jpg"/>
    <hyperlink ref="V82" r:id="rId239" display="http://pbs.twimg.com/profile_images/932777462693552128/VoMAeyZp_normal.jpg"/>
    <hyperlink ref="V83" r:id="rId240" display="http://pbs.twimg.com/profile_images/932777462693552128/VoMAeyZp_normal.jpg"/>
    <hyperlink ref="V84" r:id="rId241" display="http://pbs.twimg.com/profile_images/932777462693552128/VoMAeyZp_normal.jpg"/>
    <hyperlink ref="V85" r:id="rId242" display="http://pbs.twimg.com/profile_images/932777462693552128/VoMAeyZp_normal.jpg"/>
    <hyperlink ref="V86" r:id="rId243" display="http://pbs.twimg.com/profile_images/932777462693552128/VoMAeyZp_normal.jpg"/>
    <hyperlink ref="V87" r:id="rId244" display="http://pbs.twimg.com/profile_images/932777462693552128/VoMAeyZp_normal.jpg"/>
    <hyperlink ref="V88" r:id="rId245" display="http://pbs.twimg.com/profile_images/932777462693552128/VoMAeyZp_normal.jpg"/>
    <hyperlink ref="V89" r:id="rId246" display="http://pbs.twimg.com/profile_images/932777462693552128/VoMAeyZp_normal.jpg"/>
    <hyperlink ref="V90" r:id="rId247" display="http://pbs.twimg.com/profile_images/932777462693552128/VoMAeyZp_normal.jpg"/>
    <hyperlink ref="V91" r:id="rId248" display="http://pbs.twimg.com/profile_images/932777462693552128/VoMAeyZp_normal.jpg"/>
    <hyperlink ref="V92" r:id="rId249" display="http://pbs.twimg.com/profile_images/932777462693552128/VoMAeyZp_normal.jpg"/>
    <hyperlink ref="V93" r:id="rId250" display="http://pbs.twimg.com/profile_images/1025221438767226880/D8WjKFCn_normal.jpg"/>
    <hyperlink ref="V94" r:id="rId251" display="http://pbs.twimg.com/profile_images/1025221438767226880/D8WjKFCn_normal.jpg"/>
    <hyperlink ref="V95" r:id="rId252" display="http://pbs.twimg.com/profile_images/1025221438767226880/D8WjKFCn_normal.jpg"/>
    <hyperlink ref="V96" r:id="rId253" display="http://pbs.twimg.com/profile_images/1025221438767226880/D8WjKFCn_normal.jpg"/>
    <hyperlink ref="V97" r:id="rId254" display="http://pbs.twimg.com/profile_images/1025221438767226880/D8WjKFCn_normal.jpg"/>
    <hyperlink ref="V98" r:id="rId255" display="http://pbs.twimg.com/profile_images/1025221438767226880/D8WjKFCn_normal.jpg"/>
    <hyperlink ref="V99" r:id="rId256" display="http://pbs.twimg.com/profile_images/1025221438767226880/D8WjKFCn_normal.jpg"/>
    <hyperlink ref="V100" r:id="rId257" display="http://pbs.twimg.com/profile_images/1025221438767226880/D8WjKFCn_normal.jpg"/>
    <hyperlink ref="V101" r:id="rId258" display="http://pbs.twimg.com/profile_images/1025221438767226880/D8WjKFCn_normal.jpg"/>
    <hyperlink ref="V102" r:id="rId259" display="http://pbs.twimg.com/profile_images/1025221438767226880/D8WjKFCn_normal.jpg"/>
    <hyperlink ref="V103" r:id="rId260" display="http://pbs.twimg.com/profile_images/1025221438767226880/D8WjKFCn_normal.jpg"/>
    <hyperlink ref="V104" r:id="rId261" display="http://pbs.twimg.com/profile_images/1025221438767226880/D8WjKFCn_normal.jpg"/>
    <hyperlink ref="V105" r:id="rId262" display="http://pbs.twimg.com/profile_images/959484409224290304/JZVWqhhq_normal.jpg"/>
    <hyperlink ref="V106" r:id="rId263" display="http://pbs.twimg.com/profile_images/1145225307630297088/el40diRc_normal.jpg"/>
    <hyperlink ref="V107" r:id="rId264" display="http://pbs.twimg.com/profile_images/959484409224290304/JZVWqhhq_normal.jpg"/>
    <hyperlink ref="V108" r:id="rId265" display="http://pbs.twimg.com/profile_images/1145225307630297088/el40diRc_normal.jpg"/>
    <hyperlink ref="V109" r:id="rId266" display="http://pbs.twimg.com/profile_images/959484409224290304/JZVWqhhq_normal.jpg"/>
    <hyperlink ref="V110" r:id="rId267" display="http://pbs.twimg.com/profile_images/1145225307630297088/el40diRc_normal.jpg"/>
    <hyperlink ref="V111" r:id="rId268" display="http://pbs.twimg.com/profile_images/959484409224290304/JZVWqhhq_normal.jpg"/>
    <hyperlink ref="V112" r:id="rId269" display="http://pbs.twimg.com/profile_images/1145225307630297088/el40diRc_normal.jpg"/>
    <hyperlink ref="V113" r:id="rId270" display="http://pbs.twimg.com/profile_images/959484409224290304/JZVWqhhq_normal.jpg"/>
    <hyperlink ref="V114" r:id="rId271" display="http://pbs.twimg.com/profile_images/1145225307630297088/el40diRc_normal.jpg"/>
    <hyperlink ref="V115" r:id="rId272" display="http://pbs.twimg.com/profile_images/1145225307630297088/el40diRc_normal.jpg"/>
    <hyperlink ref="V116" r:id="rId273" display="http://pbs.twimg.com/profile_images/1145225307630297088/el40diRc_normal.jpg"/>
    <hyperlink ref="V117" r:id="rId274" display="http://pbs.twimg.com/profile_images/1145225307630297088/el40diRc_normal.jpg"/>
    <hyperlink ref="V118" r:id="rId275" display="http://pbs.twimg.com/profile_images/1145225307630297088/el40diRc_normal.jpg"/>
    <hyperlink ref="V119" r:id="rId276" display="http://pbs.twimg.com/profile_images/1145225307630297088/el40diRc_normal.jpg"/>
    <hyperlink ref="V120" r:id="rId277" display="http://pbs.twimg.com/profile_images/959484409224290304/JZVWqhhq_normal.jpg"/>
    <hyperlink ref="V121" r:id="rId278" display="http://pbs.twimg.com/profile_images/959484409224290304/JZVWqhhq_normal.jpg"/>
    <hyperlink ref="V122" r:id="rId279" display="http://pbs.twimg.com/profile_images/959484409224290304/JZVWqhhq_normal.jpg"/>
    <hyperlink ref="V123" r:id="rId280" display="http://pbs.twimg.com/profile_images/959484409224290304/JZVWqhhq_normal.jpg"/>
    <hyperlink ref="V124" r:id="rId281" display="http://pbs.twimg.com/profile_images/959484409224290304/JZVWqhhq_normal.jpg"/>
    <hyperlink ref="V125" r:id="rId282" display="http://pbs.twimg.com/profile_images/959484409224290304/JZVWqhhq_normal.jpg"/>
    <hyperlink ref="V126" r:id="rId283" display="http://pbs.twimg.com/profile_images/459785080768962560/-rnL5Zbs_normal.png"/>
    <hyperlink ref="V127" r:id="rId284" display="http://pbs.twimg.com/profile_images/1019327552530370560/AXjkBOxK_normal.jpg"/>
    <hyperlink ref="V128" r:id="rId285" display="http://pbs.twimg.com/profile_images/580995236060471298/3_Fv6Mo5_normal.jpg"/>
    <hyperlink ref="V129" r:id="rId286" display="https://pbs.twimg.com/media/EDsjGMPW4AAl70d.png"/>
    <hyperlink ref="V130" r:id="rId287" display="http://pbs.twimg.com/profile_images/1140075822621085696/nli41QRy_normal.jpg"/>
    <hyperlink ref="V131" r:id="rId288" display="http://pbs.twimg.com/profile_images/1042826108138209280/XW3psZc6_normal.jpg"/>
    <hyperlink ref="V132" r:id="rId289" display="http://pbs.twimg.com/profile_images/1173011194237599744/EKRaEbvF_normal.jpg"/>
    <hyperlink ref="V133" r:id="rId290" display="http://pbs.twimg.com/profile_images/1064531486731317250/DFdwr8fr_normal.jpg"/>
    <hyperlink ref="V134" r:id="rId291" display="http://pbs.twimg.com/profile_images/907882593739309058/AEh8q5k5_normal.jpg"/>
    <hyperlink ref="V135" r:id="rId292" display="https://pbs.twimg.com/media/EEHRHCfVUAAP5BN.jpg"/>
    <hyperlink ref="V136" r:id="rId293" display="https://pbs.twimg.com/media/EEHRHCfVUAAP5BN.jpg"/>
    <hyperlink ref="V137" r:id="rId294" display="http://pbs.twimg.com/profile_images/2231522922/nscc_logo_normal.jpg"/>
    <hyperlink ref="V138" r:id="rId295" display="http://pbs.twimg.com/profile_images/2231522922/nscc_logo_normal.jpg"/>
    <hyperlink ref="V139" r:id="rId296" display="http://pbs.twimg.com/profile_images/1131661736166219776/bMYJkiWZ_normal.jpg"/>
    <hyperlink ref="V140" r:id="rId297" display="https://pbs.twimg.com/media/EER40PjWwAAb0jY.jpg"/>
    <hyperlink ref="V141" r:id="rId298" display="https://pbs.twimg.com/media/DpIvgfeU0AAnSyE.jpg"/>
    <hyperlink ref="V142" r:id="rId299" display="https://pbs.twimg.com/media/DpIvgfeU0AAnSyE.jpg"/>
    <hyperlink ref="V143" r:id="rId300" display="https://pbs.twimg.com/media/DpIvgfeU0AAnSyE.jpg"/>
    <hyperlink ref="V144" r:id="rId301" display="http://pbs.twimg.com/profile_images/1004243547472556032/yayWifmC_normal.jpg"/>
    <hyperlink ref="V145" r:id="rId302" display="http://pbs.twimg.com/profile_images/1004243547472556032/yayWifmC_normal.jpg"/>
    <hyperlink ref="V146" r:id="rId303" display="https://pbs.twimg.com/media/DpIvgfeU0AAnSyE.jpg"/>
    <hyperlink ref="V147" r:id="rId304" display="http://pbs.twimg.com/profile_images/1004243547472556032/yayWifmC_normal.jpg"/>
    <hyperlink ref="V148" r:id="rId305" display="http://pbs.twimg.com/profile_images/1004243547472556032/yayWifmC_normal.jpg"/>
    <hyperlink ref="V149" r:id="rId306" display="https://pbs.twimg.com/media/DpIvgfeU0AAnSyE.jpg"/>
    <hyperlink ref="V150" r:id="rId307" display="http://pbs.twimg.com/profile_images/1004243547472556032/yayWifmC_normal.jpg"/>
    <hyperlink ref="V151" r:id="rId308" display="http://pbs.twimg.com/profile_images/1004243547472556032/yayWifmC_normal.jpg"/>
    <hyperlink ref="V152" r:id="rId309" display="https://pbs.twimg.com/media/DpIvgfeU0AAnSyE.jpg"/>
    <hyperlink ref="V153" r:id="rId310" display="http://pbs.twimg.com/profile_images/1004243547472556032/yayWifmC_normal.jpg"/>
    <hyperlink ref="V154" r:id="rId311" display="http://pbs.twimg.com/profile_images/1004243547472556032/yayWifmC_normal.jpg"/>
    <hyperlink ref="V155" r:id="rId312" display="https://pbs.twimg.com/media/DpIvgfeU0AAnSyE.jpg"/>
    <hyperlink ref="V156" r:id="rId313" display="http://pbs.twimg.com/profile_images/1004243547472556032/yayWifmC_normal.jpg"/>
    <hyperlink ref="V157" r:id="rId314" display="http://pbs.twimg.com/profile_images/1004243547472556032/yayWifmC_normal.jpg"/>
    <hyperlink ref="V158" r:id="rId315" display="https://pbs.twimg.com/media/DpIvgfeU0AAnSyE.jpg"/>
    <hyperlink ref="V159" r:id="rId316" display="http://pbs.twimg.com/profile_images/1004243547472556032/yayWifmC_normal.jpg"/>
    <hyperlink ref="V160" r:id="rId317" display="http://pbs.twimg.com/profile_images/1004243547472556032/yayWifmC_normal.jpg"/>
    <hyperlink ref="V161" r:id="rId318" display="https://pbs.twimg.com/media/DpIvgfeU0AAnSyE.jpg"/>
    <hyperlink ref="V162" r:id="rId319" display="http://pbs.twimg.com/profile_images/1004243547472556032/yayWifmC_normal.jpg"/>
    <hyperlink ref="V163" r:id="rId320" display="http://pbs.twimg.com/profile_images/1004243547472556032/yayWifmC_normal.jpg"/>
    <hyperlink ref="V164" r:id="rId321" display="https://pbs.twimg.com/media/DpIvgfeU0AAnSyE.jpg"/>
    <hyperlink ref="V165" r:id="rId322" display="http://pbs.twimg.com/profile_images/1004243547472556032/yayWifmC_normal.jpg"/>
    <hyperlink ref="V166" r:id="rId323" display="http://pbs.twimg.com/profile_images/1004243547472556032/yayWifmC_normal.jpg"/>
    <hyperlink ref="V167" r:id="rId324" display="https://pbs.twimg.com/media/DpIvgfeU0AAnSyE.jpg"/>
    <hyperlink ref="V168" r:id="rId325" display="http://pbs.twimg.com/profile_images/1004243547472556032/yayWifmC_normal.jpg"/>
    <hyperlink ref="V169" r:id="rId326" display="http://pbs.twimg.com/profile_images/1004243547472556032/yayWifmC_normal.jpg"/>
    <hyperlink ref="V170" r:id="rId327" display="https://pbs.twimg.com/media/DpIvgfeU0AAnSyE.jpg"/>
    <hyperlink ref="V171" r:id="rId328" display="http://pbs.twimg.com/profile_images/1004243547472556032/yayWifmC_normal.jpg"/>
    <hyperlink ref="V172" r:id="rId329" display="http://pbs.twimg.com/profile_images/1004243547472556032/yayWifmC_normal.jpg"/>
    <hyperlink ref="V173" r:id="rId330" display="http://pbs.twimg.com/profile_images/378800000598941987/f854c23f8cf6b0bc94b7d38d38861c9e_normal.jpeg"/>
    <hyperlink ref="V174" r:id="rId331" display="http://pbs.twimg.com/profile_images/378800000598941987/f854c23f8cf6b0bc94b7d38d38861c9e_normal.jpeg"/>
    <hyperlink ref="V175" r:id="rId332" display="http://pbs.twimg.com/profile_images/378800000598941987/f854c23f8cf6b0bc94b7d38d38861c9e_normal.jpeg"/>
    <hyperlink ref="V176" r:id="rId333" display="http://pbs.twimg.com/profile_images/378800000598941987/f854c23f8cf6b0bc94b7d38d38861c9e_normal.jpeg"/>
    <hyperlink ref="V177" r:id="rId334" display="http://pbs.twimg.com/profile_images/378800000598941987/f854c23f8cf6b0bc94b7d38d38861c9e_normal.jpeg"/>
    <hyperlink ref="V178" r:id="rId335" display="http://pbs.twimg.com/profile_images/378800000598941987/f854c23f8cf6b0bc94b7d38d38861c9e_normal.jpeg"/>
    <hyperlink ref="V179" r:id="rId336" display="http://pbs.twimg.com/profile_images/1136195360769159170/aOVvNdmU_normal.jpg"/>
    <hyperlink ref="V180" r:id="rId337" display="https://pbs.twimg.com/media/EEwgza2X4AE03or.jpg"/>
    <hyperlink ref="V181" r:id="rId338" display="http://pbs.twimg.com/profile_images/866136939300257793/apNayx1S_normal.jpg"/>
    <hyperlink ref="V182" r:id="rId339" display="http://pbs.twimg.com/profile_images/866136939300257793/apNayx1S_normal.jpg"/>
    <hyperlink ref="V183" r:id="rId340" display="https://pbs.twimg.com/media/EFA5gW2XYAQGpAW.jpg"/>
    <hyperlink ref="V184" r:id="rId341" display="http://pbs.twimg.com/profile_images/961316646915686400/_pqOMryF_normal.jpg"/>
    <hyperlink ref="V185" r:id="rId342" display="http://pbs.twimg.com/profile_images/961316646915686400/_pqOMryF_normal.jpg"/>
    <hyperlink ref="V186" r:id="rId343" display="http://pbs.twimg.com/profile_images/842957932463620096/VMYTGfjD_normal.jpg"/>
    <hyperlink ref="V187" r:id="rId344" display="http://pbs.twimg.com/profile_images/887399321628364800/1pgS_LTs_normal.jpg"/>
    <hyperlink ref="V188" r:id="rId345" display="http://pbs.twimg.com/profile_images/913862772185853955/x3Q0IYXO_normal.jpg"/>
    <hyperlink ref="V189" r:id="rId346" display="http://pbs.twimg.com/profile_images/1145628466936778752/qb_xAM7n_normal.png"/>
    <hyperlink ref="V190" r:id="rId347" display="http://pbs.twimg.com/profile_images/1145628466936778752/qb_xAM7n_normal.png"/>
    <hyperlink ref="V191" r:id="rId348" display="https://pbs.twimg.com/media/EF4g4ySXYAI5X8g.png"/>
    <hyperlink ref="V192" r:id="rId349" display="https://pbs.twimg.com/media/EF9jGM9WkAING0O.png"/>
    <hyperlink ref="V193" r:id="rId350" display="https://pbs.twimg.com/media/EBM481xVAAAvUqu.png"/>
    <hyperlink ref="V194" r:id="rId351" display="https://pbs.twimg.com/amplify_video_thumb/1159237230826668032/img/3I2QiOzC6FFR0QWi.jpg"/>
    <hyperlink ref="V195" r:id="rId352" display="https://pbs.twimg.com/media/EBw78wCUIAYKu-J.jpg"/>
    <hyperlink ref="V196" r:id="rId353" display="http://pbs.twimg.com/profile_images/976644015415111680/FhOAHue4_normal.jpg"/>
    <hyperlink ref="V197" r:id="rId354" display="https://pbs.twimg.com/media/EClTDhrUEAAOvuR.png"/>
    <hyperlink ref="V198" r:id="rId355" display="https://pbs.twimg.com/amplify_video_thumb/1180076774085939200/img/4vjQ2uYBzRgUGAuv.jpg"/>
    <hyperlink ref="V199" r:id="rId356" display="https://pbs.twimg.com/media/EF1AHppU4AAMlJY.jpg"/>
    <hyperlink ref="V200" r:id="rId357" display="https://pbs.twimg.com/media/EF43ZcyU8AIs3Zx.jpg"/>
    <hyperlink ref="V201" r:id="rId358" display="https://pbs.twimg.com/media/EGDKw75U4AEOQAv.jpg"/>
    <hyperlink ref="V202" r:id="rId359" display="http://pbs.twimg.com/profile_images/971518376076984320/eQdX_nIQ_normal.jpg"/>
    <hyperlink ref="V203" r:id="rId360" display="http://pbs.twimg.com/profile_images/1129126370670448640/fg_C6LqD_normal.jpg"/>
    <hyperlink ref="V204" r:id="rId361" display="http://pbs.twimg.com/profile_images/971518376076984320/eQdX_nIQ_normal.jpg"/>
    <hyperlink ref="V205" r:id="rId362" display="http://pbs.twimg.com/profile_images/1129126370670448640/fg_C6LqD_normal.jpg"/>
    <hyperlink ref="V206" r:id="rId363" display="http://pbs.twimg.com/profile_images/971518376076984320/eQdX_nIQ_normal.jpg"/>
    <hyperlink ref="V207" r:id="rId364" display="http://pbs.twimg.com/profile_images/1129126370670448640/fg_C6LqD_normal.jpg"/>
    <hyperlink ref="V208" r:id="rId365" display="http://pbs.twimg.com/profile_images/971518376076984320/eQdX_nIQ_normal.jpg"/>
    <hyperlink ref="V209" r:id="rId366" display="http://pbs.twimg.com/profile_images/1129126370670448640/fg_C6LqD_normal.jpg"/>
    <hyperlink ref="V210" r:id="rId367" display="http://pbs.twimg.com/profile_images/971518376076984320/eQdX_nIQ_normal.jpg"/>
    <hyperlink ref="V211" r:id="rId368" display="http://pbs.twimg.com/profile_images/1129126370670448640/fg_C6LqD_normal.jpg"/>
    <hyperlink ref="V212" r:id="rId369" display="http://pbs.twimg.com/profile_images/1129126370670448640/fg_C6LqD_normal.jpg"/>
    <hyperlink ref="V213" r:id="rId370" display="http://pbs.twimg.com/profile_images/1151073085908496384/RGz_RmWb_normal.jpg"/>
    <hyperlink ref="V214" r:id="rId371" display="http://pbs.twimg.com/profile_images/1151935741867352064/IYmEKYDq_normal.png"/>
    <hyperlink ref="V215" r:id="rId372" display="https://pbs.twimg.com/media/DbvkJaZXcAAWEaw.jpg"/>
    <hyperlink ref="V216" r:id="rId373" display="http://pbs.twimg.com/profile_images/1143197167596605441/a2G3meha_normal.png"/>
    <hyperlink ref="V217" r:id="rId374" display="http://pbs.twimg.com/profile_images/1143197167596605441/a2G3meha_normal.png"/>
    <hyperlink ref="V218" r:id="rId375" display="http://pbs.twimg.com/profile_images/1143197167596605441/a2G3meha_normal.png"/>
    <hyperlink ref="V219" r:id="rId376" display="http://pbs.twimg.com/profile_images/532393744109027328/BH67lzWE_normal.png"/>
    <hyperlink ref="V220" r:id="rId377" display="http://pbs.twimg.com/profile_images/532393744109027328/BH67lzWE_normal.png"/>
    <hyperlink ref="V221" r:id="rId378" display="http://pbs.twimg.com/profile_images/532393744109027328/BH67lzWE_normal.png"/>
    <hyperlink ref="V222" r:id="rId379" display="http://pbs.twimg.com/profile_images/532393744109027328/BH67lzWE_normal.png"/>
    <hyperlink ref="V223" r:id="rId380" display="http://pbs.twimg.com/profile_images/532393744109027328/BH67lzWE_normal.png"/>
    <hyperlink ref="V224" r:id="rId381" display="http://pbs.twimg.com/profile_images/994319408947449856/ScQPPPOP_normal.jpg"/>
    <hyperlink ref="V225" r:id="rId382" display="http://pbs.twimg.com/profile_images/994319408947449856/ScQPPPOP_normal.jpg"/>
    <hyperlink ref="V226" r:id="rId383" display="http://pbs.twimg.com/profile_images/994319408947449856/ScQPPPOP_normal.jpg"/>
    <hyperlink ref="V227" r:id="rId384" display="http://pbs.twimg.com/profile_images/758275124596539392/CZO_cEfn_normal.jpg"/>
    <hyperlink ref="V228" r:id="rId385" display="http://pbs.twimg.com/profile_images/476619454801920000/xKyptrrd_normal.png"/>
    <hyperlink ref="V229" r:id="rId386" display="http://pbs.twimg.com/profile_images/881961773468860416/RqhSr1zg_normal.jpg"/>
    <hyperlink ref="V230" r:id="rId387" display="http://pbs.twimg.com/profile_images/378800000426106818/d0315fedddaae1c03bcf63059754ef59_normal.jpeg"/>
    <hyperlink ref="V231" r:id="rId388" display="https://pbs.twimg.com/media/D2ndo_ZX4AIcg-B.jpg"/>
    <hyperlink ref="V232" r:id="rId389" display="https://pbs.twimg.com/tweet_video_thumb/D2nZ1M_WkAAKmYK.jpg"/>
    <hyperlink ref="V233" r:id="rId390" display="http://pbs.twimg.com/profile_images/910627764813877248/M3TEzsr-_normal.jpg"/>
    <hyperlink ref="V234" r:id="rId391" display="http://pbs.twimg.com/profile_images/910627764813877248/M3TEzsr-_normal.jpg"/>
    <hyperlink ref="V235" r:id="rId392" display="http://pbs.twimg.com/profile_images/378800000426106818/d0315fedddaae1c03bcf63059754ef59_normal.jpeg"/>
    <hyperlink ref="V236" r:id="rId393" display="http://pbs.twimg.com/profile_images/378800000426106818/d0315fedddaae1c03bcf63059754ef59_normal.jpeg"/>
    <hyperlink ref="V237" r:id="rId394" display="http://pbs.twimg.com/profile_images/378800000426106818/d0315fedddaae1c03bcf63059754ef59_normal.jpeg"/>
    <hyperlink ref="V238" r:id="rId395" display="https://pbs.twimg.com/media/D2DVzi1X0AE1_kl.jpg"/>
    <hyperlink ref="V239" r:id="rId396" display="https://pbs.twimg.com/media/D3LbIuPWsAA08PA.jpg"/>
    <hyperlink ref="V240" r:id="rId397" display="https://pbs.twimg.com/media/D2DRTxmXcAgTy59.jpg"/>
    <hyperlink ref="V241" r:id="rId398" display="https://pbs.twimg.com/media/D2nY7vHW0AEXg6X.jpg"/>
    <hyperlink ref="V242" r:id="rId399" display="http://pbs.twimg.com/profile_images/378800000426106818/d0315fedddaae1c03bcf63059754ef59_normal.jpeg"/>
    <hyperlink ref="V243" r:id="rId400" display="http://pbs.twimg.com/profile_images/378800000426106818/d0315fedddaae1c03bcf63059754ef59_normal.jpeg"/>
    <hyperlink ref="V244" r:id="rId401" display="http://pbs.twimg.com/profile_images/378800000426106818/d0315fedddaae1c03bcf63059754ef59_normal.jpeg"/>
    <hyperlink ref="V245" r:id="rId402" display="http://pbs.twimg.com/profile_images/378800000426106818/d0315fedddaae1c03bcf63059754ef59_normal.jpeg"/>
    <hyperlink ref="V246" r:id="rId403" display="http://pbs.twimg.com/profile_images/378800000426106818/d0315fedddaae1c03bcf63059754ef59_normal.jpeg"/>
    <hyperlink ref="V247" r:id="rId404" display="http://pbs.twimg.com/profile_images/378800000426106818/d0315fedddaae1c03bcf63059754ef59_normal.jpeg"/>
    <hyperlink ref="V248" r:id="rId405" display="https://pbs.twimg.com/media/D2DRTxmXcAgTy59.jpg"/>
    <hyperlink ref="V249" r:id="rId406" display="http://pbs.twimg.com/profile_images/378800000426106818/d0315fedddaae1c03bcf63059754ef59_normal.jpeg"/>
    <hyperlink ref="V250" r:id="rId407" display="http://pbs.twimg.com/profile_images/885981808323579904/jZWDeo8n_normal.jpg"/>
    <hyperlink ref="V251" r:id="rId408" display="http://pbs.twimg.com/profile_images/885981808323579904/jZWDeo8n_normal.jpg"/>
    <hyperlink ref="V252" r:id="rId409" display="http://pbs.twimg.com/profile_images/885981808323579904/jZWDeo8n_normal.jpg"/>
    <hyperlink ref="V253" r:id="rId410" display="http://pbs.twimg.com/profile_images/885981808323579904/jZWDeo8n_normal.jpg"/>
    <hyperlink ref="V254" r:id="rId411" display="http://pbs.twimg.com/profile_images/885981808323579904/jZWDeo8n_normal.jpg"/>
    <hyperlink ref="V255" r:id="rId412" display="http://pbs.twimg.com/profile_images/378800000426106818/d0315fedddaae1c03bcf63059754ef59_normal.jpeg"/>
    <hyperlink ref="V256" r:id="rId413" display="http://pbs.twimg.com/profile_images/378800000426106818/d0315fedddaae1c03bcf63059754ef59_normal.jpeg"/>
    <hyperlink ref="V257" r:id="rId414" display="http://pbs.twimg.com/profile_images/378800000426106818/d0315fedddaae1c03bcf63059754ef59_normal.jpeg"/>
    <hyperlink ref="V258" r:id="rId415" display="http://pbs.twimg.com/profile_images/378800000426106818/d0315fedddaae1c03bcf63059754ef59_normal.jpeg"/>
    <hyperlink ref="V259" r:id="rId416" display="http://pbs.twimg.com/profile_images/378800000426106818/d0315fedddaae1c03bcf63059754ef59_normal.jpeg"/>
    <hyperlink ref="V260" r:id="rId417" display="http://pbs.twimg.com/profile_images/1148730627409272832/IJJ-wLYJ_normal.jpg"/>
    <hyperlink ref="V261" r:id="rId418" display="http://pbs.twimg.com/profile_images/1148730627409272832/IJJ-wLYJ_normal.jpg"/>
    <hyperlink ref="V262" r:id="rId419" display="http://pbs.twimg.com/profile_images/1148730627409272832/IJJ-wLYJ_normal.jpg"/>
    <hyperlink ref="V263" r:id="rId420" display="http://pbs.twimg.com/profile_images/378800000426106818/d0315fedddaae1c03bcf63059754ef59_normal.jpeg"/>
    <hyperlink ref="V264" r:id="rId421" display="http://pbs.twimg.com/profile_images/378800000426106818/d0315fedddaae1c03bcf63059754ef59_normal.jpeg"/>
    <hyperlink ref="V265" r:id="rId422" display="http://pbs.twimg.com/profile_images/378800000426106818/d0315fedddaae1c03bcf63059754ef59_normal.jpeg"/>
    <hyperlink ref="V266" r:id="rId423" display="http://pbs.twimg.com/profile_images/378800000426106818/d0315fedddaae1c03bcf63059754ef59_normal.jpeg"/>
    <hyperlink ref="V267" r:id="rId424" display="http://pbs.twimg.com/profile_images/984393821336125441/gThFsDsb_normal.jpg"/>
    <hyperlink ref="V268" r:id="rId425" display="http://pbs.twimg.com/profile_images/984393821336125441/gThFsDsb_normal.jpg"/>
    <hyperlink ref="V269" r:id="rId426" display="http://pbs.twimg.com/profile_images/984393821336125441/gThFsDsb_normal.jpg"/>
    <hyperlink ref="V270" r:id="rId427" display="http://pbs.twimg.com/profile_images/984393821336125441/gThFsDsb_normal.jpg"/>
    <hyperlink ref="V271" r:id="rId428" display="http://pbs.twimg.com/profile_images/984393821336125441/gThFsDsb_normal.jpg"/>
    <hyperlink ref="V272" r:id="rId429" display="http://pbs.twimg.com/profile_images/984393821336125441/gThFsDsb_normal.jpg"/>
    <hyperlink ref="V273" r:id="rId430" display="http://pbs.twimg.com/profile_images/984393821336125441/gThFsDsb_normal.jpg"/>
    <hyperlink ref="V274" r:id="rId431" display="http://pbs.twimg.com/profile_images/984393821336125441/gThFsDsb_normal.jpg"/>
    <hyperlink ref="V275" r:id="rId432" display="http://pbs.twimg.com/profile_images/984393821336125441/gThFsDsb_normal.jpg"/>
    <hyperlink ref="V276" r:id="rId433" display="http://pbs.twimg.com/profile_images/984393821336125441/gThFsDsb_normal.jpg"/>
    <hyperlink ref="V277" r:id="rId434" display="http://pbs.twimg.com/profile_images/984393821336125441/gThFsDsb_normal.jpg"/>
    <hyperlink ref="V278" r:id="rId435" display="http://pbs.twimg.com/profile_images/984393821336125441/gThFsDsb_normal.jpg"/>
    <hyperlink ref="V279" r:id="rId436" display="http://pbs.twimg.com/profile_images/984393821336125441/gThFsDsb_normal.jpg"/>
    <hyperlink ref="X3" r:id="rId437" display="https://twitter.com/#!/tinacpowell/status/1113193557723164678"/>
    <hyperlink ref="X4" r:id="rId438" display="https://twitter.com/#!/entwistletx/status/1158136926190354434"/>
    <hyperlink ref="X5" r:id="rId439" display="https://twitter.com/#!/alisonneedshelp/status/1159006867730755585"/>
    <hyperlink ref="X6" r:id="rId440" display="https://twitter.com/#!/digi__marketin/status/1159007156739420160"/>
    <hyperlink ref="X7" r:id="rId441" display="https://twitter.com/#!/colbyd_morton/status/1159536081630650369"/>
    <hyperlink ref="X8" r:id="rId442" display="https://twitter.com/#!/christhames35/status/1137811931174232065"/>
    <hyperlink ref="X9" r:id="rId443" display="https://twitter.com/#!/leolibrarian/status/1159542966786113537"/>
    <hyperlink ref="X10" r:id="rId444" display="https://twitter.com/#!/widefocusco/status/1160206169383821312"/>
    <hyperlink ref="X11" r:id="rId445" display="https://twitter.com/#!/kyle2usuccess/status/1160314402266071045"/>
    <hyperlink ref="X12" r:id="rId446" display="https://twitter.com/#!/reachhitters/status/1160869476855947264"/>
    <hyperlink ref="X13" r:id="rId447" display="https://twitter.com/#!/genepetrovlmc/status/1161350659993690112"/>
    <hyperlink ref="X14" r:id="rId448" display="https://twitter.com/#!/dearmishudad/status/1161385053886324746"/>
    <hyperlink ref="X15" r:id="rId449" display="https://twitter.com/#!/dearmishudad/status/1161385053886324746"/>
    <hyperlink ref="X16" r:id="rId450" display="https://twitter.com/#!/audiograbber/status/1156964248594968576"/>
    <hyperlink ref="X17" r:id="rId451" display="https://twitter.com/#!/audiograbber/status/1158133730231410691"/>
    <hyperlink ref="X18" r:id="rId452" display="https://twitter.com/#!/audiograbber/status/1158140722559819777"/>
    <hyperlink ref="X19" r:id="rId453" display="https://twitter.com/#!/audiograbber/status/1159006323989766144"/>
    <hyperlink ref="X20" r:id="rId454" display="https://twitter.com/#!/audiograbber/status/1163206272491184128"/>
    <hyperlink ref="X21" r:id="rId455" display="https://twitter.com/#!/audiograbber/status/1163206272491184128"/>
    <hyperlink ref="X22" r:id="rId456" display="https://twitter.com/#!/audiograbber/status/1163206310541893634"/>
    <hyperlink ref="X23" r:id="rId457" display="https://twitter.com/#!/audiograbber/status/1163206322126499848"/>
    <hyperlink ref="X24" r:id="rId458" display="https://twitter.com/#!/bizboost/status/1156964329385652226"/>
    <hyperlink ref="X25" r:id="rId459" display="https://twitter.com/#!/bizboost/status/1158133720559345666"/>
    <hyperlink ref="X26" r:id="rId460" display="https://twitter.com/#!/bizboost/status/1158140714020200448"/>
    <hyperlink ref="X27" r:id="rId461" display="https://twitter.com/#!/bizboost/status/1159006169362554880"/>
    <hyperlink ref="X28" r:id="rId462" display="https://twitter.com/#!/bizboost/status/1163206704022065159"/>
    <hyperlink ref="X29" r:id="rId463" display="https://twitter.com/#!/bizboost/status/1163206717213224961"/>
    <hyperlink ref="X30" r:id="rId464" display="https://twitter.com/#!/bizboost/status/1163206717213224961"/>
    <hyperlink ref="X31" r:id="rId465" display="https://twitter.com/#!/bizboost/status/1163206750079787009"/>
    <hyperlink ref="X32" r:id="rId466" display="https://twitter.com/#!/bizboost/status/1163206761920258048"/>
    <hyperlink ref="X33" r:id="rId467" display="https://twitter.com/#!/bizboostfeature/status/1156964422075572225"/>
    <hyperlink ref="X34" r:id="rId468" display="https://twitter.com/#!/bizboostfeature/status/1158133739752501250"/>
    <hyperlink ref="X35" r:id="rId469" display="https://twitter.com/#!/bizboostfeature/status/1158140730306678785"/>
    <hyperlink ref="X36" r:id="rId470" display="https://twitter.com/#!/bizboostfeature/status/1159006014353694720"/>
    <hyperlink ref="X37" r:id="rId471" display="https://twitter.com/#!/bizboostfeature/status/1163206865716686848"/>
    <hyperlink ref="X38" r:id="rId472" display="https://twitter.com/#!/bizboostfeature/status/1163206875204194307"/>
    <hyperlink ref="X39" r:id="rId473" display="https://twitter.com/#!/bizboostfeature/status/1163206875204194307"/>
    <hyperlink ref="X40" r:id="rId474" display="https://twitter.com/#!/bizboostfeature/status/1163206912881696771"/>
    <hyperlink ref="X41" r:id="rId475" display="https://twitter.com/#!/bizboostfeature/status/1163206926261465088"/>
    <hyperlink ref="X42" r:id="rId476" display="https://twitter.com/#!/managementguru1/status/1163386015442034688"/>
    <hyperlink ref="X43" r:id="rId477" display="https://twitter.com/#!/marklives/status/1163833560941420544"/>
    <hyperlink ref="X44" r:id="rId478" display="https://twitter.com/#!/kathmcconnachie/status/1163783547439788032"/>
    <hyperlink ref="X45" r:id="rId479" display="https://twitter.com/#!/gfunkdafied/status/1163854246669967361"/>
    <hyperlink ref="X46" r:id="rId480" display="https://twitter.com/#!/xsentriq/status/1164586551734493185"/>
    <hyperlink ref="X47" r:id="rId481" display="https://twitter.com/#!/schedulingtweet/status/1164719414341775360"/>
    <hyperlink ref="X48" r:id="rId482" display="https://twitter.com/#!/clicktugdeals/status/1165526725377351681"/>
    <hyperlink ref="X49" r:id="rId483" display="https://twitter.com/#!/btweeps_/status/1158136288589037568"/>
    <hyperlink ref="X50" r:id="rId484" display="https://twitter.com/#!/btweeps_/status/1163202284047818752"/>
    <hyperlink ref="X51" r:id="rId485" display="https://twitter.com/#!/thesoulfulemu/status/1163206589748301824"/>
    <hyperlink ref="X52" r:id="rId486" display="https://twitter.com/#!/btweeps_/status/1156958954142015488"/>
    <hyperlink ref="X53" r:id="rId487" display="https://twitter.com/#!/btweeps_/status/1158133506788208642"/>
    <hyperlink ref="X54" r:id="rId488" display="https://twitter.com/#!/btweeps_/status/1158133577718149120"/>
    <hyperlink ref="X55" r:id="rId489" display="https://twitter.com/#!/btweeps_/status/1158136545536348160"/>
    <hyperlink ref="X56" r:id="rId490" display="https://twitter.com/#!/btweeps_/status/1158137247276949510"/>
    <hyperlink ref="X57" r:id="rId491" display="https://twitter.com/#!/btweeps_/status/1158140412206419974"/>
    <hyperlink ref="X58" r:id="rId492" display="https://twitter.com/#!/btweeps_/status/1158140480179322881"/>
    <hyperlink ref="X59" r:id="rId493" display="https://twitter.com/#!/btweeps_/status/1159005508570947584"/>
    <hyperlink ref="X60" r:id="rId494" display="https://twitter.com/#!/btweeps_/status/1159005543689850880"/>
    <hyperlink ref="X61" r:id="rId495" display="https://twitter.com/#!/btweeps_/status/1163202210601328640"/>
    <hyperlink ref="X62" r:id="rId496" display="https://twitter.com/#!/btweeps_/status/1163205031430168577"/>
    <hyperlink ref="X63" r:id="rId497" display="https://twitter.com/#!/btweeps_/status/1163206157680500737"/>
    <hyperlink ref="X64" r:id="rId498" display="https://twitter.com/#!/btweeps_/status/1163206187841662977"/>
    <hyperlink ref="X65" r:id="rId499" display="https://twitter.com/#!/thesoulfulemu/status/1156964188704477184"/>
    <hyperlink ref="X66" r:id="rId500" display="https://twitter.com/#!/thesoulfulemu/status/1158133710669209603"/>
    <hyperlink ref="X67" r:id="rId501" display="https://twitter.com/#!/thesoulfulemu/status/1158140703991640064"/>
    <hyperlink ref="X68" r:id="rId502" display="https://twitter.com/#!/thesoulfulemu/status/1158389948208308224"/>
    <hyperlink ref="X69" r:id="rId503" display="https://twitter.com/#!/thesoulfulemu/status/1159005838582931456"/>
    <hyperlink ref="X70" r:id="rId504" display="https://twitter.com/#!/thesoulfulemu/status/1163206589748301824"/>
    <hyperlink ref="X71" r:id="rId505" display="https://twitter.com/#!/thesoulfulemu/status/1163206622405152769"/>
    <hyperlink ref="X72" r:id="rId506" display="https://twitter.com/#!/thesoulfulemu/status/1163206633415204869"/>
    <hyperlink ref="X73" r:id="rId507" display="https://twitter.com/#!/thesoulfulemu/status/1158948131666583552"/>
    <hyperlink ref="X74" r:id="rId508" display="https://twitter.com/#!/thesoulfulemu/status/1159342481030488065"/>
    <hyperlink ref="X75" r:id="rId509" display="https://twitter.com/#!/thesoulfulemu/status/1160313879035035648"/>
    <hyperlink ref="X76" r:id="rId510" display="https://twitter.com/#!/thesoulfulemu/status/1162537532900466688"/>
    <hyperlink ref="X77" r:id="rId511" display="https://twitter.com/#!/thesoulfulemu/status/1165894657219465217"/>
    <hyperlink ref="X78" r:id="rId512" display="https://twitter.com/#!/thesoulfulemu/status/1166020919250366464"/>
    <hyperlink ref="X79" r:id="rId513" display="https://twitter.com/#!/themissnicolina/status/1166184824115212290"/>
    <hyperlink ref="X80" r:id="rId514" display="https://twitter.com/#!/ifp_marketing/status/1166349822905004044"/>
    <hyperlink ref="X81" r:id="rId515" display="https://twitter.com/#!/usabizparty/status/1166402189637537792"/>
    <hyperlink ref="X82" r:id="rId516" display="https://twitter.com/#!/usabizparty/status/1166402189637537792"/>
    <hyperlink ref="X83" r:id="rId517" display="https://twitter.com/#!/usabizparty/status/1166402189637537792"/>
    <hyperlink ref="X84" r:id="rId518" display="https://twitter.com/#!/usabizparty/status/1166402189637537792"/>
    <hyperlink ref="X85" r:id="rId519" display="https://twitter.com/#!/usabizparty/status/1166402189637537792"/>
    <hyperlink ref="X86" r:id="rId520" display="https://twitter.com/#!/usabizparty/status/1166402189637537792"/>
    <hyperlink ref="X87" r:id="rId521" display="https://twitter.com/#!/usabizparty/status/1166402189637537792"/>
    <hyperlink ref="X88" r:id="rId522" display="https://twitter.com/#!/usabizparty/status/1166402189637537792"/>
    <hyperlink ref="X89" r:id="rId523" display="https://twitter.com/#!/usabizparty/status/1166402189637537792"/>
    <hyperlink ref="X90" r:id="rId524" display="https://twitter.com/#!/usabizparty/status/1166402189637537792"/>
    <hyperlink ref="X91" r:id="rId525" display="https://twitter.com/#!/usabizparty/status/1166402189637537792"/>
    <hyperlink ref="X92" r:id="rId526" display="https://twitter.com/#!/usabizparty/status/1166402189637537792"/>
    <hyperlink ref="X93" r:id="rId527" display="https://twitter.com/#!/bellas_pets/status/1166430047000858624"/>
    <hyperlink ref="X94" r:id="rId528" display="https://twitter.com/#!/bellas_pets/status/1166430047000858624"/>
    <hyperlink ref="X95" r:id="rId529" display="https://twitter.com/#!/bellas_pets/status/1166430047000858624"/>
    <hyperlink ref="X96" r:id="rId530" display="https://twitter.com/#!/bellas_pets/status/1166430047000858624"/>
    <hyperlink ref="X97" r:id="rId531" display="https://twitter.com/#!/bellas_pets/status/1166430047000858624"/>
    <hyperlink ref="X98" r:id="rId532" display="https://twitter.com/#!/bellas_pets/status/1166430047000858624"/>
    <hyperlink ref="X99" r:id="rId533" display="https://twitter.com/#!/bellas_pets/status/1166430047000858624"/>
    <hyperlink ref="X100" r:id="rId534" display="https://twitter.com/#!/bellas_pets/status/1166430047000858624"/>
    <hyperlink ref="X101" r:id="rId535" display="https://twitter.com/#!/bellas_pets/status/1166430047000858624"/>
    <hyperlink ref="X102" r:id="rId536" display="https://twitter.com/#!/bellas_pets/status/1166430047000858624"/>
    <hyperlink ref="X103" r:id="rId537" display="https://twitter.com/#!/bellas_pets/status/1166430047000858624"/>
    <hyperlink ref="X104" r:id="rId538" display="https://twitter.com/#!/bellas_pets/status/1166430047000858624"/>
    <hyperlink ref="X105" r:id="rId539" display="https://twitter.com/#!/bizapalooza/status/1166762804688379904"/>
    <hyperlink ref="X106" r:id="rId540" display="https://twitter.com/#!/jigneshthakkarv/status/1166401705728237568"/>
    <hyperlink ref="X107" r:id="rId541" display="https://twitter.com/#!/bizapalooza/status/1166762804688379904"/>
    <hyperlink ref="X108" r:id="rId542" display="https://twitter.com/#!/jigneshthakkarv/status/1166401705728237568"/>
    <hyperlink ref="X109" r:id="rId543" display="https://twitter.com/#!/bizapalooza/status/1166762804688379904"/>
    <hyperlink ref="X110" r:id="rId544" display="https://twitter.com/#!/jigneshthakkarv/status/1166401705728237568"/>
    <hyperlink ref="X111" r:id="rId545" display="https://twitter.com/#!/bizapalooza/status/1166762804688379904"/>
    <hyperlink ref="X112" r:id="rId546" display="https://twitter.com/#!/jigneshthakkarv/status/1166401705728237568"/>
    <hyperlink ref="X113" r:id="rId547" display="https://twitter.com/#!/bizapalooza/status/1166762804688379904"/>
    <hyperlink ref="X114" r:id="rId548" display="https://twitter.com/#!/jigneshthakkarv/status/1166401705728237568"/>
    <hyperlink ref="X115" r:id="rId549" display="https://twitter.com/#!/jigneshthakkarv/status/1166401705728237568"/>
    <hyperlink ref="X116" r:id="rId550" display="https://twitter.com/#!/jigneshthakkarv/status/1166401705728237568"/>
    <hyperlink ref="X117" r:id="rId551" display="https://twitter.com/#!/jigneshthakkarv/status/1166401705728237568"/>
    <hyperlink ref="X118" r:id="rId552" display="https://twitter.com/#!/jigneshthakkarv/status/1166401705728237568"/>
    <hyperlink ref="X119" r:id="rId553" display="https://twitter.com/#!/jigneshthakkarv/status/1166401705728237568"/>
    <hyperlink ref="X120" r:id="rId554" display="https://twitter.com/#!/bizapalooza/status/1166762804688379904"/>
    <hyperlink ref="X121" r:id="rId555" display="https://twitter.com/#!/bizapalooza/status/1166762804688379904"/>
    <hyperlink ref="X122" r:id="rId556" display="https://twitter.com/#!/bizapalooza/status/1166762804688379904"/>
    <hyperlink ref="X123" r:id="rId557" display="https://twitter.com/#!/bizapalooza/status/1166762804688379904"/>
    <hyperlink ref="X124" r:id="rId558" display="https://twitter.com/#!/bizapalooza/status/1166762804688379904"/>
    <hyperlink ref="X125" r:id="rId559" display="https://twitter.com/#!/bizapalooza/status/1166762804688379904"/>
    <hyperlink ref="X126" r:id="rId560" display="https://twitter.com/#!/socltribe/status/1166809699846631434"/>
    <hyperlink ref="X127" r:id="rId561" display="https://twitter.com/#!/expressedly/status/1167503763353088001"/>
    <hyperlink ref="X128" r:id="rId562" display="https://twitter.com/#!/cmssocialmedia/status/1167621109262495744"/>
    <hyperlink ref="X129" r:id="rId563" display="https://twitter.com/#!/talkwalkerde/status/1169567119073337344"/>
    <hyperlink ref="X130" r:id="rId564" display="https://twitter.com/#!/glenridgefleet/status/1169740054325080064"/>
    <hyperlink ref="X131" r:id="rId565" display="https://twitter.com/#!/valasysb2b/status/1170047013355806721"/>
    <hyperlink ref="X132" r:id="rId566" display="https://twitter.com/#!/jencoleict/status/1171045004124422146"/>
    <hyperlink ref="X133" r:id="rId567" display="https://twitter.com/#!/the_enitiaters/status/1171327029888933888"/>
    <hyperlink ref="X134" r:id="rId568" display="https://twitter.com/#!/dameconcepts/status/1171440564505436163"/>
    <hyperlink ref="X135" r:id="rId569" display="https://twitter.com/#!/dboniche/status/1171447306907815943"/>
    <hyperlink ref="X136" r:id="rId570" display="https://twitter.com/#!/khoros/status/1171449099595333635"/>
    <hyperlink ref="X137" r:id="rId571" display="https://twitter.com/#!/nsccfinance/status/1171510049853718529"/>
    <hyperlink ref="X138" r:id="rId572" display="https://twitter.com/#!/nsccfinance/status/1171510049853718529"/>
    <hyperlink ref="X139" r:id="rId573" display="https://twitter.com/#!/digital360chat/status/1172138570477445124"/>
    <hyperlink ref="X140" r:id="rId574" display="https://twitter.com/#!/urbansoftt/status/1172194660279881728"/>
    <hyperlink ref="X141" r:id="rId575" display="https://twitter.com/#!/joeclark947/status/1049957792348626944"/>
    <hyperlink ref="X142" r:id="rId576" display="https://twitter.com/#!/joeclark947/status/1049957792348626944"/>
    <hyperlink ref="X143" r:id="rId577" display="https://twitter.com/#!/joeclark947/status/1049957792348626944"/>
    <hyperlink ref="X144" r:id="rId578" display="https://twitter.com/#!/joeclark947/status/1164521127198302208"/>
    <hyperlink ref="X145" r:id="rId579" display="https://twitter.com/#!/joeclark947/status/1172471946933669888"/>
    <hyperlink ref="X146" r:id="rId580" display="https://twitter.com/#!/joeclark947/status/1049957792348626944"/>
    <hyperlink ref="X147" r:id="rId581" display="https://twitter.com/#!/joeclark947/status/1164521127198302208"/>
    <hyperlink ref="X148" r:id="rId582" display="https://twitter.com/#!/joeclark947/status/1172471946933669888"/>
    <hyperlink ref="X149" r:id="rId583" display="https://twitter.com/#!/joeclark947/status/1049957792348626944"/>
    <hyperlink ref="X150" r:id="rId584" display="https://twitter.com/#!/joeclark947/status/1164521127198302208"/>
    <hyperlink ref="X151" r:id="rId585" display="https://twitter.com/#!/joeclark947/status/1172471946933669888"/>
    <hyperlink ref="X152" r:id="rId586" display="https://twitter.com/#!/joeclark947/status/1049957792348626944"/>
    <hyperlink ref="X153" r:id="rId587" display="https://twitter.com/#!/joeclark947/status/1164521127198302208"/>
    <hyperlink ref="X154" r:id="rId588" display="https://twitter.com/#!/joeclark947/status/1172471946933669888"/>
    <hyperlink ref="X155" r:id="rId589" display="https://twitter.com/#!/joeclark947/status/1049957792348626944"/>
    <hyperlink ref="X156" r:id="rId590" display="https://twitter.com/#!/joeclark947/status/1164521127198302208"/>
    <hyperlink ref="X157" r:id="rId591" display="https://twitter.com/#!/joeclark947/status/1172471946933669888"/>
    <hyperlink ref="X158" r:id="rId592" display="https://twitter.com/#!/joeclark947/status/1049957792348626944"/>
    <hyperlink ref="X159" r:id="rId593" display="https://twitter.com/#!/joeclark947/status/1164521127198302208"/>
    <hyperlink ref="X160" r:id="rId594" display="https://twitter.com/#!/joeclark947/status/1172471946933669888"/>
    <hyperlink ref="X161" r:id="rId595" display="https://twitter.com/#!/joeclark947/status/1049957792348626944"/>
    <hyperlink ref="X162" r:id="rId596" display="https://twitter.com/#!/joeclark947/status/1164521127198302208"/>
    <hyperlink ref="X163" r:id="rId597" display="https://twitter.com/#!/joeclark947/status/1172471946933669888"/>
    <hyperlink ref="X164" r:id="rId598" display="https://twitter.com/#!/joeclark947/status/1049957792348626944"/>
    <hyperlink ref="X165" r:id="rId599" display="https://twitter.com/#!/joeclark947/status/1164521127198302208"/>
    <hyperlink ref="X166" r:id="rId600" display="https://twitter.com/#!/joeclark947/status/1172471946933669888"/>
    <hyperlink ref="X167" r:id="rId601" display="https://twitter.com/#!/joeclark947/status/1049957792348626944"/>
    <hyperlink ref="X168" r:id="rId602" display="https://twitter.com/#!/joeclark947/status/1164521127198302208"/>
    <hyperlink ref="X169" r:id="rId603" display="https://twitter.com/#!/joeclark947/status/1172471946933669888"/>
    <hyperlink ref="X170" r:id="rId604" display="https://twitter.com/#!/joeclark947/status/1049957792348626944"/>
    <hyperlink ref="X171" r:id="rId605" display="https://twitter.com/#!/joeclark947/status/1164521127198302208"/>
    <hyperlink ref="X172" r:id="rId606" display="https://twitter.com/#!/joeclark947/status/1172471946933669888"/>
    <hyperlink ref="X173" r:id="rId607" display="https://twitter.com/#!/saccio/status/1173691942238076928"/>
    <hyperlink ref="X174" r:id="rId608" display="https://twitter.com/#!/saccio/status/1173691942238076928"/>
    <hyperlink ref="X175" r:id="rId609" display="https://twitter.com/#!/saccio/status/1173691942238076928"/>
    <hyperlink ref="X176" r:id="rId610" display="https://twitter.com/#!/saccio/status/1173691942238076928"/>
    <hyperlink ref="X177" r:id="rId611" display="https://twitter.com/#!/saccio/status/1173691942238076928"/>
    <hyperlink ref="X178" r:id="rId612" display="https://twitter.com/#!/saccio/status/1173691942238076928"/>
    <hyperlink ref="X179" r:id="rId613" display="https://twitter.com/#!/wildlysm/status/1173921006630690816"/>
    <hyperlink ref="X180" r:id="rId614" display="https://twitter.com/#!/katestoodley/status/1174349728378699778"/>
    <hyperlink ref="X181" r:id="rId615" display="https://twitter.com/#!/ramonanunezm/status/1175169479828889601"/>
    <hyperlink ref="X182" r:id="rId616" display="https://twitter.com/#!/ramonanunezm/status/1175246134639583233"/>
    <hyperlink ref="X183" r:id="rId617" display="https://twitter.com/#!/bjorgpalsdottir/status/1175502735397048324"/>
    <hyperlink ref="X184" r:id="rId618" display="https://twitter.com/#!/chrissmithdigi/status/1172340864531587079"/>
    <hyperlink ref="X185" r:id="rId619" display="https://twitter.com/#!/chrissmithdigi/status/1176170955409784832"/>
    <hyperlink ref="X186" r:id="rId620" display="https://twitter.com/#!/tracy19671/status/1176773263520935936"/>
    <hyperlink ref="X187" r:id="rId621" display="https://twitter.com/#!/tvbtweets/status/1177251124472139777"/>
    <hyperlink ref="X188" r:id="rId622" display="https://twitter.com/#!/mdavecs/status/1179171489662275592"/>
    <hyperlink ref="X189" r:id="rId623" display="https://twitter.com/#!/falconio/status/1179365458455285760"/>
    <hyperlink ref="X190" r:id="rId624" display="https://twitter.com/#!/falconio/status/1169338091385106438"/>
    <hyperlink ref="X191" r:id="rId625" display="https://twitter.com/#!/ecotone_pbc/status/1179416318627500035"/>
    <hyperlink ref="X192" r:id="rId626" display="https://twitter.com/#!/dpomuk/status/1179770591441817602"/>
    <hyperlink ref="X193" r:id="rId627" display="https://twitter.com/#!/sociamonials/status/1158332148752904192"/>
    <hyperlink ref="X194" r:id="rId628" display="https://twitter.com/#!/sociamonials/status/1159237423575912448"/>
    <hyperlink ref="X195" r:id="rId629" display="https://twitter.com/#!/sociamonials/status/1160868722220736517"/>
    <hyperlink ref="X196" r:id="rId630" display="https://twitter.com/#!/sociamonials/status/1160959358986944512"/>
    <hyperlink ref="X197" r:id="rId631" display="https://twitter.com/#!/sociamonials/status/1164553300462776320"/>
    <hyperlink ref="X198" r:id="rId632" display="https://twitter.com/#!/sociamonials/status/1180076988473626624"/>
    <hyperlink ref="X199" r:id="rId633" display="https://twitter.com/#!/rectestgirl/status/1179169178789351425"/>
    <hyperlink ref="X200" r:id="rId634" display="https://twitter.com/#!/rectestgirl/status/1179441064169488384"/>
    <hyperlink ref="X201" r:id="rId635" display="https://twitter.com/#!/rectestgirl/status/1180166045853605888"/>
    <hyperlink ref="X202" r:id="rId636" display="https://twitter.com/#!/madalynsklar/status/1152644282530107399"/>
    <hyperlink ref="X203" r:id="rId637" display="https://twitter.com/#!/2e6658f32bcf414/status/1181189556755931136"/>
    <hyperlink ref="X204" r:id="rId638" display="https://twitter.com/#!/madalynsklar/status/1152644282530107399"/>
    <hyperlink ref="X205" r:id="rId639" display="https://twitter.com/#!/2e6658f32bcf414/status/1181189556755931136"/>
    <hyperlink ref="X206" r:id="rId640" display="https://twitter.com/#!/madalynsklar/status/1152644282530107399"/>
    <hyperlink ref="X207" r:id="rId641" display="https://twitter.com/#!/2e6658f32bcf414/status/1181189556755931136"/>
    <hyperlink ref="X208" r:id="rId642" display="https://twitter.com/#!/madalynsklar/status/1152644282530107399"/>
    <hyperlink ref="X209" r:id="rId643" display="https://twitter.com/#!/2e6658f32bcf414/status/1181189556755931136"/>
    <hyperlink ref="X210" r:id="rId644" display="https://twitter.com/#!/madalynsklar/status/1152644282530107399"/>
    <hyperlink ref="X211" r:id="rId645" display="https://twitter.com/#!/2e6658f32bcf414/status/1181189556755931136"/>
    <hyperlink ref="X212" r:id="rId646" display="https://twitter.com/#!/2e6658f32bcf414/status/1181189556755931136"/>
    <hyperlink ref="X213" r:id="rId647" display="https://twitter.com/#!/savefglc/status/1181282683676180480"/>
    <hyperlink ref="X214" r:id="rId648" display="https://twitter.com/#!/ganeshjacharya/status/1181434756795392000"/>
    <hyperlink ref="X215" r:id="rId649" display="https://twitter.com/#!/ross_quintana/status/989635396366675968"/>
    <hyperlink ref="X216" r:id="rId650" display="https://twitter.com/#!/ross_quintana/status/1169671697701752832"/>
    <hyperlink ref="X217" r:id="rId651" display="https://twitter.com/#!/ross_quintana/status/1175938054709829633"/>
    <hyperlink ref="X218" r:id="rId652" display="https://twitter.com/#!/ross_quintana/status/1181966485167788033"/>
    <hyperlink ref="X219" r:id="rId653" display="https://twitter.com/#!/kickfactoryinc/status/1179505732355575813"/>
    <hyperlink ref="X220" r:id="rId654" display="https://twitter.com/#!/kickfactoryinc/status/1176902589264408577"/>
    <hyperlink ref="X221" r:id="rId655" display="https://twitter.com/#!/kickfactoryinc/status/1180320235213246464"/>
    <hyperlink ref="X222" r:id="rId656" display="https://twitter.com/#!/kickfactoryinc/status/1182356713204277248"/>
    <hyperlink ref="X223" r:id="rId657" display="https://twitter.com/#!/kickfactoryinc/status/1182776234503217152"/>
    <hyperlink ref="X224" r:id="rId658" display="https://twitter.com/#!/b2the7/status/1158750937126776832"/>
    <hyperlink ref="X225" r:id="rId659" display="https://twitter.com/#!/b2the7/status/1169720910577917953"/>
    <hyperlink ref="X226" r:id="rId660" display="https://twitter.com/#!/b2the7/status/1183102048092512256"/>
    <hyperlink ref="X227" r:id="rId661" display="https://twitter.com/#!/marynasife/status/1184428297633091584"/>
    <hyperlink ref="X228" r:id="rId662" display="https://twitter.com/#!/socialmediaclub/status/1184854076506415104"/>
    <hyperlink ref="X229" r:id="rId663" display="https://twitter.com/#!/manageflitter/status/1108114041065611264"/>
    <hyperlink ref="X230" r:id="rId664" display="https://twitter.com/#!/myloc_tracker/status/1172949941519605760"/>
    <hyperlink ref="X231" r:id="rId665" display="https://twitter.com/#!/manageflitter/status/1110663089953886211"/>
    <hyperlink ref="X232" r:id="rId666" display="https://twitter.com/#!/lollipop_social/status/1110658298775330816"/>
    <hyperlink ref="X233" r:id="rId667" display="https://twitter.com/#!/lollipop_social/status/1110661871659638784"/>
    <hyperlink ref="X234" r:id="rId668" display="https://twitter.com/#!/lollipop_social/status/1170061265533845504"/>
    <hyperlink ref="X235" r:id="rId669" display="https://twitter.com/#!/myloc_tracker/status/1170005525905518592"/>
    <hyperlink ref="X236" r:id="rId670" display="https://twitter.com/#!/myloc_tracker/status/1171862773149634560"/>
    <hyperlink ref="X237" r:id="rId671" display="https://twitter.com/#!/myloc_tracker/status/1173131130750545920"/>
    <hyperlink ref="X238" r:id="rId672" display="https://twitter.com/#!/manageflitter/status/1108123214935453700"/>
    <hyperlink ref="X239" r:id="rId673" display="https://twitter.com/#!/manageflitter/status/1113195710474801153"/>
    <hyperlink ref="X240" r:id="rId674" display="https://twitter.com/#!/manageflitter/status/1108115737707798533"/>
    <hyperlink ref="X241" r:id="rId675" display="https://twitter.com/#!/manageflitter/status/1110657362375921664"/>
    <hyperlink ref="X242" r:id="rId676" display="https://twitter.com/#!/myloc_tracker/status/1158091969815547906"/>
    <hyperlink ref="X243" r:id="rId677" display="https://twitter.com/#!/myloc_tracker/status/1170005525905518592"/>
    <hyperlink ref="X244" r:id="rId678" display="https://twitter.com/#!/myloc_tracker/status/1170549123487096832"/>
    <hyperlink ref="X245" r:id="rId679" display="https://twitter.com/#!/myloc_tracker/status/1171862773149634560"/>
    <hyperlink ref="X246" r:id="rId680" display="https://twitter.com/#!/myloc_tracker/status/1172949941519605760"/>
    <hyperlink ref="X247" r:id="rId681" display="https://twitter.com/#!/myloc_tracker/status/1173131130750545920"/>
    <hyperlink ref="X248" r:id="rId682" display="https://twitter.com/#!/myloc_tracker/status/1181783194758238208"/>
    <hyperlink ref="X249" r:id="rId683" display="https://twitter.com/#!/myloc_tracker/status/1181964377043427329"/>
    <hyperlink ref="X250" r:id="rId684" display="https://twitter.com/#!/dede_watson/status/1108122849351557120"/>
    <hyperlink ref="X251" r:id="rId685" display="https://twitter.com/#!/dede_watson/status/1108119743523971072"/>
    <hyperlink ref="X252" r:id="rId686" display="https://twitter.com/#!/dede_watson/status/1108120913847947265"/>
    <hyperlink ref="X253" r:id="rId687" display="https://twitter.com/#!/dede_watson/status/1108119592428335105"/>
    <hyperlink ref="X254" r:id="rId688" display="https://twitter.com/#!/dede_watson/status/1108117189717098497"/>
    <hyperlink ref="X255" r:id="rId689" display="https://twitter.com/#!/myloc_tracker/status/1170503822558531584"/>
    <hyperlink ref="X256" r:id="rId690" display="https://twitter.com/#!/myloc_tracker/status/1171047393963454464"/>
    <hyperlink ref="X257" r:id="rId691" display="https://twitter.com/#!/myloc_tracker/status/1178249883704287237"/>
    <hyperlink ref="X258" r:id="rId692" display="https://twitter.com/#!/myloc_tracker/status/1183731024775254023"/>
    <hyperlink ref="X259" r:id="rId693" display="https://twitter.com/#!/myloc_tracker/status/1185180581669359620"/>
    <hyperlink ref="X260" r:id="rId694" display="https://twitter.com/#!/tinacpowell/status/1113196306787438593"/>
    <hyperlink ref="X261" r:id="rId695" display="https://twitter.com/#!/tinacpowell/status/1113196653891194881"/>
    <hyperlink ref="X262" r:id="rId696" display="https://twitter.com/#!/tinacpowell/status/1113199123161915392"/>
    <hyperlink ref="X263" r:id="rId697" display="https://twitter.com/#!/myloc_tracker/status/1158046681285500928"/>
    <hyperlink ref="X264" r:id="rId698" display="https://twitter.com/#!/myloc_tracker/status/1183368636519665664"/>
    <hyperlink ref="X265" r:id="rId699" display="https://twitter.com/#!/myloc_tracker/status/1184818192432193537"/>
    <hyperlink ref="X266" r:id="rId700" display="https://twitter.com/#!/myloc_tracker/status/1185542973334999040"/>
    <hyperlink ref="X267" r:id="rId701" display="https://twitter.com/#!/inboundevol/status/1171146868610490369"/>
    <hyperlink ref="X268" r:id="rId702" display="https://twitter.com/#!/inboundevol/status/1171157465662205952"/>
    <hyperlink ref="X269" r:id="rId703" display="https://twitter.com/#!/inboundevol/status/1172335197762646017"/>
    <hyperlink ref="X270" r:id="rId704" display="https://twitter.com/#!/inboundevol/status/1174665840303706112"/>
    <hyperlink ref="X271" r:id="rId705" display="https://twitter.com/#!/inboundevol/status/1176164540314259456"/>
    <hyperlink ref="X272" r:id="rId706" display="https://twitter.com/#!/inboundevol/status/1176457364247064576"/>
    <hyperlink ref="X273" r:id="rId707" display="https://twitter.com/#!/inboundevol/status/1176819753463308290"/>
    <hyperlink ref="X274" r:id="rId708" display="https://twitter.com/#!/inboundevol/status/1180081289954762753"/>
    <hyperlink ref="X275" r:id="rId709" display="https://twitter.com/#!/inboundevol/status/1181117799030280192"/>
    <hyperlink ref="X276" r:id="rId710" display="https://twitter.com/#!/inboundevol/status/1181530807137112065"/>
    <hyperlink ref="X277" r:id="rId711" display="https://twitter.com/#!/inboundevol/status/1182044154211262464"/>
    <hyperlink ref="X278" r:id="rId712" display="https://twitter.com/#!/inboundevol/status/1183594133090385925"/>
    <hyperlink ref="X279" r:id="rId713" display="https://twitter.com/#!/inboundevol/status/1186553616527712257"/>
    <hyperlink ref="AZ132" r:id="rId714" display="https://api.twitter.com/1.1/geo/id/1661ada9b2b18024.json"/>
  </hyperlinks>
  <printOptions/>
  <pageMargins left="0.7" right="0.7" top="0.75" bottom="0.75" header="0.3" footer="0.3"/>
  <pageSetup horizontalDpi="600" verticalDpi="600" orientation="portrait" r:id="rId718"/>
  <legacyDrawing r:id="rId716"/>
  <tableParts>
    <tablePart r:id="rId7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2990</v>
      </c>
      <c r="B1" s="13" t="s">
        <v>2991</v>
      </c>
      <c r="C1" s="13" t="s">
        <v>2984</v>
      </c>
      <c r="D1" s="13" t="s">
        <v>2985</v>
      </c>
      <c r="E1" s="13" t="s">
        <v>2992</v>
      </c>
      <c r="F1" s="13" t="s">
        <v>144</v>
      </c>
      <c r="G1" s="13" t="s">
        <v>2993</v>
      </c>
      <c r="H1" s="13" t="s">
        <v>2994</v>
      </c>
      <c r="I1" s="13" t="s">
        <v>2995</v>
      </c>
      <c r="J1" s="13" t="s">
        <v>2996</v>
      </c>
      <c r="K1" s="13" t="s">
        <v>2997</v>
      </c>
      <c r="L1" s="13" t="s">
        <v>2998</v>
      </c>
    </row>
    <row r="2" spans="1:12" ht="15">
      <c r="A2" s="84" t="s">
        <v>2168</v>
      </c>
      <c r="B2" s="84" t="s">
        <v>2170</v>
      </c>
      <c r="C2" s="84">
        <v>34</v>
      </c>
      <c r="D2" s="118">
        <v>0.010752271335399174</v>
      </c>
      <c r="E2" s="118">
        <v>1.7081033799487118</v>
      </c>
      <c r="F2" s="84" t="s">
        <v>2986</v>
      </c>
      <c r="G2" s="84" t="b">
        <v>0</v>
      </c>
      <c r="H2" s="84" t="b">
        <v>0</v>
      </c>
      <c r="I2" s="84" t="b">
        <v>0</v>
      </c>
      <c r="J2" s="84" t="b">
        <v>0</v>
      </c>
      <c r="K2" s="84" t="b">
        <v>0</v>
      </c>
      <c r="L2" s="84" t="b">
        <v>0</v>
      </c>
    </row>
    <row r="3" spans="1:12" ht="15">
      <c r="A3" s="84" t="s">
        <v>285</v>
      </c>
      <c r="B3" s="84" t="s">
        <v>2186</v>
      </c>
      <c r="C3" s="84">
        <v>15</v>
      </c>
      <c r="D3" s="118">
        <v>0.006200683965038516</v>
      </c>
      <c r="E3" s="118">
        <v>1.6656449409258267</v>
      </c>
      <c r="F3" s="84" t="s">
        <v>2986</v>
      </c>
      <c r="G3" s="84" t="b">
        <v>0</v>
      </c>
      <c r="H3" s="84" t="b">
        <v>0</v>
      </c>
      <c r="I3" s="84" t="b">
        <v>0</v>
      </c>
      <c r="J3" s="84" t="b">
        <v>0</v>
      </c>
      <c r="K3" s="84" t="b">
        <v>0</v>
      </c>
      <c r="L3" s="84" t="b">
        <v>0</v>
      </c>
    </row>
    <row r="4" spans="1:12" ht="15">
      <c r="A4" s="84" t="s">
        <v>2169</v>
      </c>
      <c r="B4" s="84" t="s">
        <v>2169</v>
      </c>
      <c r="C4" s="84">
        <v>14</v>
      </c>
      <c r="D4" s="118">
        <v>0.010448970820749724</v>
      </c>
      <c r="E4" s="118">
        <v>1.3195630510901792</v>
      </c>
      <c r="F4" s="84" t="s">
        <v>2986</v>
      </c>
      <c r="G4" s="84" t="b">
        <v>0</v>
      </c>
      <c r="H4" s="84" t="b">
        <v>0</v>
      </c>
      <c r="I4" s="84" t="b">
        <v>0</v>
      </c>
      <c r="J4" s="84" t="b">
        <v>0</v>
      </c>
      <c r="K4" s="84" t="b">
        <v>0</v>
      </c>
      <c r="L4" s="84" t="b">
        <v>0</v>
      </c>
    </row>
    <row r="5" spans="1:12" ht="15">
      <c r="A5" s="84" t="s">
        <v>2184</v>
      </c>
      <c r="B5" s="84" t="s">
        <v>2597</v>
      </c>
      <c r="C5" s="84">
        <v>12</v>
      </c>
      <c r="D5" s="118">
        <v>0.005403058646953445</v>
      </c>
      <c r="E5" s="118">
        <v>1.9569150993006517</v>
      </c>
      <c r="F5" s="84" t="s">
        <v>2986</v>
      </c>
      <c r="G5" s="84" t="b">
        <v>0</v>
      </c>
      <c r="H5" s="84" t="b">
        <v>0</v>
      </c>
      <c r="I5" s="84" t="b">
        <v>0</v>
      </c>
      <c r="J5" s="84" t="b">
        <v>0</v>
      </c>
      <c r="K5" s="84" t="b">
        <v>0</v>
      </c>
      <c r="L5" s="84" t="b">
        <v>0</v>
      </c>
    </row>
    <row r="6" spans="1:12" ht="15">
      <c r="A6" s="84" t="s">
        <v>2167</v>
      </c>
      <c r="B6" s="84" t="s">
        <v>2176</v>
      </c>
      <c r="C6" s="84">
        <v>10</v>
      </c>
      <c r="D6" s="118">
        <v>0.004803847373403461</v>
      </c>
      <c r="E6" s="118">
        <v>1.1507351253167646</v>
      </c>
      <c r="F6" s="84" t="s">
        <v>2986</v>
      </c>
      <c r="G6" s="84" t="b">
        <v>0</v>
      </c>
      <c r="H6" s="84" t="b">
        <v>0</v>
      </c>
      <c r="I6" s="84" t="b">
        <v>0</v>
      </c>
      <c r="J6" s="84" t="b">
        <v>0</v>
      </c>
      <c r="K6" s="84" t="b">
        <v>0</v>
      </c>
      <c r="L6" s="84" t="b">
        <v>0</v>
      </c>
    </row>
    <row r="7" spans="1:12" ht="15">
      <c r="A7" s="84" t="s">
        <v>2186</v>
      </c>
      <c r="B7" s="84" t="s">
        <v>2606</v>
      </c>
      <c r="C7" s="84">
        <v>9</v>
      </c>
      <c r="D7" s="118">
        <v>0.004480166370859947</v>
      </c>
      <c r="E7" s="118">
        <v>2.045856182637433</v>
      </c>
      <c r="F7" s="84" t="s">
        <v>2986</v>
      </c>
      <c r="G7" s="84" t="b">
        <v>0</v>
      </c>
      <c r="H7" s="84" t="b">
        <v>0</v>
      </c>
      <c r="I7" s="84" t="b">
        <v>0</v>
      </c>
      <c r="J7" s="84" t="b">
        <v>0</v>
      </c>
      <c r="K7" s="84" t="b">
        <v>0</v>
      </c>
      <c r="L7" s="84" t="b">
        <v>0</v>
      </c>
    </row>
    <row r="8" spans="1:12" ht="15">
      <c r="A8" s="84" t="s">
        <v>2606</v>
      </c>
      <c r="B8" s="84" t="s">
        <v>2185</v>
      </c>
      <c r="C8" s="84">
        <v>9</v>
      </c>
      <c r="D8" s="118">
        <v>0.004480166370859947</v>
      </c>
      <c r="E8" s="118">
        <v>2.10952526250681</v>
      </c>
      <c r="F8" s="84" t="s">
        <v>2986</v>
      </c>
      <c r="G8" s="84" t="b">
        <v>0</v>
      </c>
      <c r="H8" s="84" t="b">
        <v>0</v>
      </c>
      <c r="I8" s="84" t="b">
        <v>0</v>
      </c>
      <c r="J8" s="84" t="b">
        <v>0</v>
      </c>
      <c r="K8" s="84" t="b">
        <v>0</v>
      </c>
      <c r="L8" s="84" t="b">
        <v>0</v>
      </c>
    </row>
    <row r="9" spans="1:12" ht="15">
      <c r="A9" s="84" t="s">
        <v>2176</v>
      </c>
      <c r="B9" s="84" t="s">
        <v>2590</v>
      </c>
      <c r="C9" s="84">
        <v>8</v>
      </c>
      <c r="D9" s="118">
        <v>0.00413808554867119</v>
      </c>
      <c r="E9" s="118">
        <v>1.5074652711788477</v>
      </c>
      <c r="F9" s="84" t="s">
        <v>2986</v>
      </c>
      <c r="G9" s="84" t="b">
        <v>0</v>
      </c>
      <c r="H9" s="84" t="b">
        <v>0</v>
      </c>
      <c r="I9" s="84" t="b">
        <v>0</v>
      </c>
      <c r="J9" s="84" t="b">
        <v>0</v>
      </c>
      <c r="K9" s="84" t="b">
        <v>0</v>
      </c>
      <c r="L9" s="84" t="b">
        <v>0</v>
      </c>
    </row>
    <row r="10" spans="1:12" ht="15">
      <c r="A10" s="84" t="s">
        <v>2590</v>
      </c>
      <c r="B10" s="84" t="s">
        <v>2612</v>
      </c>
      <c r="C10" s="84">
        <v>8</v>
      </c>
      <c r="D10" s="118">
        <v>0.00413808554867119</v>
      </c>
      <c r="E10" s="118">
        <v>2.1841588808037145</v>
      </c>
      <c r="F10" s="84" t="s">
        <v>2986</v>
      </c>
      <c r="G10" s="84" t="b">
        <v>0</v>
      </c>
      <c r="H10" s="84" t="b">
        <v>0</v>
      </c>
      <c r="I10" s="84" t="b">
        <v>0</v>
      </c>
      <c r="J10" s="84" t="b">
        <v>0</v>
      </c>
      <c r="K10" s="84" t="b">
        <v>0</v>
      </c>
      <c r="L10" s="84" t="b">
        <v>0</v>
      </c>
    </row>
    <row r="11" spans="1:12" ht="15">
      <c r="A11" s="84" t="s">
        <v>2612</v>
      </c>
      <c r="B11" s="84" t="s">
        <v>2604</v>
      </c>
      <c r="C11" s="84">
        <v>8</v>
      </c>
      <c r="D11" s="118">
        <v>0.00413808554867119</v>
      </c>
      <c r="E11" s="118">
        <v>2.4340363540203143</v>
      </c>
      <c r="F11" s="84" t="s">
        <v>2986</v>
      </c>
      <c r="G11" s="84" t="b">
        <v>0</v>
      </c>
      <c r="H11" s="84" t="b">
        <v>0</v>
      </c>
      <c r="I11" s="84" t="b">
        <v>0</v>
      </c>
      <c r="J11" s="84" t="b">
        <v>0</v>
      </c>
      <c r="K11" s="84" t="b">
        <v>0</v>
      </c>
      <c r="L11" s="84" t="b">
        <v>0</v>
      </c>
    </row>
    <row r="12" spans="1:12" ht="15">
      <c r="A12" s="84" t="s">
        <v>2604</v>
      </c>
      <c r="B12" s="84" t="s">
        <v>2613</v>
      </c>
      <c r="C12" s="84">
        <v>8</v>
      </c>
      <c r="D12" s="118">
        <v>0.00413808554867119</v>
      </c>
      <c r="E12" s="118">
        <v>2.4340363540203143</v>
      </c>
      <c r="F12" s="84" t="s">
        <v>2986</v>
      </c>
      <c r="G12" s="84" t="b">
        <v>0</v>
      </c>
      <c r="H12" s="84" t="b">
        <v>0</v>
      </c>
      <c r="I12" s="84" t="b">
        <v>0</v>
      </c>
      <c r="J12" s="84" t="b">
        <v>0</v>
      </c>
      <c r="K12" s="84" t="b">
        <v>0</v>
      </c>
      <c r="L12" s="84" t="b">
        <v>0</v>
      </c>
    </row>
    <row r="13" spans="1:12" ht="15">
      <c r="A13" s="84" t="s">
        <v>2616</v>
      </c>
      <c r="B13" s="84" t="s">
        <v>2594</v>
      </c>
      <c r="C13" s="84">
        <v>8</v>
      </c>
      <c r="D13" s="118">
        <v>0.00413808554867119</v>
      </c>
      <c r="E13" s="118">
        <v>2.3090976174120144</v>
      </c>
      <c r="F13" s="84" t="s">
        <v>2986</v>
      </c>
      <c r="G13" s="84" t="b">
        <v>0</v>
      </c>
      <c r="H13" s="84" t="b">
        <v>0</v>
      </c>
      <c r="I13" s="84" t="b">
        <v>0</v>
      </c>
      <c r="J13" s="84" t="b">
        <v>0</v>
      </c>
      <c r="K13" s="84" t="b">
        <v>0</v>
      </c>
      <c r="L13" s="84" t="b">
        <v>0</v>
      </c>
    </row>
    <row r="14" spans="1:12" ht="15">
      <c r="A14" s="84" t="s">
        <v>2594</v>
      </c>
      <c r="B14" s="84" t="s">
        <v>2187</v>
      </c>
      <c r="C14" s="84">
        <v>8</v>
      </c>
      <c r="D14" s="118">
        <v>0.00413808554867119</v>
      </c>
      <c r="E14" s="118">
        <v>2.06605956872572</v>
      </c>
      <c r="F14" s="84" t="s">
        <v>2986</v>
      </c>
      <c r="G14" s="84" t="b">
        <v>0</v>
      </c>
      <c r="H14" s="84" t="b">
        <v>0</v>
      </c>
      <c r="I14" s="84" t="b">
        <v>0</v>
      </c>
      <c r="J14" s="84" t="b">
        <v>0</v>
      </c>
      <c r="K14" s="84" t="b">
        <v>0</v>
      </c>
      <c r="L14" s="84" t="b">
        <v>0</v>
      </c>
    </row>
    <row r="15" spans="1:12" ht="15">
      <c r="A15" s="84" t="s">
        <v>2187</v>
      </c>
      <c r="B15" s="84" t="s">
        <v>285</v>
      </c>
      <c r="C15" s="84">
        <v>8</v>
      </c>
      <c r="D15" s="118">
        <v>0.00413808554867119</v>
      </c>
      <c r="E15" s="118">
        <v>1.5589750906286142</v>
      </c>
      <c r="F15" s="84" t="s">
        <v>2986</v>
      </c>
      <c r="G15" s="84" t="b">
        <v>0</v>
      </c>
      <c r="H15" s="84" t="b">
        <v>0</v>
      </c>
      <c r="I15" s="84" t="b">
        <v>0</v>
      </c>
      <c r="J15" s="84" t="b">
        <v>0</v>
      </c>
      <c r="K15" s="84" t="b">
        <v>0</v>
      </c>
      <c r="L15" s="84" t="b">
        <v>0</v>
      </c>
    </row>
    <row r="16" spans="1:12" ht="15">
      <c r="A16" s="84" t="s">
        <v>2185</v>
      </c>
      <c r="B16" s="84" t="s">
        <v>2599</v>
      </c>
      <c r="C16" s="84">
        <v>8</v>
      </c>
      <c r="D16" s="118">
        <v>0.00413808554867119</v>
      </c>
      <c r="E16" s="118">
        <v>2.0126152494987535</v>
      </c>
      <c r="F16" s="84" t="s">
        <v>2986</v>
      </c>
      <c r="G16" s="84" t="b">
        <v>0</v>
      </c>
      <c r="H16" s="84" t="b">
        <v>0</v>
      </c>
      <c r="I16" s="84" t="b">
        <v>0</v>
      </c>
      <c r="J16" s="84" t="b">
        <v>0</v>
      </c>
      <c r="K16" s="84" t="b">
        <v>0</v>
      </c>
      <c r="L16" s="84" t="b">
        <v>0</v>
      </c>
    </row>
    <row r="17" spans="1:12" ht="15">
      <c r="A17" s="84" t="s">
        <v>2599</v>
      </c>
      <c r="B17" s="84" t="s">
        <v>2185</v>
      </c>
      <c r="C17" s="84">
        <v>8</v>
      </c>
      <c r="D17" s="118">
        <v>0.00413808554867119</v>
      </c>
      <c r="E17" s="118">
        <v>2.0126152494987535</v>
      </c>
      <c r="F17" s="84" t="s">
        <v>2986</v>
      </c>
      <c r="G17" s="84" t="b">
        <v>0</v>
      </c>
      <c r="H17" s="84" t="b">
        <v>0</v>
      </c>
      <c r="I17" s="84" t="b">
        <v>0</v>
      </c>
      <c r="J17" s="84" t="b">
        <v>0</v>
      </c>
      <c r="K17" s="84" t="b">
        <v>0</v>
      </c>
      <c r="L17" s="84" t="b">
        <v>0</v>
      </c>
    </row>
    <row r="18" spans="1:12" ht="15">
      <c r="A18" s="84" t="s">
        <v>2185</v>
      </c>
      <c r="B18" s="84" t="s">
        <v>285</v>
      </c>
      <c r="C18" s="84">
        <v>8</v>
      </c>
      <c r="D18" s="118">
        <v>0.00413808554867119</v>
      </c>
      <c r="E18" s="118">
        <v>1.4563127487314664</v>
      </c>
      <c r="F18" s="84" t="s">
        <v>2986</v>
      </c>
      <c r="G18" s="84" t="b">
        <v>0</v>
      </c>
      <c r="H18" s="84" t="b">
        <v>0</v>
      </c>
      <c r="I18" s="84" t="b">
        <v>0</v>
      </c>
      <c r="J18" s="84" t="b">
        <v>0</v>
      </c>
      <c r="K18" s="84" t="b">
        <v>0</v>
      </c>
      <c r="L18" s="84" t="b">
        <v>0</v>
      </c>
    </row>
    <row r="19" spans="1:12" ht="15">
      <c r="A19" s="84" t="s">
        <v>285</v>
      </c>
      <c r="B19" s="84" t="s">
        <v>2617</v>
      </c>
      <c r="C19" s="84">
        <v>8</v>
      </c>
      <c r="D19" s="118">
        <v>0.00413808554867119</v>
      </c>
      <c r="E19" s="118">
        <v>1.8319763626923518</v>
      </c>
      <c r="F19" s="84" t="s">
        <v>2986</v>
      </c>
      <c r="G19" s="84" t="b">
        <v>0</v>
      </c>
      <c r="H19" s="84" t="b">
        <v>0</v>
      </c>
      <c r="I19" s="84" t="b">
        <v>0</v>
      </c>
      <c r="J19" s="84" t="b">
        <v>0</v>
      </c>
      <c r="K19" s="84" t="b">
        <v>0</v>
      </c>
      <c r="L19" s="84" t="b">
        <v>0</v>
      </c>
    </row>
    <row r="20" spans="1:12" ht="15">
      <c r="A20" s="84" t="s">
        <v>2617</v>
      </c>
      <c r="B20" s="84" t="s">
        <v>2607</v>
      </c>
      <c r="C20" s="84">
        <v>8</v>
      </c>
      <c r="D20" s="118">
        <v>0.00413808554867119</v>
      </c>
      <c r="E20" s="118">
        <v>2.4340363540203143</v>
      </c>
      <c r="F20" s="84" t="s">
        <v>2986</v>
      </c>
      <c r="G20" s="84" t="b">
        <v>0</v>
      </c>
      <c r="H20" s="84" t="b">
        <v>0</v>
      </c>
      <c r="I20" s="84" t="b">
        <v>0</v>
      </c>
      <c r="J20" s="84" t="b">
        <v>0</v>
      </c>
      <c r="K20" s="84" t="b">
        <v>0</v>
      </c>
      <c r="L20" s="84" t="b">
        <v>0</v>
      </c>
    </row>
    <row r="21" spans="1:12" ht="15">
      <c r="A21" s="84" t="s">
        <v>2607</v>
      </c>
      <c r="B21" s="84" t="s">
        <v>2618</v>
      </c>
      <c r="C21" s="84">
        <v>8</v>
      </c>
      <c r="D21" s="118">
        <v>0.00413808554867119</v>
      </c>
      <c r="E21" s="118">
        <v>2.4340363540203143</v>
      </c>
      <c r="F21" s="84" t="s">
        <v>2986</v>
      </c>
      <c r="G21" s="84" t="b">
        <v>0</v>
      </c>
      <c r="H21" s="84" t="b">
        <v>0</v>
      </c>
      <c r="I21" s="84" t="b">
        <v>0</v>
      </c>
      <c r="J21" s="84" t="b">
        <v>1</v>
      </c>
      <c r="K21" s="84" t="b">
        <v>0</v>
      </c>
      <c r="L21" s="84" t="b">
        <v>0</v>
      </c>
    </row>
    <row r="22" spans="1:12" ht="15">
      <c r="A22" s="84" t="s">
        <v>2618</v>
      </c>
      <c r="B22" s="84" t="s">
        <v>2619</v>
      </c>
      <c r="C22" s="84">
        <v>8</v>
      </c>
      <c r="D22" s="118">
        <v>0.00413808554867119</v>
      </c>
      <c r="E22" s="118">
        <v>2.4851888764676953</v>
      </c>
      <c r="F22" s="84" t="s">
        <v>2986</v>
      </c>
      <c r="G22" s="84" t="b">
        <v>1</v>
      </c>
      <c r="H22" s="84" t="b">
        <v>0</v>
      </c>
      <c r="I22" s="84" t="b">
        <v>0</v>
      </c>
      <c r="J22" s="84" t="b">
        <v>0</v>
      </c>
      <c r="K22" s="84" t="b">
        <v>0</v>
      </c>
      <c r="L22" s="84" t="b">
        <v>0</v>
      </c>
    </row>
    <row r="23" spans="1:12" ht="15">
      <c r="A23" s="84" t="s">
        <v>2619</v>
      </c>
      <c r="B23" s="84" t="s">
        <v>2603</v>
      </c>
      <c r="C23" s="84">
        <v>8</v>
      </c>
      <c r="D23" s="118">
        <v>0.00413808554867119</v>
      </c>
      <c r="E23" s="118">
        <v>2.4340363540203143</v>
      </c>
      <c r="F23" s="84" t="s">
        <v>2986</v>
      </c>
      <c r="G23" s="84" t="b">
        <v>0</v>
      </c>
      <c r="H23" s="84" t="b">
        <v>0</v>
      </c>
      <c r="I23" s="84" t="b">
        <v>0</v>
      </c>
      <c r="J23" s="84" t="b">
        <v>0</v>
      </c>
      <c r="K23" s="84" t="b">
        <v>0</v>
      </c>
      <c r="L23" s="84" t="b">
        <v>0</v>
      </c>
    </row>
    <row r="24" spans="1:12" ht="15">
      <c r="A24" s="84" t="s">
        <v>234</v>
      </c>
      <c r="B24" s="84" t="s">
        <v>2616</v>
      </c>
      <c r="C24" s="84">
        <v>7</v>
      </c>
      <c r="D24" s="118">
        <v>0.0037752935114205508</v>
      </c>
      <c r="E24" s="118">
        <v>1.7754950067399036</v>
      </c>
      <c r="F24" s="84" t="s">
        <v>2986</v>
      </c>
      <c r="G24" s="84" t="b">
        <v>0</v>
      </c>
      <c r="H24" s="84" t="b">
        <v>0</v>
      </c>
      <c r="I24" s="84" t="b">
        <v>0</v>
      </c>
      <c r="J24" s="84" t="b">
        <v>0</v>
      </c>
      <c r="K24" s="84" t="b">
        <v>0</v>
      </c>
      <c r="L24" s="84" t="b">
        <v>0</v>
      </c>
    </row>
    <row r="25" spans="1:12" ht="15">
      <c r="A25" s="84" t="s">
        <v>2187</v>
      </c>
      <c r="B25" s="84" t="s">
        <v>2625</v>
      </c>
      <c r="C25" s="84">
        <v>7</v>
      </c>
      <c r="D25" s="118">
        <v>0.0037752935114205508</v>
      </c>
      <c r="E25" s="118">
        <v>2.2121876044039577</v>
      </c>
      <c r="F25" s="84" t="s">
        <v>2986</v>
      </c>
      <c r="G25" s="84" t="b">
        <v>0</v>
      </c>
      <c r="H25" s="84" t="b">
        <v>0</v>
      </c>
      <c r="I25" s="84" t="b">
        <v>0</v>
      </c>
      <c r="J25" s="84" t="b">
        <v>0</v>
      </c>
      <c r="K25" s="84" t="b">
        <v>0</v>
      </c>
      <c r="L25" s="84" t="b">
        <v>0</v>
      </c>
    </row>
    <row r="26" spans="1:12" ht="15">
      <c r="A26" s="84" t="s">
        <v>2625</v>
      </c>
      <c r="B26" s="84" t="s">
        <v>285</v>
      </c>
      <c r="C26" s="84">
        <v>7</v>
      </c>
      <c r="D26" s="118">
        <v>0.0037752935114205508</v>
      </c>
      <c r="E26" s="118">
        <v>1.8319763626923518</v>
      </c>
      <c r="F26" s="84" t="s">
        <v>2986</v>
      </c>
      <c r="G26" s="84" t="b">
        <v>0</v>
      </c>
      <c r="H26" s="84" t="b">
        <v>0</v>
      </c>
      <c r="I26" s="84" t="b">
        <v>0</v>
      </c>
      <c r="J26" s="84" t="b">
        <v>0</v>
      </c>
      <c r="K26" s="84" t="b">
        <v>0</v>
      </c>
      <c r="L26" s="84" t="b">
        <v>0</v>
      </c>
    </row>
    <row r="27" spans="1:12" ht="15">
      <c r="A27" s="84" t="s">
        <v>2186</v>
      </c>
      <c r="B27" s="84" t="s">
        <v>2626</v>
      </c>
      <c r="C27" s="84">
        <v>7</v>
      </c>
      <c r="D27" s="118">
        <v>0.0037752935114205508</v>
      </c>
      <c r="E27" s="118">
        <v>2.045856182637433</v>
      </c>
      <c r="F27" s="84" t="s">
        <v>2986</v>
      </c>
      <c r="G27" s="84" t="b">
        <v>0</v>
      </c>
      <c r="H27" s="84" t="b">
        <v>0</v>
      </c>
      <c r="I27" s="84" t="b">
        <v>0</v>
      </c>
      <c r="J27" s="84" t="b">
        <v>0</v>
      </c>
      <c r="K27" s="84" t="b">
        <v>0</v>
      </c>
      <c r="L27" s="84" t="b">
        <v>0</v>
      </c>
    </row>
    <row r="28" spans="1:12" ht="15">
      <c r="A28" s="84" t="s">
        <v>2626</v>
      </c>
      <c r="B28" s="84" t="s">
        <v>2600</v>
      </c>
      <c r="C28" s="84">
        <v>7</v>
      </c>
      <c r="D28" s="118">
        <v>0.0037752935114205508</v>
      </c>
      <c r="E28" s="118">
        <v>2.388278863459639</v>
      </c>
      <c r="F28" s="84" t="s">
        <v>2986</v>
      </c>
      <c r="G28" s="84" t="b">
        <v>0</v>
      </c>
      <c r="H28" s="84" t="b">
        <v>0</v>
      </c>
      <c r="I28" s="84" t="b">
        <v>0</v>
      </c>
      <c r="J28" s="84" t="b">
        <v>0</v>
      </c>
      <c r="K28" s="84" t="b">
        <v>0</v>
      </c>
      <c r="L28" s="84" t="b">
        <v>0</v>
      </c>
    </row>
    <row r="29" spans="1:12" ht="15">
      <c r="A29" s="84" t="s">
        <v>2600</v>
      </c>
      <c r="B29" s="84" t="s">
        <v>2627</v>
      </c>
      <c r="C29" s="84">
        <v>7</v>
      </c>
      <c r="D29" s="118">
        <v>0.0037752935114205508</v>
      </c>
      <c r="E29" s="118">
        <v>2.388278863459639</v>
      </c>
      <c r="F29" s="84" t="s">
        <v>2986</v>
      </c>
      <c r="G29" s="84" t="b">
        <v>0</v>
      </c>
      <c r="H29" s="84" t="b">
        <v>0</v>
      </c>
      <c r="I29" s="84" t="b">
        <v>0</v>
      </c>
      <c r="J29" s="84" t="b">
        <v>0</v>
      </c>
      <c r="K29" s="84" t="b">
        <v>0</v>
      </c>
      <c r="L29" s="84" t="b">
        <v>0</v>
      </c>
    </row>
    <row r="30" spans="1:12" ht="15">
      <c r="A30" s="84" t="s">
        <v>2627</v>
      </c>
      <c r="B30" s="84" t="s">
        <v>2601</v>
      </c>
      <c r="C30" s="84">
        <v>7</v>
      </c>
      <c r="D30" s="118">
        <v>0.0037752935114205508</v>
      </c>
      <c r="E30" s="118">
        <v>2.388278863459639</v>
      </c>
      <c r="F30" s="84" t="s">
        <v>2986</v>
      </c>
      <c r="G30" s="84" t="b">
        <v>0</v>
      </c>
      <c r="H30" s="84" t="b">
        <v>0</v>
      </c>
      <c r="I30" s="84" t="b">
        <v>0</v>
      </c>
      <c r="J30" s="84" t="b">
        <v>0</v>
      </c>
      <c r="K30" s="84" t="b">
        <v>0</v>
      </c>
      <c r="L30" s="84" t="b">
        <v>0</v>
      </c>
    </row>
    <row r="31" spans="1:12" ht="15">
      <c r="A31" s="84" t="s">
        <v>2601</v>
      </c>
      <c r="B31" s="84" t="s">
        <v>2628</v>
      </c>
      <c r="C31" s="84">
        <v>7</v>
      </c>
      <c r="D31" s="118">
        <v>0.0037752935114205508</v>
      </c>
      <c r="E31" s="118">
        <v>2.388278863459639</v>
      </c>
      <c r="F31" s="84" t="s">
        <v>2986</v>
      </c>
      <c r="G31" s="84" t="b">
        <v>0</v>
      </c>
      <c r="H31" s="84" t="b">
        <v>0</v>
      </c>
      <c r="I31" s="84" t="b">
        <v>0</v>
      </c>
      <c r="J31" s="84" t="b">
        <v>0</v>
      </c>
      <c r="K31" s="84" t="b">
        <v>1</v>
      </c>
      <c r="L31" s="84" t="b">
        <v>0</v>
      </c>
    </row>
    <row r="32" spans="1:12" ht="15">
      <c r="A32" s="84" t="s">
        <v>2628</v>
      </c>
      <c r="B32" s="84" t="s">
        <v>2189</v>
      </c>
      <c r="C32" s="84">
        <v>7</v>
      </c>
      <c r="D32" s="118">
        <v>0.0037752935114205508</v>
      </c>
      <c r="E32" s="118">
        <v>2.242150827781401</v>
      </c>
      <c r="F32" s="84" t="s">
        <v>2986</v>
      </c>
      <c r="G32" s="84" t="b">
        <v>0</v>
      </c>
      <c r="H32" s="84" t="b">
        <v>1</v>
      </c>
      <c r="I32" s="84" t="b">
        <v>0</v>
      </c>
      <c r="J32" s="84" t="b">
        <v>1</v>
      </c>
      <c r="K32" s="84" t="b">
        <v>0</v>
      </c>
      <c r="L32" s="84" t="b">
        <v>0</v>
      </c>
    </row>
    <row r="33" spans="1:12" ht="15">
      <c r="A33" s="84" t="s">
        <v>2189</v>
      </c>
      <c r="B33" s="84" t="s">
        <v>2629</v>
      </c>
      <c r="C33" s="84">
        <v>7</v>
      </c>
      <c r="D33" s="118">
        <v>0.0037752935114205508</v>
      </c>
      <c r="E33" s="118">
        <v>2.242150827781401</v>
      </c>
      <c r="F33" s="84" t="s">
        <v>2986</v>
      </c>
      <c r="G33" s="84" t="b">
        <v>1</v>
      </c>
      <c r="H33" s="84" t="b">
        <v>0</v>
      </c>
      <c r="I33" s="84" t="b">
        <v>0</v>
      </c>
      <c r="J33" s="84" t="b">
        <v>0</v>
      </c>
      <c r="K33" s="84" t="b">
        <v>0</v>
      </c>
      <c r="L33" s="84" t="b">
        <v>0</v>
      </c>
    </row>
    <row r="34" spans="1:12" ht="15">
      <c r="A34" s="84" t="s">
        <v>2629</v>
      </c>
      <c r="B34" s="84" t="s">
        <v>2179</v>
      </c>
      <c r="C34" s="84">
        <v>7</v>
      </c>
      <c r="D34" s="118">
        <v>0.0037752935114205508</v>
      </c>
      <c r="E34" s="118">
        <v>2.0872488677956578</v>
      </c>
      <c r="F34" s="84" t="s">
        <v>2986</v>
      </c>
      <c r="G34" s="84" t="b">
        <v>0</v>
      </c>
      <c r="H34" s="84" t="b">
        <v>0</v>
      </c>
      <c r="I34" s="84" t="b">
        <v>0</v>
      </c>
      <c r="J34" s="84" t="b">
        <v>0</v>
      </c>
      <c r="K34" s="84" t="b">
        <v>0</v>
      </c>
      <c r="L34" s="84" t="b">
        <v>0</v>
      </c>
    </row>
    <row r="35" spans="1:12" ht="15">
      <c r="A35" s="84" t="s">
        <v>2179</v>
      </c>
      <c r="B35" s="84" t="s">
        <v>2630</v>
      </c>
      <c r="C35" s="84">
        <v>7</v>
      </c>
      <c r="D35" s="118">
        <v>0.0037752935114205508</v>
      </c>
      <c r="E35" s="118">
        <v>2.0872488677956578</v>
      </c>
      <c r="F35" s="84" t="s">
        <v>2986</v>
      </c>
      <c r="G35" s="84" t="b">
        <v>0</v>
      </c>
      <c r="H35" s="84" t="b">
        <v>0</v>
      </c>
      <c r="I35" s="84" t="b">
        <v>0</v>
      </c>
      <c r="J35" s="84" t="b">
        <v>1</v>
      </c>
      <c r="K35" s="84" t="b">
        <v>0</v>
      </c>
      <c r="L35" s="84" t="b">
        <v>0</v>
      </c>
    </row>
    <row r="36" spans="1:12" ht="15">
      <c r="A36" s="84" t="s">
        <v>2630</v>
      </c>
      <c r="B36" s="84" t="s">
        <v>2189</v>
      </c>
      <c r="C36" s="84">
        <v>7</v>
      </c>
      <c r="D36" s="118">
        <v>0.0037752935114205508</v>
      </c>
      <c r="E36" s="118">
        <v>2.242150827781401</v>
      </c>
      <c r="F36" s="84" t="s">
        <v>2986</v>
      </c>
      <c r="G36" s="84" t="b">
        <v>1</v>
      </c>
      <c r="H36" s="84" t="b">
        <v>0</v>
      </c>
      <c r="I36" s="84" t="b">
        <v>0</v>
      </c>
      <c r="J36" s="84" t="b">
        <v>1</v>
      </c>
      <c r="K36" s="84" t="b">
        <v>0</v>
      </c>
      <c r="L36" s="84" t="b">
        <v>0</v>
      </c>
    </row>
    <row r="37" spans="1:12" ht="15">
      <c r="A37" s="84" t="s">
        <v>2189</v>
      </c>
      <c r="B37" s="84" t="s">
        <v>2631</v>
      </c>
      <c r="C37" s="84">
        <v>7</v>
      </c>
      <c r="D37" s="118">
        <v>0.0037752935114205508</v>
      </c>
      <c r="E37" s="118">
        <v>2.242150827781401</v>
      </c>
      <c r="F37" s="84" t="s">
        <v>2986</v>
      </c>
      <c r="G37" s="84" t="b">
        <v>1</v>
      </c>
      <c r="H37" s="84" t="b">
        <v>0</v>
      </c>
      <c r="I37" s="84" t="b">
        <v>0</v>
      </c>
      <c r="J37" s="84" t="b">
        <v>0</v>
      </c>
      <c r="K37" s="84" t="b">
        <v>0</v>
      </c>
      <c r="L37" s="84" t="b">
        <v>0</v>
      </c>
    </row>
    <row r="38" spans="1:12" ht="15">
      <c r="A38" s="84" t="s">
        <v>2631</v>
      </c>
      <c r="B38" s="84" t="s">
        <v>2632</v>
      </c>
      <c r="C38" s="84">
        <v>7</v>
      </c>
      <c r="D38" s="118">
        <v>0.0037752935114205508</v>
      </c>
      <c r="E38" s="118">
        <v>2.543180823445382</v>
      </c>
      <c r="F38" s="84" t="s">
        <v>2986</v>
      </c>
      <c r="G38" s="84" t="b">
        <v>0</v>
      </c>
      <c r="H38" s="84" t="b">
        <v>0</v>
      </c>
      <c r="I38" s="84" t="b">
        <v>0</v>
      </c>
      <c r="J38" s="84" t="b">
        <v>0</v>
      </c>
      <c r="K38" s="84" t="b">
        <v>0</v>
      </c>
      <c r="L38" s="84" t="b">
        <v>0</v>
      </c>
    </row>
    <row r="39" spans="1:12" ht="15">
      <c r="A39" s="84" t="s">
        <v>2176</v>
      </c>
      <c r="B39" s="84" t="s">
        <v>2621</v>
      </c>
      <c r="C39" s="84">
        <v>7</v>
      </c>
      <c r="D39" s="118">
        <v>0.0037752935114205508</v>
      </c>
      <c r="E39" s="118">
        <v>1.8251369381620464</v>
      </c>
      <c r="F39" s="84" t="s">
        <v>2986</v>
      </c>
      <c r="G39" s="84" t="b">
        <v>0</v>
      </c>
      <c r="H39" s="84" t="b">
        <v>0</v>
      </c>
      <c r="I39" s="84" t="b">
        <v>0</v>
      </c>
      <c r="J39" s="84" t="b">
        <v>0</v>
      </c>
      <c r="K39" s="84" t="b">
        <v>0</v>
      </c>
      <c r="L39" s="84" t="b">
        <v>0</v>
      </c>
    </row>
    <row r="40" spans="1:12" ht="15">
      <c r="A40" s="84" t="s">
        <v>2621</v>
      </c>
      <c r="B40" s="84" t="s">
        <v>2188</v>
      </c>
      <c r="C40" s="84">
        <v>7</v>
      </c>
      <c r="D40" s="118">
        <v>0.0037752935114205508</v>
      </c>
      <c r="E40" s="118">
        <v>2.1841588808037145</v>
      </c>
      <c r="F40" s="84" t="s">
        <v>2986</v>
      </c>
      <c r="G40" s="84" t="b">
        <v>0</v>
      </c>
      <c r="H40" s="84" t="b">
        <v>0</v>
      </c>
      <c r="I40" s="84" t="b">
        <v>0</v>
      </c>
      <c r="J40" s="84" t="b">
        <v>0</v>
      </c>
      <c r="K40" s="84" t="b">
        <v>0</v>
      </c>
      <c r="L40" s="84" t="b">
        <v>0</v>
      </c>
    </row>
    <row r="41" spans="1:12" ht="15">
      <c r="A41" s="84" t="s">
        <v>2646</v>
      </c>
      <c r="B41" s="84" t="s">
        <v>2647</v>
      </c>
      <c r="C41" s="84">
        <v>6</v>
      </c>
      <c r="D41" s="118">
        <v>0.003388812418599968</v>
      </c>
      <c r="E41" s="118">
        <v>2.6101276130759956</v>
      </c>
      <c r="F41" s="84" t="s">
        <v>2986</v>
      </c>
      <c r="G41" s="84" t="b">
        <v>0</v>
      </c>
      <c r="H41" s="84" t="b">
        <v>0</v>
      </c>
      <c r="I41" s="84" t="b">
        <v>0</v>
      </c>
      <c r="J41" s="84" t="b">
        <v>0</v>
      </c>
      <c r="K41" s="84" t="b">
        <v>0</v>
      </c>
      <c r="L41" s="84" t="b">
        <v>0</v>
      </c>
    </row>
    <row r="42" spans="1:12" ht="15">
      <c r="A42" s="84" t="s">
        <v>2647</v>
      </c>
      <c r="B42" s="84" t="s">
        <v>2648</v>
      </c>
      <c r="C42" s="84">
        <v>6</v>
      </c>
      <c r="D42" s="118">
        <v>0.003388812418599968</v>
      </c>
      <c r="E42" s="118">
        <v>2.6101276130759956</v>
      </c>
      <c r="F42" s="84" t="s">
        <v>2986</v>
      </c>
      <c r="G42" s="84" t="b">
        <v>0</v>
      </c>
      <c r="H42" s="84" t="b">
        <v>0</v>
      </c>
      <c r="I42" s="84" t="b">
        <v>0</v>
      </c>
      <c r="J42" s="84" t="b">
        <v>0</v>
      </c>
      <c r="K42" s="84" t="b">
        <v>0</v>
      </c>
      <c r="L42" s="84" t="b">
        <v>0</v>
      </c>
    </row>
    <row r="43" spans="1:12" ht="15">
      <c r="A43" s="84" t="s">
        <v>2648</v>
      </c>
      <c r="B43" s="84" t="s">
        <v>2649</v>
      </c>
      <c r="C43" s="84">
        <v>6</v>
      </c>
      <c r="D43" s="118">
        <v>0.003388812418599968</v>
      </c>
      <c r="E43" s="118">
        <v>2.6101276130759956</v>
      </c>
      <c r="F43" s="84" t="s">
        <v>2986</v>
      </c>
      <c r="G43" s="84" t="b">
        <v>0</v>
      </c>
      <c r="H43" s="84" t="b">
        <v>0</v>
      </c>
      <c r="I43" s="84" t="b">
        <v>0</v>
      </c>
      <c r="J43" s="84" t="b">
        <v>0</v>
      </c>
      <c r="K43" s="84" t="b">
        <v>0</v>
      </c>
      <c r="L43" s="84" t="b">
        <v>0</v>
      </c>
    </row>
    <row r="44" spans="1:12" ht="15">
      <c r="A44" s="84" t="s">
        <v>2649</v>
      </c>
      <c r="B44" s="84" t="s">
        <v>2650</v>
      </c>
      <c r="C44" s="84">
        <v>6</v>
      </c>
      <c r="D44" s="118">
        <v>0.003388812418599968</v>
      </c>
      <c r="E44" s="118">
        <v>2.6101276130759956</v>
      </c>
      <c r="F44" s="84" t="s">
        <v>2986</v>
      </c>
      <c r="G44" s="84" t="b">
        <v>0</v>
      </c>
      <c r="H44" s="84" t="b">
        <v>0</v>
      </c>
      <c r="I44" s="84" t="b">
        <v>0</v>
      </c>
      <c r="J44" s="84" t="b">
        <v>0</v>
      </c>
      <c r="K44" s="84" t="b">
        <v>0</v>
      </c>
      <c r="L44" s="84" t="b">
        <v>0</v>
      </c>
    </row>
    <row r="45" spans="1:12" ht="15">
      <c r="A45" s="84" t="s">
        <v>2650</v>
      </c>
      <c r="B45" s="84" t="s">
        <v>2190</v>
      </c>
      <c r="C45" s="84">
        <v>6</v>
      </c>
      <c r="D45" s="118">
        <v>0.003388812418599968</v>
      </c>
      <c r="E45" s="118">
        <v>2.274335511152802</v>
      </c>
      <c r="F45" s="84" t="s">
        <v>2986</v>
      </c>
      <c r="G45" s="84" t="b">
        <v>0</v>
      </c>
      <c r="H45" s="84" t="b">
        <v>0</v>
      </c>
      <c r="I45" s="84" t="b">
        <v>0</v>
      </c>
      <c r="J45" s="84" t="b">
        <v>0</v>
      </c>
      <c r="K45" s="84" t="b">
        <v>0</v>
      </c>
      <c r="L45" s="84" t="b">
        <v>0</v>
      </c>
    </row>
    <row r="46" spans="1:12" ht="15">
      <c r="A46" s="84" t="s">
        <v>2190</v>
      </c>
      <c r="B46" s="84" t="s">
        <v>2615</v>
      </c>
      <c r="C46" s="84">
        <v>6</v>
      </c>
      <c r="D46" s="118">
        <v>0.003388812418599968</v>
      </c>
      <c r="E46" s="118">
        <v>2.149396774544502</v>
      </c>
      <c r="F46" s="84" t="s">
        <v>2986</v>
      </c>
      <c r="G46" s="84" t="b">
        <v>0</v>
      </c>
      <c r="H46" s="84" t="b">
        <v>0</v>
      </c>
      <c r="I46" s="84" t="b">
        <v>0</v>
      </c>
      <c r="J46" s="84" t="b">
        <v>0</v>
      </c>
      <c r="K46" s="84" t="b">
        <v>0</v>
      </c>
      <c r="L46" s="84" t="b">
        <v>0</v>
      </c>
    </row>
    <row r="47" spans="1:12" ht="15">
      <c r="A47" s="84" t="s">
        <v>2615</v>
      </c>
      <c r="B47" s="84" t="s">
        <v>2188</v>
      </c>
      <c r="C47" s="84">
        <v>6</v>
      </c>
      <c r="D47" s="118">
        <v>0.003388812418599968</v>
      </c>
      <c r="E47" s="118">
        <v>2.117212091173101</v>
      </c>
      <c r="F47" s="84" t="s">
        <v>2986</v>
      </c>
      <c r="G47" s="84" t="b">
        <v>0</v>
      </c>
      <c r="H47" s="84" t="b">
        <v>0</v>
      </c>
      <c r="I47" s="84" t="b">
        <v>0</v>
      </c>
      <c r="J47" s="84" t="b">
        <v>0</v>
      </c>
      <c r="K47" s="84" t="b">
        <v>0</v>
      </c>
      <c r="L47" s="84" t="b">
        <v>0</v>
      </c>
    </row>
    <row r="48" spans="1:12" ht="15">
      <c r="A48" s="84" t="s">
        <v>2184</v>
      </c>
      <c r="B48" s="84" t="s">
        <v>2191</v>
      </c>
      <c r="C48" s="84">
        <v>6</v>
      </c>
      <c r="D48" s="118">
        <v>0.003388812418599968</v>
      </c>
      <c r="E48" s="118">
        <v>1.6558851036366704</v>
      </c>
      <c r="F48" s="84" t="s">
        <v>2986</v>
      </c>
      <c r="G48" s="84" t="b">
        <v>0</v>
      </c>
      <c r="H48" s="84" t="b">
        <v>0</v>
      </c>
      <c r="I48" s="84" t="b">
        <v>0</v>
      </c>
      <c r="J48" s="84" t="b">
        <v>1</v>
      </c>
      <c r="K48" s="84" t="b">
        <v>0</v>
      </c>
      <c r="L48" s="84" t="b">
        <v>0</v>
      </c>
    </row>
    <row r="49" spans="1:12" ht="15">
      <c r="A49" s="84" t="s">
        <v>2191</v>
      </c>
      <c r="B49" s="84" t="s">
        <v>2598</v>
      </c>
      <c r="C49" s="84">
        <v>6</v>
      </c>
      <c r="D49" s="118">
        <v>0.003388812418599968</v>
      </c>
      <c r="E49" s="118">
        <v>2.045856182637433</v>
      </c>
      <c r="F49" s="84" t="s">
        <v>2986</v>
      </c>
      <c r="G49" s="84" t="b">
        <v>1</v>
      </c>
      <c r="H49" s="84" t="b">
        <v>0</v>
      </c>
      <c r="I49" s="84" t="b">
        <v>0</v>
      </c>
      <c r="J49" s="84" t="b">
        <v>0</v>
      </c>
      <c r="K49" s="84" t="b">
        <v>0</v>
      </c>
      <c r="L49" s="84" t="b">
        <v>0</v>
      </c>
    </row>
    <row r="50" spans="1:12" ht="15">
      <c r="A50" s="84" t="s">
        <v>2598</v>
      </c>
      <c r="B50" s="84" t="s">
        <v>2651</v>
      </c>
      <c r="C50" s="84">
        <v>6</v>
      </c>
      <c r="D50" s="118">
        <v>0.003388812418599968</v>
      </c>
      <c r="E50" s="118">
        <v>2.346886178301414</v>
      </c>
      <c r="F50" s="84" t="s">
        <v>2986</v>
      </c>
      <c r="G50" s="84" t="b">
        <v>0</v>
      </c>
      <c r="H50" s="84" t="b">
        <v>0</v>
      </c>
      <c r="I50" s="84" t="b">
        <v>0</v>
      </c>
      <c r="J50" s="84" t="b">
        <v>0</v>
      </c>
      <c r="K50" s="84" t="b">
        <v>0</v>
      </c>
      <c r="L50" s="84" t="b">
        <v>0</v>
      </c>
    </row>
    <row r="51" spans="1:12" ht="15">
      <c r="A51" s="84" t="s">
        <v>2651</v>
      </c>
      <c r="B51" s="84" t="s">
        <v>285</v>
      </c>
      <c r="C51" s="84">
        <v>6</v>
      </c>
      <c r="D51" s="118">
        <v>0.003388812418599968</v>
      </c>
      <c r="E51" s="118">
        <v>1.8319763626923518</v>
      </c>
      <c r="F51" s="84" t="s">
        <v>2986</v>
      </c>
      <c r="G51" s="84" t="b">
        <v>0</v>
      </c>
      <c r="H51" s="84" t="b">
        <v>0</v>
      </c>
      <c r="I51" s="84" t="b">
        <v>0</v>
      </c>
      <c r="J51" s="84" t="b">
        <v>0</v>
      </c>
      <c r="K51" s="84" t="b">
        <v>0</v>
      </c>
      <c r="L51" s="84" t="b">
        <v>0</v>
      </c>
    </row>
    <row r="52" spans="1:12" ht="15">
      <c r="A52" s="84" t="s">
        <v>285</v>
      </c>
      <c r="B52" s="84" t="s">
        <v>2611</v>
      </c>
      <c r="C52" s="84">
        <v>6</v>
      </c>
      <c r="D52" s="118">
        <v>0.003388812418599968</v>
      </c>
      <c r="E52" s="118">
        <v>1.7070376260840519</v>
      </c>
      <c r="F52" s="84" t="s">
        <v>2986</v>
      </c>
      <c r="G52" s="84" t="b">
        <v>0</v>
      </c>
      <c r="H52" s="84" t="b">
        <v>0</v>
      </c>
      <c r="I52" s="84" t="b">
        <v>0</v>
      </c>
      <c r="J52" s="84" t="b">
        <v>0</v>
      </c>
      <c r="K52" s="84" t="b">
        <v>0</v>
      </c>
      <c r="L52" s="84" t="b">
        <v>0</v>
      </c>
    </row>
    <row r="53" spans="1:12" ht="15">
      <c r="A53" s="84" t="s">
        <v>2611</v>
      </c>
      <c r="B53" s="84" t="s">
        <v>2614</v>
      </c>
      <c r="C53" s="84">
        <v>6</v>
      </c>
      <c r="D53" s="118">
        <v>0.003388812418599968</v>
      </c>
      <c r="E53" s="118">
        <v>2.3602501398593954</v>
      </c>
      <c r="F53" s="84" t="s">
        <v>2986</v>
      </c>
      <c r="G53" s="84" t="b">
        <v>0</v>
      </c>
      <c r="H53" s="84" t="b">
        <v>0</v>
      </c>
      <c r="I53" s="84" t="b">
        <v>0</v>
      </c>
      <c r="J53" s="84" t="b">
        <v>0</v>
      </c>
      <c r="K53" s="84" t="b">
        <v>0</v>
      </c>
      <c r="L53" s="84" t="b">
        <v>0</v>
      </c>
    </row>
    <row r="54" spans="1:12" ht="15">
      <c r="A54" s="84" t="s">
        <v>2614</v>
      </c>
      <c r="B54" s="84" t="s">
        <v>2596</v>
      </c>
      <c r="C54" s="84">
        <v>6</v>
      </c>
      <c r="D54" s="118">
        <v>0.003388812418599968</v>
      </c>
      <c r="E54" s="118">
        <v>2.1841588808037145</v>
      </c>
      <c r="F54" s="84" t="s">
        <v>2986</v>
      </c>
      <c r="G54" s="84" t="b">
        <v>0</v>
      </c>
      <c r="H54" s="84" t="b">
        <v>0</v>
      </c>
      <c r="I54" s="84" t="b">
        <v>0</v>
      </c>
      <c r="J54" s="84" t="b">
        <v>1</v>
      </c>
      <c r="K54" s="84" t="b">
        <v>0</v>
      </c>
      <c r="L54" s="84" t="b">
        <v>0</v>
      </c>
    </row>
    <row r="55" spans="1:12" ht="15">
      <c r="A55" s="84" t="s">
        <v>287</v>
      </c>
      <c r="B55" s="84" t="s">
        <v>2652</v>
      </c>
      <c r="C55" s="84">
        <v>6</v>
      </c>
      <c r="D55" s="118">
        <v>0.003388812418599968</v>
      </c>
      <c r="E55" s="118">
        <v>2.6101276130759956</v>
      </c>
      <c r="F55" s="84" t="s">
        <v>2986</v>
      </c>
      <c r="G55" s="84" t="b">
        <v>0</v>
      </c>
      <c r="H55" s="84" t="b">
        <v>0</v>
      </c>
      <c r="I55" s="84" t="b">
        <v>0</v>
      </c>
      <c r="J55" s="84" t="b">
        <v>0</v>
      </c>
      <c r="K55" s="84" t="b">
        <v>0</v>
      </c>
      <c r="L55" s="84" t="b">
        <v>0</v>
      </c>
    </row>
    <row r="56" spans="1:12" ht="15">
      <c r="A56" s="84" t="s">
        <v>2652</v>
      </c>
      <c r="B56" s="84" t="s">
        <v>2591</v>
      </c>
      <c r="C56" s="84">
        <v>6</v>
      </c>
      <c r="D56" s="118">
        <v>0.003388812418599968</v>
      </c>
      <c r="E56" s="118">
        <v>2.2121876044039577</v>
      </c>
      <c r="F56" s="84" t="s">
        <v>2986</v>
      </c>
      <c r="G56" s="84" t="b">
        <v>0</v>
      </c>
      <c r="H56" s="84" t="b">
        <v>0</v>
      </c>
      <c r="I56" s="84" t="b">
        <v>0</v>
      </c>
      <c r="J56" s="84" t="b">
        <v>0</v>
      </c>
      <c r="K56" s="84" t="b">
        <v>0</v>
      </c>
      <c r="L56" s="84" t="b">
        <v>0</v>
      </c>
    </row>
    <row r="57" spans="1:12" ht="15">
      <c r="A57" s="84" t="s">
        <v>2591</v>
      </c>
      <c r="B57" s="84" t="s">
        <v>2653</v>
      </c>
      <c r="C57" s="84">
        <v>6</v>
      </c>
      <c r="D57" s="118">
        <v>0.003388812418599968</v>
      </c>
      <c r="E57" s="118">
        <v>2.242150827781401</v>
      </c>
      <c r="F57" s="84" t="s">
        <v>2986</v>
      </c>
      <c r="G57" s="84" t="b">
        <v>0</v>
      </c>
      <c r="H57" s="84" t="b">
        <v>0</v>
      </c>
      <c r="I57" s="84" t="b">
        <v>0</v>
      </c>
      <c r="J57" s="84" t="b">
        <v>0</v>
      </c>
      <c r="K57" s="84" t="b">
        <v>0</v>
      </c>
      <c r="L57" s="84" t="b">
        <v>0</v>
      </c>
    </row>
    <row r="58" spans="1:12" ht="15">
      <c r="A58" s="84" t="s">
        <v>2654</v>
      </c>
      <c r="B58" s="84" t="s">
        <v>2191</v>
      </c>
      <c r="C58" s="84">
        <v>6</v>
      </c>
      <c r="D58" s="118">
        <v>0.003388812418599968</v>
      </c>
      <c r="E58" s="118">
        <v>2.3090976174120144</v>
      </c>
      <c r="F58" s="84" t="s">
        <v>2986</v>
      </c>
      <c r="G58" s="84" t="b">
        <v>0</v>
      </c>
      <c r="H58" s="84" t="b">
        <v>0</v>
      </c>
      <c r="I58" s="84" t="b">
        <v>0</v>
      </c>
      <c r="J58" s="84" t="b">
        <v>1</v>
      </c>
      <c r="K58" s="84" t="b">
        <v>0</v>
      </c>
      <c r="L58" s="84" t="b">
        <v>0</v>
      </c>
    </row>
    <row r="59" spans="1:12" ht="15">
      <c r="A59" s="84" t="s">
        <v>2191</v>
      </c>
      <c r="B59" s="84" t="s">
        <v>2655</v>
      </c>
      <c r="C59" s="84">
        <v>6</v>
      </c>
      <c r="D59" s="118">
        <v>0.003388812418599968</v>
      </c>
      <c r="E59" s="118">
        <v>2.3090976174120144</v>
      </c>
      <c r="F59" s="84" t="s">
        <v>2986</v>
      </c>
      <c r="G59" s="84" t="b">
        <v>1</v>
      </c>
      <c r="H59" s="84" t="b">
        <v>0</v>
      </c>
      <c r="I59" s="84" t="b">
        <v>0</v>
      </c>
      <c r="J59" s="84" t="b">
        <v>0</v>
      </c>
      <c r="K59" s="84" t="b">
        <v>0</v>
      </c>
      <c r="L59" s="84" t="b">
        <v>0</v>
      </c>
    </row>
    <row r="60" spans="1:12" ht="15">
      <c r="A60" s="84" t="s">
        <v>2655</v>
      </c>
      <c r="B60" s="84" t="s">
        <v>2656</v>
      </c>
      <c r="C60" s="84">
        <v>6</v>
      </c>
      <c r="D60" s="118">
        <v>0.003388812418599968</v>
      </c>
      <c r="E60" s="118">
        <v>2.6101276130759956</v>
      </c>
      <c r="F60" s="84" t="s">
        <v>2986</v>
      </c>
      <c r="G60" s="84" t="b">
        <v>0</v>
      </c>
      <c r="H60" s="84" t="b">
        <v>0</v>
      </c>
      <c r="I60" s="84" t="b">
        <v>0</v>
      </c>
      <c r="J60" s="84" t="b">
        <v>0</v>
      </c>
      <c r="K60" s="84" t="b">
        <v>0</v>
      </c>
      <c r="L60" s="84" t="b">
        <v>0</v>
      </c>
    </row>
    <row r="61" spans="1:12" ht="15">
      <c r="A61" s="84" t="s">
        <v>2656</v>
      </c>
      <c r="B61" s="84" t="s">
        <v>2657</v>
      </c>
      <c r="C61" s="84">
        <v>6</v>
      </c>
      <c r="D61" s="118">
        <v>0.003388812418599968</v>
      </c>
      <c r="E61" s="118">
        <v>2.6101276130759956</v>
      </c>
      <c r="F61" s="84" t="s">
        <v>2986</v>
      </c>
      <c r="G61" s="84" t="b">
        <v>0</v>
      </c>
      <c r="H61" s="84" t="b">
        <v>0</v>
      </c>
      <c r="I61" s="84" t="b">
        <v>0</v>
      </c>
      <c r="J61" s="84" t="b">
        <v>0</v>
      </c>
      <c r="K61" s="84" t="b">
        <v>0</v>
      </c>
      <c r="L61" s="84" t="b">
        <v>0</v>
      </c>
    </row>
    <row r="62" spans="1:12" ht="15">
      <c r="A62" s="84" t="s">
        <v>2603</v>
      </c>
      <c r="B62" s="84" t="s">
        <v>2659</v>
      </c>
      <c r="C62" s="84">
        <v>6</v>
      </c>
      <c r="D62" s="118">
        <v>0.003388812418599968</v>
      </c>
      <c r="E62" s="118">
        <v>2.4340363540203143</v>
      </c>
      <c r="F62" s="84" t="s">
        <v>2986</v>
      </c>
      <c r="G62" s="84" t="b">
        <v>0</v>
      </c>
      <c r="H62" s="84" t="b">
        <v>0</v>
      </c>
      <c r="I62" s="84" t="b">
        <v>0</v>
      </c>
      <c r="J62" s="84" t="b">
        <v>0</v>
      </c>
      <c r="K62" s="84" t="b">
        <v>0</v>
      </c>
      <c r="L62" s="84" t="b">
        <v>0</v>
      </c>
    </row>
    <row r="63" spans="1:12" ht="15">
      <c r="A63" s="84" t="s">
        <v>2620</v>
      </c>
      <c r="B63" s="84" t="s">
        <v>2660</v>
      </c>
      <c r="C63" s="84">
        <v>6</v>
      </c>
      <c r="D63" s="118">
        <v>0.003388812418599968</v>
      </c>
      <c r="E63" s="118">
        <v>2.4851888764676953</v>
      </c>
      <c r="F63" s="84" t="s">
        <v>2986</v>
      </c>
      <c r="G63" s="84" t="b">
        <v>0</v>
      </c>
      <c r="H63" s="84" t="b">
        <v>0</v>
      </c>
      <c r="I63" s="84" t="b">
        <v>0</v>
      </c>
      <c r="J63" s="84" t="b">
        <v>0</v>
      </c>
      <c r="K63" s="84" t="b">
        <v>0</v>
      </c>
      <c r="L63" s="84" t="b">
        <v>0</v>
      </c>
    </row>
    <row r="64" spans="1:12" ht="15">
      <c r="A64" s="84" t="s">
        <v>2660</v>
      </c>
      <c r="B64" s="84" t="s">
        <v>2661</v>
      </c>
      <c r="C64" s="84">
        <v>6</v>
      </c>
      <c r="D64" s="118">
        <v>0.003388812418599968</v>
      </c>
      <c r="E64" s="118">
        <v>2.6101276130759956</v>
      </c>
      <c r="F64" s="84" t="s">
        <v>2986</v>
      </c>
      <c r="G64" s="84" t="b">
        <v>0</v>
      </c>
      <c r="H64" s="84" t="b">
        <v>0</v>
      </c>
      <c r="I64" s="84" t="b">
        <v>0</v>
      </c>
      <c r="J64" s="84" t="b">
        <v>0</v>
      </c>
      <c r="K64" s="84" t="b">
        <v>0</v>
      </c>
      <c r="L64" s="84" t="b">
        <v>0</v>
      </c>
    </row>
    <row r="65" spans="1:12" ht="15">
      <c r="A65" s="84" t="s">
        <v>2661</v>
      </c>
      <c r="B65" s="84" t="s">
        <v>2609</v>
      </c>
      <c r="C65" s="84">
        <v>6</v>
      </c>
      <c r="D65" s="118">
        <v>0.003388812418599968</v>
      </c>
      <c r="E65" s="118">
        <v>2.4851888764676953</v>
      </c>
      <c r="F65" s="84" t="s">
        <v>2986</v>
      </c>
      <c r="G65" s="84" t="b">
        <v>0</v>
      </c>
      <c r="H65" s="84" t="b">
        <v>0</v>
      </c>
      <c r="I65" s="84" t="b">
        <v>0</v>
      </c>
      <c r="J65" s="84" t="b">
        <v>0</v>
      </c>
      <c r="K65" s="84" t="b">
        <v>0</v>
      </c>
      <c r="L65" s="84" t="b">
        <v>0</v>
      </c>
    </row>
    <row r="66" spans="1:12" ht="15">
      <c r="A66" s="84" t="s">
        <v>2609</v>
      </c>
      <c r="B66" s="84" t="s">
        <v>2624</v>
      </c>
      <c r="C66" s="84">
        <v>6</v>
      </c>
      <c r="D66" s="118">
        <v>0.003388812418599968</v>
      </c>
      <c r="E66" s="118">
        <v>2.418242086837082</v>
      </c>
      <c r="F66" s="84" t="s">
        <v>2986</v>
      </c>
      <c r="G66" s="84" t="b">
        <v>0</v>
      </c>
      <c r="H66" s="84" t="b">
        <v>0</v>
      </c>
      <c r="I66" s="84" t="b">
        <v>0</v>
      </c>
      <c r="J66" s="84" t="b">
        <v>0</v>
      </c>
      <c r="K66" s="84" t="b">
        <v>0</v>
      </c>
      <c r="L66" s="84" t="b">
        <v>0</v>
      </c>
    </row>
    <row r="67" spans="1:12" ht="15">
      <c r="A67" s="84" t="s">
        <v>2624</v>
      </c>
      <c r="B67" s="84" t="s">
        <v>2596</v>
      </c>
      <c r="C67" s="84">
        <v>6</v>
      </c>
      <c r="D67" s="118">
        <v>0.003388812418599968</v>
      </c>
      <c r="E67" s="118">
        <v>2.242150827781401</v>
      </c>
      <c r="F67" s="84" t="s">
        <v>2986</v>
      </c>
      <c r="G67" s="84" t="b">
        <v>0</v>
      </c>
      <c r="H67" s="84" t="b">
        <v>0</v>
      </c>
      <c r="I67" s="84" t="b">
        <v>0</v>
      </c>
      <c r="J67" s="84" t="b">
        <v>1</v>
      </c>
      <c r="K67" s="84" t="b">
        <v>0</v>
      </c>
      <c r="L67" s="84" t="b">
        <v>0</v>
      </c>
    </row>
    <row r="68" spans="1:12" ht="15">
      <c r="A68" s="84" t="s">
        <v>2596</v>
      </c>
      <c r="B68" s="84" t="s">
        <v>2184</v>
      </c>
      <c r="C68" s="84">
        <v>6</v>
      </c>
      <c r="D68" s="118">
        <v>0.003388812418599968</v>
      </c>
      <c r="E68" s="118">
        <v>1.6558851036366704</v>
      </c>
      <c r="F68" s="84" t="s">
        <v>2986</v>
      </c>
      <c r="G68" s="84" t="b">
        <v>1</v>
      </c>
      <c r="H68" s="84" t="b">
        <v>0</v>
      </c>
      <c r="I68" s="84" t="b">
        <v>0</v>
      </c>
      <c r="J68" s="84" t="b">
        <v>0</v>
      </c>
      <c r="K68" s="84" t="b">
        <v>0</v>
      </c>
      <c r="L68" s="84" t="b">
        <v>0</v>
      </c>
    </row>
    <row r="69" spans="1:12" ht="15">
      <c r="A69" s="84" t="s">
        <v>2597</v>
      </c>
      <c r="B69" s="84" t="s">
        <v>2662</v>
      </c>
      <c r="C69" s="84">
        <v>6</v>
      </c>
      <c r="D69" s="118">
        <v>0.003388812418599968</v>
      </c>
      <c r="E69" s="118">
        <v>2.3090976174120144</v>
      </c>
      <c r="F69" s="84" t="s">
        <v>2986</v>
      </c>
      <c r="G69" s="84" t="b">
        <v>0</v>
      </c>
      <c r="H69" s="84" t="b">
        <v>0</v>
      </c>
      <c r="I69" s="84" t="b">
        <v>0</v>
      </c>
      <c r="J69" s="84" t="b">
        <v>0</v>
      </c>
      <c r="K69" s="84" t="b">
        <v>0</v>
      </c>
      <c r="L69" s="84" t="b">
        <v>0</v>
      </c>
    </row>
    <row r="70" spans="1:12" ht="15">
      <c r="A70" s="84" t="s">
        <v>2662</v>
      </c>
      <c r="B70" s="84" t="s">
        <v>2663</v>
      </c>
      <c r="C70" s="84">
        <v>6</v>
      </c>
      <c r="D70" s="118">
        <v>0.003388812418599968</v>
      </c>
      <c r="E70" s="118">
        <v>2.6101276130759956</v>
      </c>
      <c r="F70" s="84" t="s">
        <v>2986</v>
      </c>
      <c r="G70" s="84" t="b">
        <v>0</v>
      </c>
      <c r="H70" s="84" t="b">
        <v>0</v>
      </c>
      <c r="I70" s="84" t="b">
        <v>0</v>
      </c>
      <c r="J70" s="84" t="b">
        <v>1</v>
      </c>
      <c r="K70" s="84" t="b">
        <v>0</v>
      </c>
      <c r="L70" s="84" t="b">
        <v>0</v>
      </c>
    </row>
    <row r="71" spans="1:12" ht="15">
      <c r="A71" s="84" t="s">
        <v>2663</v>
      </c>
      <c r="B71" s="84" t="s">
        <v>2610</v>
      </c>
      <c r="C71" s="84">
        <v>6</v>
      </c>
      <c r="D71" s="118">
        <v>0.003388812418599968</v>
      </c>
      <c r="E71" s="118">
        <v>2.4851888764676953</v>
      </c>
      <c r="F71" s="84" t="s">
        <v>2986</v>
      </c>
      <c r="G71" s="84" t="b">
        <v>1</v>
      </c>
      <c r="H71" s="84" t="b">
        <v>0</v>
      </c>
      <c r="I71" s="84" t="b">
        <v>0</v>
      </c>
      <c r="J71" s="84" t="b">
        <v>0</v>
      </c>
      <c r="K71" s="84" t="b">
        <v>0</v>
      </c>
      <c r="L71" s="84" t="b">
        <v>0</v>
      </c>
    </row>
    <row r="72" spans="1:12" ht="15">
      <c r="A72" s="84" t="s">
        <v>2610</v>
      </c>
      <c r="B72" s="84" t="s">
        <v>2664</v>
      </c>
      <c r="C72" s="84">
        <v>6</v>
      </c>
      <c r="D72" s="118">
        <v>0.003388812418599968</v>
      </c>
      <c r="E72" s="118">
        <v>2.4851888764676953</v>
      </c>
      <c r="F72" s="84" t="s">
        <v>2986</v>
      </c>
      <c r="G72" s="84" t="b">
        <v>0</v>
      </c>
      <c r="H72" s="84" t="b">
        <v>0</v>
      </c>
      <c r="I72" s="84" t="b">
        <v>0</v>
      </c>
      <c r="J72" s="84" t="b">
        <v>0</v>
      </c>
      <c r="K72" s="84" t="b">
        <v>0</v>
      </c>
      <c r="L72" s="84" t="b">
        <v>0</v>
      </c>
    </row>
    <row r="73" spans="1:12" ht="15">
      <c r="A73" s="84" t="s">
        <v>234</v>
      </c>
      <c r="B73" s="84" t="s">
        <v>2187</v>
      </c>
      <c r="C73" s="84">
        <v>6</v>
      </c>
      <c r="D73" s="118">
        <v>0.003388812418599968</v>
      </c>
      <c r="E73" s="118">
        <v>1.407518221445309</v>
      </c>
      <c r="F73" s="84" t="s">
        <v>2986</v>
      </c>
      <c r="G73" s="84" t="b">
        <v>0</v>
      </c>
      <c r="H73" s="84" t="b">
        <v>0</v>
      </c>
      <c r="I73" s="84" t="b">
        <v>0</v>
      </c>
      <c r="J73" s="84" t="b">
        <v>0</v>
      </c>
      <c r="K73" s="84" t="b">
        <v>0</v>
      </c>
      <c r="L73" s="84" t="b">
        <v>0</v>
      </c>
    </row>
    <row r="74" spans="1:12" ht="15">
      <c r="A74" s="84" t="s">
        <v>2632</v>
      </c>
      <c r="B74" s="84" t="s">
        <v>2665</v>
      </c>
      <c r="C74" s="84">
        <v>6</v>
      </c>
      <c r="D74" s="118">
        <v>0.003388812418599968</v>
      </c>
      <c r="E74" s="118">
        <v>2.543180823445382</v>
      </c>
      <c r="F74" s="84" t="s">
        <v>2986</v>
      </c>
      <c r="G74" s="84" t="b">
        <v>0</v>
      </c>
      <c r="H74" s="84" t="b">
        <v>0</v>
      </c>
      <c r="I74" s="84" t="b">
        <v>0</v>
      </c>
      <c r="J74" s="84" t="b">
        <v>0</v>
      </c>
      <c r="K74" s="84" t="b">
        <v>0</v>
      </c>
      <c r="L74" s="84" t="b">
        <v>0</v>
      </c>
    </row>
    <row r="75" spans="1:12" ht="15">
      <c r="A75" s="84" t="s">
        <v>2188</v>
      </c>
      <c r="B75" s="84" t="s">
        <v>2633</v>
      </c>
      <c r="C75" s="84">
        <v>6</v>
      </c>
      <c r="D75" s="118">
        <v>0.003388812418599968</v>
      </c>
      <c r="E75" s="118">
        <v>2.1752040381507878</v>
      </c>
      <c r="F75" s="84" t="s">
        <v>2986</v>
      </c>
      <c r="G75" s="84" t="b">
        <v>0</v>
      </c>
      <c r="H75" s="84" t="b">
        <v>0</v>
      </c>
      <c r="I75" s="84" t="b">
        <v>0</v>
      </c>
      <c r="J75" s="84" t="b">
        <v>0</v>
      </c>
      <c r="K75" s="84" t="b">
        <v>0</v>
      </c>
      <c r="L75" s="84" t="b">
        <v>0</v>
      </c>
    </row>
    <row r="76" spans="1:12" ht="15">
      <c r="A76" s="84" t="s">
        <v>2633</v>
      </c>
      <c r="B76" s="84" t="s">
        <v>2634</v>
      </c>
      <c r="C76" s="84">
        <v>6</v>
      </c>
      <c r="D76" s="118">
        <v>0.003388812418599968</v>
      </c>
      <c r="E76" s="118">
        <v>2.476234033814769</v>
      </c>
      <c r="F76" s="84" t="s">
        <v>2986</v>
      </c>
      <c r="G76" s="84" t="b">
        <v>0</v>
      </c>
      <c r="H76" s="84" t="b">
        <v>0</v>
      </c>
      <c r="I76" s="84" t="b">
        <v>0</v>
      </c>
      <c r="J76" s="84" t="b">
        <v>0</v>
      </c>
      <c r="K76" s="84" t="b">
        <v>0</v>
      </c>
      <c r="L76" s="84" t="b">
        <v>0</v>
      </c>
    </row>
    <row r="77" spans="1:12" ht="15">
      <c r="A77" s="84" t="s">
        <v>2634</v>
      </c>
      <c r="B77" s="84" t="s">
        <v>2667</v>
      </c>
      <c r="C77" s="84">
        <v>6</v>
      </c>
      <c r="D77" s="118">
        <v>0.003388812418599968</v>
      </c>
      <c r="E77" s="118">
        <v>2.543180823445382</v>
      </c>
      <c r="F77" s="84" t="s">
        <v>2986</v>
      </c>
      <c r="G77" s="84" t="b">
        <v>0</v>
      </c>
      <c r="H77" s="84" t="b">
        <v>0</v>
      </c>
      <c r="I77" s="84" t="b">
        <v>0</v>
      </c>
      <c r="J77" s="84" t="b">
        <v>0</v>
      </c>
      <c r="K77" s="84" t="b">
        <v>0</v>
      </c>
      <c r="L77" s="84" t="b">
        <v>0</v>
      </c>
    </row>
    <row r="78" spans="1:12" ht="15">
      <c r="A78" s="84" t="s">
        <v>2667</v>
      </c>
      <c r="B78" s="84" t="s">
        <v>2167</v>
      </c>
      <c r="C78" s="84">
        <v>6</v>
      </c>
      <c r="D78" s="118">
        <v>0.003388812418599968</v>
      </c>
      <c r="E78" s="118">
        <v>1.4244910361140837</v>
      </c>
      <c r="F78" s="84" t="s">
        <v>2986</v>
      </c>
      <c r="G78" s="84" t="b">
        <v>0</v>
      </c>
      <c r="H78" s="84" t="b">
        <v>0</v>
      </c>
      <c r="I78" s="84" t="b">
        <v>0</v>
      </c>
      <c r="J78" s="84" t="b">
        <v>0</v>
      </c>
      <c r="K78" s="84" t="b">
        <v>0</v>
      </c>
      <c r="L78" s="84" t="b">
        <v>0</v>
      </c>
    </row>
    <row r="79" spans="1:12" ht="15">
      <c r="A79" s="84" t="s">
        <v>2636</v>
      </c>
      <c r="B79" s="84" t="s">
        <v>2637</v>
      </c>
      <c r="C79" s="84">
        <v>6</v>
      </c>
      <c r="D79" s="118">
        <v>0.003388812418599968</v>
      </c>
      <c r="E79" s="118">
        <v>2.476234033814769</v>
      </c>
      <c r="F79" s="84" t="s">
        <v>2986</v>
      </c>
      <c r="G79" s="84" t="b">
        <v>0</v>
      </c>
      <c r="H79" s="84" t="b">
        <v>0</v>
      </c>
      <c r="I79" s="84" t="b">
        <v>0</v>
      </c>
      <c r="J79" s="84" t="b">
        <v>1</v>
      </c>
      <c r="K79" s="84" t="b">
        <v>0</v>
      </c>
      <c r="L79" s="84" t="b">
        <v>0</v>
      </c>
    </row>
    <row r="80" spans="1:12" ht="15">
      <c r="A80" s="84" t="s">
        <v>2613</v>
      </c>
      <c r="B80" s="84" t="s">
        <v>2605</v>
      </c>
      <c r="C80" s="84">
        <v>5</v>
      </c>
      <c r="D80" s="118">
        <v>0.0029746595993044344</v>
      </c>
      <c r="E80" s="118">
        <v>2.287908318342076</v>
      </c>
      <c r="F80" s="84" t="s">
        <v>2986</v>
      </c>
      <c r="G80" s="84" t="b">
        <v>0</v>
      </c>
      <c r="H80" s="84" t="b">
        <v>0</v>
      </c>
      <c r="I80" s="84" t="b">
        <v>0</v>
      </c>
      <c r="J80" s="84" t="b">
        <v>0</v>
      </c>
      <c r="K80" s="84" t="b">
        <v>0</v>
      </c>
      <c r="L80" s="84" t="b">
        <v>0</v>
      </c>
    </row>
    <row r="81" spans="1:12" ht="15">
      <c r="A81" s="84" t="s">
        <v>2680</v>
      </c>
      <c r="B81" s="84" t="s">
        <v>2176</v>
      </c>
      <c r="C81" s="84">
        <v>5</v>
      </c>
      <c r="D81" s="118">
        <v>0.0029746595993044344</v>
      </c>
      <c r="E81" s="118">
        <v>1.883128885139733</v>
      </c>
      <c r="F81" s="84" t="s">
        <v>2986</v>
      </c>
      <c r="G81" s="84" t="b">
        <v>1</v>
      </c>
      <c r="H81" s="84" t="b">
        <v>0</v>
      </c>
      <c r="I81" s="84" t="b">
        <v>0</v>
      </c>
      <c r="J81" s="84" t="b">
        <v>0</v>
      </c>
      <c r="K81" s="84" t="b">
        <v>0</v>
      </c>
      <c r="L81" s="84" t="b">
        <v>0</v>
      </c>
    </row>
    <row r="82" spans="1:12" ht="15">
      <c r="A82" s="84" t="s">
        <v>2176</v>
      </c>
      <c r="B82" s="84" t="s">
        <v>2681</v>
      </c>
      <c r="C82" s="84">
        <v>5</v>
      </c>
      <c r="D82" s="118">
        <v>0.0029746595993044344</v>
      </c>
      <c r="E82" s="118">
        <v>1.883128885139733</v>
      </c>
      <c r="F82" s="84" t="s">
        <v>2986</v>
      </c>
      <c r="G82" s="84" t="b">
        <v>0</v>
      </c>
      <c r="H82" s="84" t="b">
        <v>0</v>
      </c>
      <c r="I82" s="84" t="b">
        <v>0</v>
      </c>
      <c r="J82" s="84" t="b">
        <v>0</v>
      </c>
      <c r="K82" s="84" t="b">
        <v>0</v>
      </c>
      <c r="L82" s="84" t="b">
        <v>0</v>
      </c>
    </row>
    <row r="83" spans="1:12" ht="15">
      <c r="A83" s="84" t="s">
        <v>2681</v>
      </c>
      <c r="B83" s="84" t="s">
        <v>2595</v>
      </c>
      <c r="C83" s="84">
        <v>5</v>
      </c>
      <c r="D83" s="118">
        <v>0.0029746595993044344</v>
      </c>
      <c r="E83" s="118">
        <v>2.3090976174120144</v>
      </c>
      <c r="F83" s="84" t="s">
        <v>2986</v>
      </c>
      <c r="G83" s="84" t="b">
        <v>0</v>
      </c>
      <c r="H83" s="84" t="b">
        <v>0</v>
      </c>
      <c r="I83" s="84" t="b">
        <v>0</v>
      </c>
      <c r="J83" s="84" t="b">
        <v>0</v>
      </c>
      <c r="K83" s="84" t="b">
        <v>0</v>
      </c>
      <c r="L83" s="84" t="b">
        <v>0</v>
      </c>
    </row>
    <row r="84" spans="1:12" ht="15">
      <c r="A84" s="84" t="s">
        <v>2595</v>
      </c>
      <c r="B84" s="84" t="s">
        <v>2682</v>
      </c>
      <c r="C84" s="84">
        <v>5</v>
      </c>
      <c r="D84" s="118">
        <v>0.0029746595993044344</v>
      </c>
      <c r="E84" s="118">
        <v>2.3090976174120144</v>
      </c>
      <c r="F84" s="84" t="s">
        <v>2986</v>
      </c>
      <c r="G84" s="84" t="b">
        <v>0</v>
      </c>
      <c r="H84" s="84" t="b">
        <v>0</v>
      </c>
      <c r="I84" s="84" t="b">
        <v>0</v>
      </c>
      <c r="J84" s="84" t="b">
        <v>0</v>
      </c>
      <c r="K84" s="84" t="b">
        <v>0</v>
      </c>
      <c r="L84" s="84" t="b">
        <v>0</v>
      </c>
    </row>
    <row r="85" spans="1:12" ht="15">
      <c r="A85" s="84" t="s">
        <v>2682</v>
      </c>
      <c r="B85" s="84" t="s">
        <v>2683</v>
      </c>
      <c r="C85" s="84">
        <v>5</v>
      </c>
      <c r="D85" s="118">
        <v>0.0029746595993044344</v>
      </c>
      <c r="E85" s="118">
        <v>2.6893088591236203</v>
      </c>
      <c r="F85" s="84" t="s">
        <v>2986</v>
      </c>
      <c r="G85" s="84" t="b">
        <v>0</v>
      </c>
      <c r="H85" s="84" t="b">
        <v>0</v>
      </c>
      <c r="I85" s="84" t="b">
        <v>0</v>
      </c>
      <c r="J85" s="84" t="b">
        <v>1</v>
      </c>
      <c r="K85" s="84" t="b">
        <v>0</v>
      </c>
      <c r="L85" s="84" t="b">
        <v>0</v>
      </c>
    </row>
    <row r="86" spans="1:12" ht="15">
      <c r="A86" s="84" t="s">
        <v>2683</v>
      </c>
      <c r="B86" s="84" t="s">
        <v>2684</v>
      </c>
      <c r="C86" s="84">
        <v>5</v>
      </c>
      <c r="D86" s="118">
        <v>0.0029746595993044344</v>
      </c>
      <c r="E86" s="118">
        <v>2.6893088591236203</v>
      </c>
      <c r="F86" s="84" t="s">
        <v>2986</v>
      </c>
      <c r="G86" s="84" t="b">
        <v>1</v>
      </c>
      <c r="H86" s="84" t="b">
        <v>0</v>
      </c>
      <c r="I86" s="84" t="b">
        <v>0</v>
      </c>
      <c r="J86" s="84" t="b">
        <v>0</v>
      </c>
      <c r="K86" s="84" t="b">
        <v>0</v>
      </c>
      <c r="L86" s="84" t="b">
        <v>0</v>
      </c>
    </row>
    <row r="87" spans="1:12" ht="15">
      <c r="A87" s="84" t="s">
        <v>2684</v>
      </c>
      <c r="B87" s="84" t="s">
        <v>2685</v>
      </c>
      <c r="C87" s="84">
        <v>5</v>
      </c>
      <c r="D87" s="118">
        <v>0.0029746595993044344</v>
      </c>
      <c r="E87" s="118">
        <v>2.6893088591236203</v>
      </c>
      <c r="F87" s="84" t="s">
        <v>2986</v>
      </c>
      <c r="G87" s="84" t="b">
        <v>0</v>
      </c>
      <c r="H87" s="84" t="b">
        <v>0</v>
      </c>
      <c r="I87" s="84" t="b">
        <v>0</v>
      </c>
      <c r="J87" s="84" t="b">
        <v>0</v>
      </c>
      <c r="K87" s="84" t="b">
        <v>0</v>
      </c>
      <c r="L87" s="84" t="b">
        <v>0</v>
      </c>
    </row>
    <row r="88" spans="1:12" ht="15">
      <c r="A88" s="84" t="s">
        <v>2685</v>
      </c>
      <c r="B88" s="84" t="s">
        <v>2686</v>
      </c>
      <c r="C88" s="84">
        <v>5</v>
      </c>
      <c r="D88" s="118">
        <v>0.0029746595993044344</v>
      </c>
      <c r="E88" s="118">
        <v>2.6893088591236203</v>
      </c>
      <c r="F88" s="84" t="s">
        <v>2986</v>
      </c>
      <c r="G88" s="84" t="b">
        <v>0</v>
      </c>
      <c r="H88" s="84" t="b">
        <v>0</v>
      </c>
      <c r="I88" s="84" t="b">
        <v>0</v>
      </c>
      <c r="J88" s="84" t="b">
        <v>0</v>
      </c>
      <c r="K88" s="84" t="b">
        <v>0</v>
      </c>
      <c r="L88" s="84" t="b">
        <v>0</v>
      </c>
    </row>
    <row r="89" spans="1:12" ht="15">
      <c r="A89" s="84" t="s">
        <v>234</v>
      </c>
      <c r="B89" s="84" t="s">
        <v>2646</v>
      </c>
      <c r="C89" s="84">
        <v>5</v>
      </c>
      <c r="D89" s="118">
        <v>0.0029746595993044344</v>
      </c>
      <c r="E89" s="118">
        <v>1.7754950067399036</v>
      </c>
      <c r="F89" s="84" t="s">
        <v>2986</v>
      </c>
      <c r="G89" s="84" t="b">
        <v>0</v>
      </c>
      <c r="H89" s="84" t="b">
        <v>0</v>
      </c>
      <c r="I89" s="84" t="b">
        <v>0</v>
      </c>
      <c r="J89" s="84" t="b">
        <v>0</v>
      </c>
      <c r="K89" s="84" t="b">
        <v>0</v>
      </c>
      <c r="L89" s="84" t="b">
        <v>0</v>
      </c>
    </row>
    <row r="90" spans="1:12" ht="15">
      <c r="A90" s="84" t="s">
        <v>2188</v>
      </c>
      <c r="B90" s="84" t="s">
        <v>2687</v>
      </c>
      <c r="C90" s="84">
        <v>5</v>
      </c>
      <c r="D90" s="118">
        <v>0.0029746595993044344</v>
      </c>
      <c r="E90" s="118">
        <v>2.242150827781401</v>
      </c>
      <c r="F90" s="84" t="s">
        <v>2986</v>
      </c>
      <c r="G90" s="84" t="b">
        <v>0</v>
      </c>
      <c r="H90" s="84" t="b">
        <v>0</v>
      </c>
      <c r="I90" s="84" t="b">
        <v>0</v>
      </c>
      <c r="J90" s="84" t="b">
        <v>0</v>
      </c>
      <c r="K90" s="84" t="b">
        <v>0</v>
      </c>
      <c r="L90" s="84" t="b">
        <v>0</v>
      </c>
    </row>
    <row r="91" spans="1:12" ht="15">
      <c r="A91" s="84" t="s">
        <v>234</v>
      </c>
      <c r="B91" s="84" t="s">
        <v>2184</v>
      </c>
      <c r="C91" s="84">
        <v>5</v>
      </c>
      <c r="D91" s="118">
        <v>0.0029746595993044344</v>
      </c>
      <c r="E91" s="118">
        <v>1.043101246916935</v>
      </c>
      <c r="F91" s="84" t="s">
        <v>2986</v>
      </c>
      <c r="G91" s="84" t="b">
        <v>0</v>
      </c>
      <c r="H91" s="84" t="b">
        <v>0</v>
      </c>
      <c r="I91" s="84" t="b">
        <v>0</v>
      </c>
      <c r="J91" s="84" t="b">
        <v>0</v>
      </c>
      <c r="K91" s="84" t="b">
        <v>0</v>
      </c>
      <c r="L91" s="84" t="b">
        <v>0</v>
      </c>
    </row>
    <row r="92" spans="1:12" ht="15">
      <c r="A92" s="84" t="s">
        <v>2596</v>
      </c>
      <c r="B92" s="84" t="s">
        <v>2688</v>
      </c>
      <c r="C92" s="84">
        <v>5</v>
      </c>
      <c r="D92" s="118">
        <v>0.0029746595993044344</v>
      </c>
      <c r="E92" s="118">
        <v>2.3090976174120144</v>
      </c>
      <c r="F92" s="84" t="s">
        <v>2986</v>
      </c>
      <c r="G92" s="84" t="b">
        <v>1</v>
      </c>
      <c r="H92" s="84" t="b">
        <v>0</v>
      </c>
      <c r="I92" s="84" t="b">
        <v>0</v>
      </c>
      <c r="J92" s="84" t="b">
        <v>0</v>
      </c>
      <c r="K92" s="84" t="b">
        <v>0</v>
      </c>
      <c r="L92" s="84" t="b">
        <v>0</v>
      </c>
    </row>
    <row r="93" spans="1:12" ht="15">
      <c r="A93" s="84" t="s">
        <v>234</v>
      </c>
      <c r="B93" s="84" t="s">
        <v>287</v>
      </c>
      <c r="C93" s="84">
        <v>5</v>
      </c>
      <c r="D93" s="118">
        <v>0.0029746595993044344</v>
      </c>
      <c r="E93" s="118">
        <v>1.7754950067399036</v>
      </c>
      <c r="F93" s="84" t="s">
        <v>2986</v>
      </c>
      <c r="G93" s="84" t="b">
        <v>0</v>
      </c>
      <c r="H93" s="84" t="b">
        <v>0</v>
      </c>
      <c r="I93" s="84" t="b">
        <v>0</v>
      </c>
      <c r="J93" s="84" t="b">
        <v>0</v>
      </c>
      <c r="K93" s="84" t="b">
        <v>0</v>
      </c>
      <c r="L93" s="84" t="b">
        <v>0</v>
      </c>
    </row>
    <row r="94" spans="1:12" ht="15">
      <c r="A94" s="84" t="s">
        <v>2653</v>
      </c>
      <c r="B94" s="84" t="s">
        <v>2184</v>
      </c>
      <c r="C94" s="84">
        <v>5</v>
      </c>
      <c r="D94" s="118">
        <v>0.0029746595993044344</v>
      </c>
      <c r="E94" s="118">
        <v>1.877733853253027</v>
      </c>
      <c r="F94" s="84" t="s">
        <v>2986</v>
      </c>
      <c r="G94" s="84" t="b">
        <v>0</v>
      </c>
      <c r="H94" s="84" t="b">
        <v>0</v>
      </c>
      <c r="I94" s="84" t="b">
        <v>0</v>
      </c>
      <c r="J94" s="84" t="b">
        <v>0</v>
      </c>
      <c r="K94" s="84" t="b">
        <v>0</v>
      </c>
      <c r="L94" s="84" t="b">
        <v>0</v>
      </c>
    </row>
    <row r="95" spans="1:12" ht="15">
      <c r="A95" s="84" t="s">
        <v>2184</v>
      </c>
      <c r="B95" s="84" t="s">
        <v>2654</v>
      </c>
      <c r="C95" s="84">
        <v>5</v>
      </c>
      <c r="D95" s="118">
        <v>0.0029746595993044344</v>
      </c>
      <c r="E95" s="118">
        <v>1.877733853253027</v>
      </c>
      <c r="F95" s="84" t="s">
        <v>2986</v>
      </c>
      <c r="G95" s="84" t="b">
        <v>0</v>
      </c>
      <c r="H95" s="84" t="b">
        <v>0</v>
      </c>
      <c r="I95" s="84" t="b">
        <v>0</v>
      </c>
      <c r="J95" s="84" t="b">
        <v>0</v>
      </c>
      <c r="K95" s="84" t="b">
        <v>0</v>
      </c>
      <c r="L95" s="84" t="b">
        <v>0</v>
      </c>
    </row>
    <row r="96" spans="1:12" ht="15">
      <c r="A96" s="84" t="s">
        <v>2657</v>
      </c>
      <c r="B96" s="84" t="s">
        <v>2689</v>
      </c>
      <c r="C96" s="84">
        <v>5</v>
      </c>
      <c r="D96" s="118">
        <v>0.0029746595993044344</v>
      </c>
      <c r="E96" s="118">
        <v>2.610127613075995</v>
      </c>
      <c r="F96" s="84" t="s">
        <v>2986</v>
      </c>
      <c r="G96" s="84" t="b">
        <v>0</v>
      </c>
      <c r="H96" s="84" t="b">
        <v>0</v>
      </c>
      <c r="I96" s="84" t="b">
        <v>0</v>
      </c>
      <c r="J96" s="84" t="b">
        <v>0</v>
      </c>
      <c r="K96" s="84" t="b">
        <v>0</v>
      </c>
      <c r="L96" s="84" t="b">
        <v>0</v>
      </c>
    </row>
    <row r="97" spans="1:12" ht="15">
      <c r="A97" s="84" t="s">
        <v>2690</v>
      </c>
      <c r="B97" s="84" t="s">
        <v>2658</v>
      </c>
      <c r="C97" s="84">
        <v>5</v>
      </c>
      <c r="D97" s="118">
        <v>0.0029746595993044344</v>
      </c>
      <c r="E97" s="118">
        <v>2.610127613075995</v>
      </c>
      <c r="F97" s="84" t="s">
        <v>2986</v>
      </c>
      <c r="G97" s="84" t="b">
        <v>1</v>
      </c>
      <c r="H97" s="84" t="b">
        <v>0</v>
      </c>
      <c r="I97" s="84" t="b">
        <v>0</v>
      </c>
      <c r="J97" s="84" t="b">
        <v>0</v>
      </c>
      <c r="K97" s="84" t="b">
        <v>0</v>
      </c>
      <c r="L97" s="84" t="b">
        <v>0</v>
      </c>
    </row>
    <row r="98" spans="1:12" ht="15">
      <c r="A98" s="84" t="s">
        <v>2691</v>
      </c>
      <c r="B98" s="84" t="s">
        <v>2184</v>
      </c>
      <c r="C98" s="84">
        <v>5</v>
      </c>
      <c r="D98" s="118">
        <v>0.0029746595993044344</v>
      </c>
      <c r="E98" s="118">
        <v>1.9569150993006517</v>
      </c>
      <c r="F98" s="84" t="s">
        <v>2986</v>
      </c>
      <c r="G98" s="84" t="b">
        <v>0</v>
      </c>
      <c r="H98" s="84" t="b">
        <v>0</v>
      </c>
      <c r="I98" s="84" t="b">
        <v>0</v>
      </c>
      <c r="J98" s="84" t="b">
        <v>0</v>
      </c>
      <c r="K98" s="84" t="b">
        <v>0</v>
      </c>
      <c r="L98" s="84" t="b">
        <v>0</v>
      </c>
    </row>
    <row r="99" spans="1:12" ht="15">
      <c r="A99" s="84" t="s">
        <v>2692</v>
      </c>
      <c r="B99" s="84" t="s">
        <v>2693</v>
      </c>
      <c r="C99" s="84">
        <v>5</v>
      </c>
      <c r="D99" s="118">
        <v>0.0029746595993044344</v>
      </c>
      <c r="E99" s="118">
        <v>2.6893088591236203</v>
      </c>
      <c r="F99" s="84" t="s">
        <v>2986</v>
      </c>
      <c r="G99" s="84" t="b">
        <v>0</v>
      </c>
      <c r="H99" s="84" t="b">
        <v>0</v>
      </c>
      <c r="I99" s="84" t="b">
        <v>0</v>
      </c>
      <c r="J99" s="84" t="b">
        <v>0</v>
      </c>
      <c r="K99" s="84" t="b">
        <v>0</v>
      </c>
      <c r="L99" s="84" t="b">
        <v>0</v>
      </c>
    </row>
    <row r="100" spans="1:12" ht="15">
      <c r="A100" s="84" t="s">
        <v>2693</v>
      </c>
      <c r="B100" s="84" t="s">
        <v>2642</v>
      </c>
      <c r="C100" s="84">
        <v>5</v>
      </c>
      <c r="D100" s="118">
        <v>0.0029746595993044344</v>
      </c>
      <c r="E100" s="118">
        <v>2.610127613075995</v>
      </c>
      <c r="F100" s="84" t="s">
        <v>2986</v>
      </c>
      <c r="G100" s="84" t="b">
        <v>0</v>
      </c>
      <c r="H100" s="84" t="b">
        <v>0</v>
      </c>
      <c r="I100" s="84" t="b">
        <v>0</v>
      </c>
      <c r="J100" s="84" t="b">
        <v>0</v>
      </c>
      <c r="K100" s="84" t="b">
        <v>0</v>
      </c>
      <c r="L100" s="84" t="b">
        <v>0</v>
      </c>
    </row>
    <row r="101" spans="1:12" ht="15">
      <c r="A101" s="84" t="s">
        <v>2642</v>
      </c>
      <c r="B101" s="84" t="s">
        <v>2694</v>
      </c>
      <c r="C101" s="84">
        <v>5</v>
      </c>
      <c r="D101" s="118">
        <v>0.0029746595993044344</v>
      </c>
      <c r="E101" s="118">
        <v>2.610127613075995</v>
      </c>
      <c r="F101" s="84" t="s">
        <v>2986</v>
      </c>
      <c r="G101" s="84" t="b">
        <v>0</v>
      </c>
      <c r="H101" s="84" t="b">
        <v>0</v>
      </c>
      <c r="I101" s="84" t="b">
        <v>0</v>
      </c>
      <c r="J101" s="84" t="b">
        <v>0</v>
      </c>
      <c r="K101" s="84" t="b">
        <v>0</v>
      </c>
      <c r="L101" s="84" t="b">
        <v>0</v>
      </c>
    </row>
    <row r="102" spans="1:12" ht="15">
      <c r="A102" s="84" t="s">
        <v>2694</v>
      </c>
      <c r="B102" s="84" t="s">
        <v>2695</v>
      </c>
      <c r="C102" s="84">
        <v>5</v>
      </c>
      <c r="D102" s="118">
        <v>0.0029746595993044344</v>
      </c>
      <c r="E102" s="118">
        <v>2.6893088591236203</v>
      </c>
      <c r="F102" s="84" t="s">
        <v>2986</v>
      </c>
      <c r="G102" s="84" t="b">
        <v>0</v>
      </c>
      <c r="H102" s="84" t="b">
        <v>0</v>
      </c>
      <c r="I102" s="84" t="b">
        <v>0</v>
      </c>
      <c r="J102" s="84" t="b">
        <v>0</v>
      </c>
      <c r="K102" s="84" t="b">
        <v>0</v>
      </c>
      <c r="L102" s="84" t="b">
        <v>0</v>
      </c>
    </row>
    <row r="103" spans="1:12" ht="15">
      <c r="A103" s="84" t="s">
        <v>2695</v>
      </c>
      <c r="B103" s="84" t="s">
        <v>2696</v>
      </c>
      <c r="C103" s="84">
        <v>5</v>
      </c>
      <c r="D103" s="118">
        <v>0.0029746595993044344</v>
      </c>
      <c r="E103" s="118">
        <v>2.6893088591236203</v>
      </c>
      <c r="F103" s="84" t="s">
        <v>2986</v>
      </c>
      <c r="G103" s="84" t="b">
        <v>0</v>
      </c>
      <c r="H103" s="84" t="b">
        <v>0</v>
      </c>
      <c r="I103" s="84" t="b">
        <v>0</v>
      </c>
      <c r="J103" s="84" t="b">
        <v>0</v>
      </c>
      <c r="K103" s="84" t="b">
        <v>0</v>
      </c>
      <c r="L103" s="84" t="b">
        <v>0</v>
      </c>
    </row>
    <row r="104" spans="1:12" ht="15">
      <c r="A104" s="84" t="s">
        <v>2696</v>
      </c>
      <c r="B104" s="84" t="s">
        <v>2697</v>
      </c>
      <c r="C104" s="84">
        <v>5</v>
      </c>
      <c r="D104" s="118">
        <v>0.0029746595993044344</v>
      </c>
      <c r="E104" s="118">
        <v>2.6893088591236203</v>
      </c>
      <c r="F104" s="84" t="s">
        <v>2986</v>
      </c>
      <c r="G104" s="84" t="b">
        <v>0</v>
      </c>
      <c r="H104" s="84" t="b">
        <v>0</v>
      </c>
      <c r="I104" s="84" t="b">
        <v>0</v>
      </c>
      <c r="J104" s="84" t="b">
        <v>0</v>
      </c>
      <c r="K104" s="84" t="b">
        <v>0</v>
      </c>
      <c r="L104" s="84" t="b">
        <v>0</v>
      </c>
    </row>
    <row r="105" spans="1:12" ht="15">
      <c r="A105" s="84" t="s">
        <v>234</v>
      </c>
      <c r="B105" s="84" t="s">
        <v>2620</v>
      </c>
      <c r="C105" s="84">
        <v>5</v>
      </c>
      <c r="D105" s="118">
        <v>0.0029746595993044344</v>
      </c>
      <c r="E105" s="118">
        <v>1.6963137606922787</v>
      </c>
      <c r="F105" s="84" t="s">
        <v>2986</v>
      </c>
      <c r="G105" s="84" t="b">
        <v>0</v>
      </c>
      <c r="H105" s="84" t="b">
        <v>0</v>
      </c>
      <c r="I105" s="84" t="b">
        <v>0</v>
      </c>
      <c r="J105" s="84" t="b">
        <v>0</v>
      </c>
      <c r="K105" s="84" t="b">
        <v>0</v>
      </c>
      <c r="L105" s="84" t="b">
        <v>0</v>
      </c>
    </row>
    <row r="106" spans="1:12" ht="15">
      <c r="A106" s="84" t="s">
        <v>2664</v>
      </c>
      <c r="B106" s="84" t="s">
        <v>2644</v>
      </c>
      <c r="C106" s="84">
        <v>5</v>
      </c>
      <c r="D106" s="118">
        <v>0.0029746595993044344</v>
      </c>
      <c r="E106" s="118">
        <v>2.5309463670283705</v>
      </c>
      <c r="F106" s="84" t="s">
        <v>2986</v>
      </c>
      <c r="G106" s="84" t="b">
        <v>0</v>
      </c>
      <c r="H106" s="84" t="b">
        <v>0</v>
      </c>
      <c r="I106" s="84" t="b">
        <v>0</v>
      </c>
      <c r="J106" s="84" t="b">
        <v>0</v>
      </c>
      <c r="K106" s="84" t="b">
        <v>0</v>
      </c>
      <c r="L106" s="84" t="b">
        <v>0</v>
      </c>
    </row>
    <row r="107" spans="1:12" ht="15">
      <c r="A107" s="84" t="s">
        <v>2698</v>
      </c>
      <c r="B107" s="84" t="s">
        <v>2699</v>
      </c>
      <c r="C107" s="84">
        <v>5</v>
      </c>
      <c r="D107" s="118">
        <v>0.0029746595993044344</v>
      </c>
      <c r="E107" s="118">
        <v>2.6893088591236203</v>
      </c>
      <c r="F107" s="84" t="s">
        <v>2986</v>
      </c>
      <c r="G107" s="84" t="b">
        <v>0</v>
      </c>
      <c r="H107" s="84" t="b">
        <v>0</v>
      </c>
      <c r="I107" s="84" t="b">
        <v>0</v>
      </c>
      <c r="J107" s="84" t="b">
        <v>0</v>
      </c>
      <c r="K107" s="84" t="b">
        <v>0</v>
      </c>
      <c r="L107" s="84" t="b">
        <v>0</v>
      </c>
    </row>
    <row r="108" spans="1:12" ht="15">
      <c r="A108" s="84" t="s">
        <v>2699</v>
      </c>
      <c r="B108" s="84" t="s">
        <v>2700</v>
      </c>
      <c r="C108" s="84">
        <v>5</v>
      </c>
      <c r="D108" s="118">
        <v>0.0029746595993044344</v>
      </c>
      <c r="E108" s="118">
        <v>2.6893088591236203</v>
      </c>
      <c r="F108" s="84" t="s">
        <v>2986</v>
      </c>
      <c r="G108" s="84" t="b">
        <v>0</v>
      </c>
      <c r="H108" s="84" t="b">
        <v>0</v>
      </c>
      <c r="I108" s="84" t="b">
        <v>0</v>
      </c>
      <c r="J108" s="84" t="b">
        <v>0</v>
      </c>
      <c r="K108" s="84" t="b">
        <v>0</v>
      </c>
      <c r="L108" s="84" t="b">
        <v>0</v>
      </c>
    </row>
    <row r="109" spans="1:12" ht="15">
      <c r="A109" s="84" t="s">
        <v>2700</v>
      </c>
      <c r="B109" s="84" t="s">
        <v>2701</v>
      </c>
      <c r="C109" s="84">
        <v>5</v>
      </c>
      <c r="D109" s="118">
        <v>0.0029746595993044344</v>
      </c>
      <c r="E109" s="118">
        <v>2.6893088591236203</v>
      </c>
      <c r="F109" s="84" t="s">
        <v>2986</v>
      </c>
      <c r="G109" s="84" t="b">
        <v>0</v>
      </c>
      <c r="H109" s="84" t="b">
        <v>0</v>
      </c>
      <c r="I109" s="84" t="b">
        <v>0</v>
      </c>
      <c r="J109" s="84" t="b">
        <v>0</v>
      </c>
      <c r="K109" s="84" t="b">
        <v>0</v>
      </c>
      <c r="L109" s="84" t="b">
        <v>0</v>
      </c>
    </row>
    <row r="110" spans="1:12" ht="15">
      <c r="A110" s="84" t="s">
        <v>2701</v>
      </c>
      <c r="B110" s="84" t="s">
        <v>2702</v>
      </c>
      <c r="C110" s="84">
        <v>5</v>
      </c>
      <c r="D110" s="118">
        <v>0.0029746595993044344</v>
      </c>
      <c r="E110" s="118">
        <v>2.6893088591236203</v>
      </c>
      <c r="F110" s="84" t="s">
        <v>2986</v>
      </c>
      <c r="G110" s="84" t="b">
        <v>0</v>
      </c>
      <c r="H110" s="84" t="b">
        <v>0</v>
      </c>
      <c r="I110" s="84" t="b">
        <v>0</v>
      </c>
      <c r="J110" s="84" t="b">
        <v>0</v>
      </c>
      <c r="K110" s="84" t="b">
        <v>0</v>
      </c>
      <c r="L110" s="84" t="b">
        <v>0</v>
      </c>
    </row>
    <row r="111" spans="1:12" ht="15">
      <c r="A111" s="84" t="s">
        <v>2702</v>
      </c>
      <c r="B111" s="84" t="s">
        <v>2703</v>
      </c>
      <c r="C111" s="84">
        <v>5</v>
      </c>
      <c r="D111" s="118">
        <v>0.0029746595993044344</v>
      </c>
      <c r="E111" s="118">
        <v>2.6893088591236203</v>
      </c>
      <c r="F111" s="84" t="s">
        <v>2986</v>
      </c>
      <c r="G111" s="84" t="b">
        <v>0</v>
      </c>
      <c r="H111" s="84" t="b">
        <v>0</v>
      </c>
      <c r="I111" s="84" t="b">
        <v>0</v>
      </c>
      <c r="J111" s="84" t="b">
        <v>0</v>
      </c>
      <c r="K111" s="84" t="b">
        <v>0</v>
      </c>
      <c r="L111" s="84" t="b">
        <v>0</v>
      </c>
    </row>
    <row r="112" spans="1:12" ht="15">
      <c r="A112" s="84" t="s">
        <v>2703</v>
      </c>
      <c r="B112" s="84" t="s">
        <v>2704</v>
      </c>
      <c r="C112" s="84">
        <v>5</v>
      </c>
      <c r="D112" s="118">
        <v>0.0029746595993044344</v>
      </c>
      <c r="E112" s="118">
        <v>2.6893088591236203</v>
      </c>
      <c r="F112" s="84" t="s">
        <v>2986</v>
      </c>
      <c r="G112" s="84" t="b">
        <v>0</v>
      </c>
      <c r="H112" s="84" t="b">
        <v>0</v>
      </c>
      <c r="I112" s="84" t="b">
        <v>0</v>
      </c>
      <c r="J112" s="84" t="b">
        <v>0</v>
      </c>
      <c r="K112" s="84" t="b">
        <v>0</v>
      </c>
      <c r="L112" s="84" t="b">
        <v>0</v>
      </c>
    </row>
    <row r="113" spans="1:12" ht="15">
      <c r="A113" s="84" t="s">
        <v>2704</v>
      </c>
      <c r="B113" s="84" t="s">
        <v>2645</v>
      </c>
      <c r="C113" s="84">
        <v>5</v>
      </c>
      <c r="D113" s="118">
        <v>0.0029746595993044344</v>
      </c>
      <c r="E113" s="118">
        <v>2.610127613075995</v>
      </c>
      <c r="F113" s="84" t="s">
        <v>2986</v>
      </c>
      <c r="G113" s="84" t="b">
        <v>0</v>
      </c>
      <c r="H113" s="84" t="b">
        <v>0</v>
      </c>
      <c r="I113" s="84" t="b">
        <v>0</v>
      </c>
      <c r="J113" s="84" t="b">
        <v>1</v>
      </c>
      <c r="K113" s="84" t="b">
        <v>0</v>
      </c>
      <c r="L113" s="84" t="b">
        <v>0</v>
      </c>
    </row>
    <row r="114" spans="1:12" ht="15">
      <c r="A114" s="84" t="s">
        <v>2645</v>
      </c>
      <c r="B114" s="84" t="s">
        <v>2592</v>
      </c>
      <c r="C114" s="84">
        <v>5</v>
      </c>
      <c r="D114" s="118">
        <v>0.0029746595993044344</v>
      </c>
      <c r="E114" s="118">
        <v>2.1951542651051774</v>
      </c>
      <c r="F114" s="84" t="s">
        <v>2986</v>
      </c>
      <c r="G114" s="84" t="b">
        <v>1</v>
      </c>
      <c r="H114" s="84" t="b">
        <v>0</v>
      </c>
      <c r="I114" s="84" t="b">
        <v>0</v>
      </c>
      <c r="J114" s="84" t="b">
        <v>0</v>
      </c>
      <c r="K114" s="84" t="b">
        <v>0</v>
      </c>
      <c r="L114" s="84" t="b">
        <v>0</v>
      </c>
    </row>
    <row r="115" spans="1:12" ht="15">
      <c r="A115" s="84" t="s">
        <v>2592</v>
      </c>
      <c r="B115" s="84" t="s">
        <v>2666</v>
      </c>
      <c r="C115" s="84">
        <v>5</v>
      </c>
      <c r="D115" s="118">
        <v>0.0029746595993044344</v>
      </c>
      <c r="E115" s="118">
        <v>2.162969581733776</v>
      </c>
      <c r="F115" s="84" t="s">
        <v>2986</v>
      </c>
      <c r="G115" s="84" t="b">
        <v>0</v>
      </c>
      <c r="H115" s="84" t="b">
        <v>0</v>
      </c>
      <c r="I115" s="84" t="b">
        <v>0</v>
      </c>
      <c r="J115" s="84" t="b">
        <v>0</v>
      </c>
      <c r="K115" s="84" t="b">
        <v>0</v>
      </c>
      <c r="L115" s="84" t="b">
        <v>0</v>
      </c>
    </row>
    <row r="116" spans="1:12" ht="15">
      <c r="A116" s="84" t="s">
        <v>2666</v>
      </c>
      <c r="B116" s="84" t="s">
        <v>2705</v>
      </c>
      <c r="C116" s="84">
        <v>5</v>
      </c>
      <c r="D116" s="118">
        <v>0.0029746595993044344</v>
      </c>
      <c r="E116" s="118">
        <v>2.610127613075995</v>
      </c>
      <c r="F116" s="84" t="s">
        <v>2986</v>
      </c>
      <c r="G116" s="84" t="b">
        <v>0</v>
      </c>
      <c r="H116" s="84" t="b">
        <v>0</v>
      </c>
      <c r="I116" s="84" t="b">
        <v>0</v>
      </c>
      <c r="J116" s="84" t="b">
        <v>0</v>
      </c>
      <c r="K116" s="84" t="b">
        <v>0</v>
      </c>
      <c r="L116" s="84" t="b">
        <v>0</v>
      </c>
    </row>
    <row r="117" spans="1:12" ht="15">
      <c r="A117" s="84" t="s">
        <v>2637</v>
      </c>
      <c r="B117" s="84" t="s">
        <v>2598</v>
      </c>
      <c r="C117" s="84">
        <v>5</v>
      </c>
      <c r="D117" s="118">
        <v>0.0029746595993044344</v>
      </c>
      <c r="E117" s="118">
        <v>2.200758142623176</v>
      </c>
      <c r="F117" s="84" t="s">
        <v>2986</v>
      </c>
      <c r="G117" s="84" t="b">
        <v>1</v>
      </c>
      <c r="H117" s="84" t="b">
        <v>0</v>
      </c>
      <c r="I117" s="84" t="b">
        <v>0</v>
      </c>
      <c r="J117" s="84" t="b">
        <v>0</v>
      </c>
      <c r="K117" s="84" t="b">
        <v>0</v>
      </c>
      <c r="L117" s="84" t="b">
        <v>0</v>
      </c>
    </row>
    <row r="118" spans="1:12" ht="15">
      <c r="A118" s="84" t="s">
        <v>2635</v>
      </c>
      <c r="B118" s="84" t="s">
        <v>2706</v>
      </c>
      <c r="C118" s="84">
        <v>5</v>
      </c>
      <c r="D118" s="118">
        <v>0.0029746595993044344</v>
      </c>
      <c r="E118" s="118">
        <v>2.543180823445382</v>
      </c>
      <c r="F118" s="84" t="s">
        <v>2986</v>
      </c>
      <c r="G118" s="84" t="b">
        <v>0</v>
      </c>
      <c r="H118" s="84" t="b">
        <v>0</v>
      </c>
      <c r="I118" s="84" t="b">
        <v>0</v>
      </c>
      <c r="J118" s="84" t="b">
        <v>0</v>
      </c>
      <c r="K118" s="84" t="b">
        <v>0</v>
      </c>
      <c r="L118" s="84" t="b">
        <v>0</v>
      </c>
    </row>
    <row r="119" spans="1:12" ht="15">
      <c r="A119" s="84" t="s">
        <v>2706</v>
      </c>
      <c r="B119" s="84" t="s">
        <v>2636</v>
      </c>
      <c r="C119" s="84">
        <v>5</v>
      </c>
      <c r="D119" s="118">
        <v>0.0029746595993044344</v>
      </c>
      <c r="E119" s="118">
        <v>2.543180823445382</v>
      </c>
      <c r="F119" s="84" t="s">
        <v>2986</v>
      </c>
      <c r="G119" s="84" t="b">
        <v>0</v>
      </c>
      <c r="H119" s="84" t="b">
        <v>0</v>
      </c>
      <c r="I119" s="84" t="b">
        <v>0</v>
      </c>
      <c r="J119" s="84" t="b">
        <v>0</v>
      </c>
      <c r="K119" s="84" t="b">
        <v>0</v>
      </c>
      <c r="L119" s="84" t="b">
        <v>0</v>
      </c>
    </row>
    <row r="120" spans="1:12" ht="15">
      <c r="A120" s="84" t="s">
        <v>2717</v>
      </c>
      <c r="B120" s="84" t="s">
        <v>2622</v>
      </c>
      <c r="C120" s="84">
        <v>4</v>
      </c>
      <c r="D120" s="118">
        <v>0.002527231504417758</v>
      </c>
      <c r="E120" s="118">
        <v>2.543180823445382</v>
      </c>
      <c r="F120" s="84" t="s">
        <v>2986</v>
      </c>
      <c r="G120" s="84" t="b">
        <v>0</v>
      </c>
      <c r="H120" s="84" t="b">
        <v>0</v>
      </c>
      <c r="I120" s="84" t="b">
        <v>0</v>
      </c>
      <c r="J120" s="84" t="b">
        <v>0</v>
      </c>
      <c r="K120" s="84" t="b">
        <v>0</v>
      </c>
      <c r="L120" s="84" t="b">
        <v>0</v>
      </c>
    </row>
    <row r="121" spans="1:12" ht="15">
      <c r="A121" s="84" t="s">
        <v>2172</v>
      </c>
      <c r="B121" s="84" t="s">
        <v>2730</v>
      </c>
      <c r="C121" s="84">
        <v>4</v>
      </c>
      <c r="D121" s="118">
        <v>0.002527231504417758</v>
      </c>
      <c r="E121" s="118">
        <v>2.4851888764676953</v>
      </c>
      <c r="F121" s="84" t="s">
        <v>2986</v>
      </c>
      <c r="G121" s="84" t="b">
        <v>0</v>
      </c>
      <c r="H121" s="84" t="b">
        <v>0</v>
      </c>
      <c r="I121" s="84" t="b">
        <v>0</v>
      </c>
      <c r="J121" s="84" t="b">
        <v>0</v>
      </c>
      <c r="K121" s="84" t="b">
        <v>0</v>
      </c>
      <c r="L121" s="84" t="b">
        <v>0</v>
      </c>
    </row>
    <row r="122" spans="1:12" ht="15">
      <c r="A122" s="84" t="s">
        <v>2730</v>
      </c>
      <c r="B122" s="84" t="s">
        <v>2172</v>
      </c>
      <c r="C122" s="84">
        <v>4</v>
      </c>
      <c r="D122" s="118">
        <v>0.002527231504417758</v>
      </c>
      <c r="E122" s="118">
        <v>2.543180823445382</v>
      </c>
      <c r="F122" s="84" t="s">
        <v>2986</v>
      </c>
      <c r="G122" s="84" t="b">
        <v>0</v>
      </c>
      <c r="H122" s="84" t="b">
        <v>0</v>
      </c>
      <c r="I122" s="84" t="b">
        <v>0</v>
      </c>
      <c r="J122" s="84" t="b">
        <v>0</v>
      </c>
      <c r="K122" s="84" t="b">
        <v>0</v>
      </c>
      <c r="L122" s="84" t="b">
        <v>0</v>
      </c>
    </row>
    <row r="123" spans="1:12" ht="15">
      <c r="A123" s="84" t="s">
        <v>2172</v>
      </c>
      <c r="B123" s="84" t="s">
        <v>2168</v>
      </c>
      <c r="C123" s="84">
        <v>4</v>
      </c>
      <c r="D123" s="118">
        <v>0.002527231504417758</v>
      </c>
      <c r="E123" s="118">
        <v>1.4851888764676955</v>
      </c>
      <c r="F123" s="84" t="s">
        <v>2986</v>
      </c>
      <c r="G123" s="84" t="b">
        <v>0</v>
      </c>
      <c r="H123" s="84" t="b">
        <v>0</v>
      </c>
      <c r="I123" s="84" t="b">
        <v>0</v>
      </c>
      <c r="J123" s="84" t="b">
        <v>0</v>
      </c>
      <c r="K123" s="84" t="b">
        <v>0</v>
      </c>
      <c r="L123" s="84" t="b">
        <v>0</v>
      </c>
    </row>
    <row r="124" spans="1:12" ht="15">
      <c r="A124" s="84" t="s">
        <v>2170</v>
      </c>
      <c r="B124" s="84" t="s">
        <v>2677</v>
      </c>
      <c r="C124" s="84">
        <v>4</v>
      </c>
      <c r="D124" s="118">
        <v>0.002527231504417758</v>
      </c>
      <c r="E124" s="118">
        <v>1.7231671263845876</v>
      </c>
      <c r="F124" s="84" t="s">
        <v>2986</v>
      </c>
      <c r="G124" s="84" t="b">
        <v>0</v>
      </c>
      <c r="H124" s="84" t="b">
        <v>0</v>
      </c>
      <c r="I124" s="84" t="b">
        <v>0</v>
      </c>
      <c r="J124" s="84" t="b">
        <v>0</v>
      </c>
      <c r="K124" s="84" t="b">
        <v>0</v>
      </c>
      <c r="L124" s="84" t="b">
        <v>0</v>
      </c>
    </row>
    <row r="125" spans="1:12" ht="15">
      <c r="A125" s="84" t="s">
        <v>2677</v>
      </c>
      <c r="B125" s="84" t="s">
        <v>2731</v>
      </c>
      <c r="C125" s="84">
        <v>4</v>
      </c>
      <c r="D125" s="118">
        <v>0.002527231504417758</v>
      </c>
      <c r="E125" s="118">
        <v>2.6893088591236203</v>
      </c>
      <c r="F125" s="84" t="s">
        <v>2986</v>
      </c>
      <c r="G125" s="84" t="b">
        <v>0</v>
      </c>
      <c r="H125" s="84" t="b">
        <v>0</v>
      </c>
      <c r="I125" s="84" t="b">
        <v>0</v>
      </c>
      <c r="J125" s="84" t="b">
        <v>0</v>
      </c>
      <c r="K125" s="84" t="b">
        <v>0</v>
      </c>
      <c r="L125" s="84" t="b">
        <v>0</v>
      </c>
    </row>
    <row r="126" spans="1:12" ht="15">
      <c r="A126" s="84" t="s">
        <v>2731</v>
      </c>
      <c r="B126" s="84" t="s">
        <v>2732</v>
      </c>
      <c r="C126" s="84">
        <v>4</v>
      </c>
      <c r="D126" s="118">
        <v>0.002527231504417758</v>
      </c>
      <c r="E126" s="118">
        <v>2.7862188721316765</v>
      </c>
      <c r="F126" s="84" t="s">
        <v>2986</v>
      </c>
      <c r="G126" s="84" t="b">
        <v>0</v>
      </c>
      <c r="H126" s="84" t="b">
        <v>0</v>
      </c>
      <c r="I126" s="84" t="b">
        <v>0</v>
      </c>
      <c r="J126" s="84" t="b">
        <v>0</v>
      </c>
      <c r="K126" s="84" t="b">
        <v>0</v>
      </c>
      <c r="L126" s="84" t="b">
        <v>0</v>
      </c>
    </row>
    <row r="127" spans="1:12" ht="15">
      <c r="A127" s="84" t="s">
        <v>2732</v>
      </c>
      <c r="B127" s="84" t="s">
        <v>2608</v>
      </c>
      <c r="C127" s="84">
        <v>4</v>
      </c>
      <c r="D127" s="118">
        <v>0.002527231504417758</v>
      </c>
      <c r="E127" s="118">
        <v>2.4851888764676953</v>
      </c>
      <c r="F127" s="84" t="s">
        <v>2986</v>
      </c>
      <c r="G127" s="84" t="b">
        <v>0</v>
      </c>
      <c r="H127" s="84" t="b">
        <v>0</v>
      </c>
      <c r="I127" s="84" t="b">
        <v>0</v>
      </c>
      <c r="J127" s="84" t="b">
        <v>0</v>
      </c>
      <c r="K127" s="84" t="b">
        <v>0</v>
      </c>
      <c r="L127" s="84" t="b">
        <v>0</v>
      </c>
    </row>
    <row r="128" spans="1:12" ht="15">
      <c r="A128" s="84" t="s">
        <v>2608</v>
      </c>
      <c r="B128" s="84" t="s">
        <v>2168</v>
      </c>
      <c r="C128" s="84">
        <v>4</v>
      </c>
      <c r="D128" s="118">
        <v>0.002527231504417758</v>
      </c>
      <c r="E128" s="118">
        <v>1.6101276130759954</v>
      </c>
      <c r="F128" s="84" t="s">
        <v>2986</v>
      </c>
      <c r="G128" s="84" t="b">
        <v>0</v>
      </c>
      <c r="H128" s="84" t="b">
        <v>0</v>
      </c>
      <c r="I128" s="84" t="b">
        <v>0</v>
      </c>
      <c r="J128" s="84" t="b">
        <v>0</v>
      </c>
      <c r="K128" s="84" t="b">
        <v>0</v>
      </c>
      <c r="L128" s="84" t="b">
        <v>0</v>
      </c>
    </row>
    <row r="129" spans="1:12" ht="15">
      <c r="A129" s="84" t="s">
        <v>2170</v>
      </c>
      <c r="B129" s="84" t="s">
        <v>2174</v>
      </c>
      <c r="C129" s="84">
        <v>4</v>
      </c>
      <c r="D129" s="118">
        <v>0.002527231504417758</v>
      </c>
      <c r="E129" s="118">
        <v>1.7231671263845876</v>
      </c>
      <c r="F129" s="84" t="s">
        <v>2986</v>
      </c>
      <c r="G129" s="84" t="b">
        <v>0</v>
      </c>
      <c r="H129" s="84" t="b">
        <v>0</v>
      </c>
      <c r="I129" s="84" t="b">
        <v>0</v>
      </c>
      <c r="J129" s="84" t="b">
        <v>0</v>
      </c>
      <c r="K129" s="84" t="b">
        <v>0</v>
      </c>
      <c r="L129" s="84" t="b">
        <v>0</v>
      </c>
    </row>
    <row r="130" spans="1:12" ht="15">
      <c r="A130" s="84" t="s">
        <v>2174</v>
      </c>
      <c r="B130" s="84" t="s">
        <v>2175</v>
      </c>
      <c r="C130" s="84">
        <v>4</v>
      </c>
      <c r="D130" s="118">
        <v>0.002527231504417758</v>
      </c>
      <c r="E130" s="118">
        <v>2.5923988461155636</v>
      </c>
      <c r="F130" s="84" t="s">
        <v>2986</v>
      </c>
      <c r="G130" s="84" t="b">
        <v>0</v>
      </c>
      <c r="H130" s="84" t="b">
        <v>0</v>
      </c>
      <c r="I130" s="84" t="b">
        <v>0</v>
      </c>
      <c r="J130" s="84" t="b">
        <v>0</v>
      </c>
      <c r="K130" s="84" t="b">
        <v>0</v>
      </c>
      <c r="L130" s="84" t="b">
        <v>0</v>
      </c>
    </row>
    <row r="131" spans="1:12" ht="15">
      <c r="A131" s="84" t="s">
        <v>2169</v>
      </c>
      <c r="B131" s="84" t="s">
        <v>2734</v>
      </c>
      <c r="C131" s="84">
        <v>4</v>
      </c>
      <c r="D131" s="118">
        <v>0.002985420234499921</v>
      </c>
      <c r="E131" s="118">
        <v>1.7754950067399036</v>
      </c>
      <c r="F131" s="84" t="s">
        <v>2986</v>
      </c>
      <c r="G131" s="84" t="b">
        <v>0</v>
      </c>
      <c r="H131" s="84" t="b">
        <v>0</v>
      </c>
      <c r="I131" s="84" t="b">
        <v>0</v>
      </c>
      <c r="J131" s="84" t="b">
        <v>0</v>
      </c>
      <c r="K131" s="84" t="b">
        <v>0</v>
      </c>
      <c r="L131" s="84" t="b">
        <v>0</v>
      </c>
    </row>
    <row r="132" spans="1:12" ht="15">
      <c r="A132" s="84" t="s">
        <v>2686</v>
      </c>
      <c r="B132" s="84" t="s">
        <v>2736</v>
      </c>
      <c r="C132" s="84">
        <v>4</v>
      </c>
      <c r="D132" s="118">
        <v>0.002527231504417758</v>
      </c>
      <c r="E132" s="118">
        <v>2.6893088591236203</v>
      </c>
      <c r="F132" s="84" t="s">
        <v>2986</v>
      </c>
      <c r="G132" s="84" t="b">
        <v>0</v>
      </c>
      <c r="H132" s="84" t="b">
        <v>0</v>
      </c>
      <c r="I132" s="84" t="b">
        <v>0</v>
      </c>
      <c r="J132" s="84" t="b">
        <v>0</v>
      </c>
      <c r="K132" s="84" t="b">
        <v>0</v>
      </c>
      <c r="L132" s="84" t="b">
        <v>0</v>
      </c>
    </row>
    <row r="133" spans="1:12" ht="15">
      <c r="A133" s="84" t="s">
        <v>2679</v>
      </c>
      <c r="B133" s="84" t="s">
        <v>2167</v>
      </c>
      <c r="C133" s="84">
        <v>4</v>
      </c>
      <c r="D133" s="118">
        <v>0.002527231504417758</v>
      </c>
      <c r="E133" s="118">
        <v>1.3275810231060272</v>
      </c>
      <c r="F133" s="84" t="s">
        <v>2986</v>
      </c>
      <c r="G133" s="84" t="b">
        <v>0</v>
      </c>
      <c r="H133" s="84" t="b">
        <v>0</v>
      </c>
      <c r="I133" s="84" t="b">
        <v>0</v>
      </c>
      <c r="J133" s="84" t="b">
        <v>0</v>
      </c>
      <c r="K133" s="84" t="b">
        <v>0</v>
      </c>
      <c r="L133" s="84" t="b">
        <v>0</v>
      </c>
    </row>
    <row r="134" spans="1:12" ht="15">
      <c r="A134" s="84" t="s">
        <v>297</v>
      </c>
      <c r="B134" s="84" t="s">
        <v>296</v>
      </c>
      <c r="C134" s="84">
        <v>4</v>
      </c>
      <c r="D134" s="118">
        <v>0.002527231504417758</v>
      </c>
      <c r="E134" s="118">
        <v>2.446270810437326</v>
      </c>
      <c r="F134" s="84" t="s">
        <v>2986</v>
      </c>
      <c r="G134" s="84" t="b">
        <v>0</v>
      </c>
      <c r="H134" s="84" t="b">
        <v>0</v>
      </c>
      <c r="I134" s="84" t="b">
        <v>0</v>
      </c>
      <c r="J134" s="84" t="b">
        <v>0</v>
      </c>
      <c r="K134" s="84" t="b">
        <v>0</v>
      </c>
      <c r="L134" s="84" t="b">
        <v>0</v>
      </c>
    </row>
    <row r="135" spans="1:12" ht="15">
      <c r="A135" s="84" t="s">
        <v>296</v>
      </c>
      <c r="B135" s="84" t="s">
        <v>295</v>
      </c>
      <c r="C135" s="84">
        <v>4</v>
      </c>
      <c r="D135" s="118">
        <v>0.002527231504417758</v>
      </c>
      <c r="E135" s="118">
        <v>2.446270810437326</v>
      </c>
      <c r="F135" s="84" t="s">
        <v>2986</v>
      </c>
      <c r="G135" s="84" t="b">
        <v>0</v>
      </c>
      <c r="H135" s="84" t="b">
        <v>0</v>
      </c>
      <c r="I135" s="84" t="b">
        <v>0</v>
      </c>
      <c r="J135" s="84" t="b">
        <v>0</v>
      </c>
      <c r="K135" s="84" t="b">
        <v>0</v>
      </c>
      <c r="L135" s="84" t="b">
        <v>0</v>
      </c>
    </row>
    <row r="136" spans="1:12" ht="15">
      <c r="A136" s="84" t="s">
        <v>295</v>
      </c>
      <c r="B136" s="84" t="s">
        <v>294</v>
      </c>
      <c r="C136" s="84">
        <v>4</v>
      </c>
      <c r="D136" s="118">
        <v>0.002527231504417758</v>
      </c>
      <c r="E136" s="118">
        <v>2.543180823445382</v>
      </c>
      <c r="F136" s="84" t="s">
        <v>2986</v>
      </c>
      <c r="G136" s="84" t="b">
        <v>0</v>
      </c>
      <c r="H136" s="84" t="b">
        <v>0</v>
      </c>
      <c r="I136" s="84" t="b">
        <v>0</v>
      </c>
      <c r="J136" s="84" t="b">
        <v>0</v>
      </c>
      <c r="K136" s="84" t="b">
        <v>0</v>
      </c>
      <c r="L136" s="84" t="b">
        <v>0</v>
      </c>
    </row>
    <row r="137" spans="1:12" ht="15">
      <c r="A137" s="84" t="s">
        <v>294</v>
      </c>
      <c r="B137" s="84" t="s">
        <v>293</v>
      </c>
      <c r="C137" s="84">
        <v>4</v>
      </c>
      <c r="D137" s="118">
        <v>0.002527231504417758</v>
      </c>
      <c r="E137" s="118">
        <v>2.388278863459639</v>
      </c>
      <c r="F137" s="84" t="s">
        <v>2986</v>
      </c>
      <c r="G137" s="84" t="b">
        <v>0</v>
      </c>
      <c r="H137" s="84" t="b">
        <v>0</v>
      </c>
      <c r="I137" s="84" t="b">
        <v>0</v>
      </c>
      <c r="J137" s="84" t="b">
        <v>0</v>
      </c>
      <c r="K137" s="84" t="b">
        <v>0</v>
      </c>
      <c r="L137" s="84" t="b">
        <v>0</v>
      </c>
    </row>
    <row r="138" spans="1:12" ht="15">
      <c r="A138" s="84" t="s">
        <v>293</v>
      </c>
      <c r="B138" s="84" t="s">
        <v>240</v>
      </c>
      <c r="C138" s="84">
        <v>4</v>
      </c>
      <c r="D138" s="118">
        <v>0.002527231504417758</v>
      </c>
      <c r="E138" s="118">
        <v>2.346886178301414</v>
      </c>
      <c r="F138" s="84" t="s">
        <v>2986</v>
      </c>
      <c r="G138" s="84" t="b">
        <v>0</v>
      </c>
      <c r="H138" s="84" t="b">
        <v>0</v>
      </c>
      <c r="I138" s="84" t="b">
        <v>0</v>
      </c>
      <c r="J138" s="84" t="b">
        <v>0</v>
      </c>
      <c r="K138" s="84" t="b">
        <v>0</v>
      </c>
      <c r="L138" s="84" t="b">
        <v>0</v>
      </c>
    </row>
    <row r="139" spans="1:12" ht="15">
      <c r="A139" s="84" t="s">
        <v>240</v>
      </c>
      <c r="B139" s="84" t="s">
        <v>271</v>
      </c>
      <c r="C139" s="84">
        <v>4</v>
      </c>
      <c r="D139" s="118">
        <v>0.002527231504417758</v>
      </c>
      <c r="E139" s="118">
        <v>2.7862188721316765</v>
      </c>
      <c r="F139" s="84" t="s">
        <v>2986</v>
      </c>
      <c r="G139" s="84" t="b">
        <v>0</v>
      </c>
      <c r="H139" s="84" t="b">
        <v>0</v>
      </c>
      <c r="I139" s="84" t="b">
        <v>0</v>
      </c>
      <c r="J139" s="84" t="b">
        <v>0</v>
      </c>
      <c r="K139" s="84" t="b">
        <v>0</v>
      </c>
      <c r="L139" s="84" t="b">
        <v>0</v>
      </c>
    </row>
    <row r="140" spans="1:12" ht="15">
      <c r="A140" s="84" t="s">
        <v>271</v>
      </c>
      <c r="B140" s="84" t="s">
        <v>292</v>
      </c>
      <c r="C140" s="84">
        <v>4</v>
      </c>
      <c r="D140" s="118">
        <v>0.002527231504417758</v>
      </c>
      <c r="E140" s="118">
        <v>2.6893088591236203</v>
      </c>
      <c r="F140" s="84" t="s">
        <v>2986</v>
      </c>
      <c r="G140" s="84" t="b">
        <v>0</v>
      </c>
      <c r="H140" s="84" t="b">
        <v>0</v>
      </c>
      <c r="I140" s="84" t="b">
        <v>0</v>
      </c>
      <c r="J140" s="84" t="b">
        <v>0</v>
      </c>
      <c r="K140" s="84" t="b">
        <v>0</v>
      </c>
      <c r="L140" s="84" t="b">
        <v>0</v>
      </c>
    </row>
    <row r="141" spans="1:12" ht="15">
      <c r="A141" s="84" t="s">
        <v>292</v>
      </c>
      <c r="B141" s="84" t="s">
        <v>291</v>
      </c>
      <c r="C141" s="84">
        <v>4</v>
      </c>
      <c r="D141" s="118">
        <v>0.002527231504417758</v>
      </c>
      <c r="E141" s="118">
        <v>2.7862188721316765</v>
      </c>
      <c r="F141" s="84" t="s">
        <v>2986</v>
      </c>
      <c r="G141" s="84" t="b">
        <v>0</v>
      </c>
      <c r="H141" s="84" t="b">
        <v>0</v>
      </c>
      <c r="I141" s="84" t="b">
        <v>0</v>
      </c>
      <c r="J141" s="84" t="b">
        <v>0</v>
      </c>
      <c r="K141" s="84" t="b">
        <v>0</v>
      </c>
      <c r="L141" s="84" t="b">
        <v>0</v>
      </c>
    </row>
    <row r="142" spans="1:12" ht="15">
      <c r="A142" s="84" t="s">
        <v>291</v>
      </c>
      <c r="B142" s="84" t="s">
        <v>290</v>
      </c>
      <c r="C142" s="84">
        <v>4</v>
      </c>
      <c r="D142" s="118">
        <v>0.002527231504417758</v>
      </c>
      <c r="E142" s="118">
        <v>2.7862188721316765</v>
      </c>
      <c r="F142" s="84" t="s">
        <v>2986</v>
      </c>
      <c r="G142" s="84" t="b">
        <v>0</v>
      </c>
      <c r="H142" s="84" t="b">
        <v>0</v>
      </c>
      <c r="I142" s="84" t="b">
        <v>0</v>
      </c>
      <c r="J142" s="84" t="b">
        <v>0</v>
      </c>
      <c r="K142" s="84" t="b">
        <v>0</v>
      </c>
      <c r="L142" s="84" t="b">
        <v>0</v>
      </c>
    </row>
    <row r="143" spans="1:12" ht="15">
      <c r="A143" s="84" t="s">
        <v>234</v>
      </c>
      <c r="B143" s="84" t="s">
        <v>2690</v>
      </c>
      <c r="C143" s="84">
        <v>4</v>
      </c>
      <c r="D143" s="118">
        <v>0.002527231504417758</v>
      </c>
      <c r="E143" s="118">
        <v>1.7754950067399036</v>
      </c>
      <c r="F143" s="84" t="s">
        <v>2986</v>
      </c>
      <c r="G143" s="84" t="b">
        <v>0</v>
      </c>
      <c r="H143" s="84" t="b">
        <v>0</v>
      </c>
      <c r="I143" s="84" t="b">
        <v>0</v>
      </c>
      <c r="J143" s="84" t="b">
        <v>1</v>
      </c>
      <c r="K143" s="84" t="b">
        <v>0</v>
      </c>
      <c r="L143" s="84" t="b">
        <v>0</v>
      </c>
    </row>
    <row r="144" spans="1:12" ht="15">
      <c r="A144" s="84" t="s">
        <v>2697</v>
      </c>
      <c r="B144" s="84" t="s">
        <v>2739</v>
      </c>
      <c r="C144" s="84">
        <v>4</v>
      </c>
      <c r="D144" s="118">
        <v>0.002527231504417758</v>
      </c>
      <c r="E144" s="118">
        <v>2.6893088591236203</v>
      </c>
      <c r="F144" s="84" t="s">
        <v>2986</v>
      </c>
      <c r="G144" s="84" t="b">
        <v>0</v>
      </c>
      <c r="H144" s="84" t="b">
        <v>0</v>
      </c>
      <c r="I144" s="84" t="b">
        <v>0</v>
      </c>
      <c r="J144" s="84" t="b">
        <v>0</v>
      </c>
      <c r="K144" s="84" t="b">
        <v>0</v>
      </c>
      <c r="L144" s="84" t="b">
        <v>0</v>
      </c>
    </row>
    <row r="145" spans="1:12" ht="15">
      <c r="A145" s="84" t="s">
        <v>234</v>
      </c>
      <c r="B145" s="84" t="s">
        <v>2698</v>
      </c>
      <c r="C145" s="84">
        <v>4</v>
      </c>
      <c r="D145" s="118">
        <v>0.002527231504417758</v>
      </c>
      <c r="E145" s="118">
        <v>1.7754950067399036</v>
      </c>
      <c r="F145" s="84" t="s">
        <v>2986</v>
      </c>
      <c r="G145" s="84" t="b">
        <v>0</v>
      </c>
      <c r="H145" s="84" t="b">
        <v>0</v>
      </c>
      <c r="I145" s="84" t="b">
        <v>0</v>
      </c>
      <c r="J145" s="84" t="b">
        <v>0</v>
      </c>
      <c r="K145" s="84" t="b">
        <v>0</v>
      </c>
      <c r="L145" s="84" t="b">
        <v>0</v>
      </c>
    </row>
    <row r="146" spans="1:12" ht="15">
      <c r="A146" s="84" t="s">
        <v>2705</v>
      </c>
      <c r="B146" s="84" t="s">
        <v>2740</v>
      </c>
      <c r="C146" s="84">
        <v>4</v>
      </c>
      <c r="D146" s="118">
        <v>0.002527231504417758</v>
      </c>
      <c r="E146" s="118">
        <v>2.6893088591236203</v>
      </c>
      <c r="F146" s="84" t="s">
        <v>2986</v>
      </c>
      <c r="G146" s="84" t="b">
        <v>0</v>
      </c>
      <c r="H146" s="84" t="b">
        <v>0</v>
      </c>
      <c r="I146" s="84" t="b">
        <v>0</v>
      </c>
      <c r="J146" s="84" t="b">
        <v>0</v>
      </c>
      <c r="K146" s="84" t="b">
        <v>0</v>
      </c>
      <c r="L146" s="84" t="b">
        <v>0</v>
      </c>
    </row>
    <row r="147" spans="1:12" ht="15">
      <c r="A147" s="84" t="s">
        <v>285</v>
      </c>
      <c r="B147" s="84" t="s">
        <v>2207</v>
      </c>
      <c r="C147" s="84">
        <v>4</v>
      </c>
      <c r="D147" s="118">
        <v>0.0027173970091488083</v>
      </c>
      <c r="E147" s="118">
        <v>1.7350663496842953</v>
      </c>
      <c r="F147" s="84" t="s">
        <v>2986</v>
      </c>
      <c r="G147" s="84" t="b">
        <v>0</v>
      </c>
      <c r="H147" s="84" t="b">
        <v>0</v>
      </c>
      <c r="I147" s="84" t="b">
        <v>0</v>
      </c>
      <c r="J147" s="84" t="b">
        <v>0</v>
      </c>
      <c r="K147" s="84" t="b">
        <v>0</v>
      </c>
      <c r="L147" s="84" t="b">
        <v>0</v>
      </c>
    </row>
    <row r="148" spans="1:12" ht="15">
      <c r="A148" s="84" t="s">
        <v>2167</v>
      </c>
      <c r="B148" s="84" t="s">
        <v>2742</v>
      </c>
      <c r="C148" s="84">
        <v>4</v>
      </c>
      <c r="D148" s="118">
        <v>0.002527231504417758</v>
      </c>
      <c r="E148" s="118">
        <v>1.6558851036366706</v>
      </c>
      <c r="F148" s="84" t="s">
        <v>2986</v>
      </c>
      <c r="G148" s="84" t="b">
        <v>0</v>
      </c>
      <c r="H148" s="84" t="b">
        <v>0</v>
      </c>
      <c r="I148" s="84" t="b">
        <v>0</v>
      </c>
      <c r="J148" s="84" t="b">
        <v>0</v>
      </c>
      <c r="K148" s="84" t="b">
        <v>0</v>
      </c>
      <c r="L148" s="84" t="b">
        <v>0</v>
      </c>
    </row>
    <row r="149" spans="1:12" ht="15">
      <c r="A149" s="84" t="s">
        <v>2190</v>
      </c>
      <c r="B149" s="84" t="s">
        <v>2169</v>
      </c>
      <c r="C149" s="84">
        <v>4</v>
      </c>
      <c r="D149" s="118">
        <v>0.002527231504417758</v>
      </c>
      <c r="E149" s="118">
        <v>1.2743355111528023</v>
      </c>
      <c r="F149" s="84" t="s">
        <v>2986</v>
      </c>
      <c r="G149" s="84" t="b">
        <v>0</v>
      </c>
      <c r="H149" s="84" t="b">
        <v>0</v>
      </c>
      <c r="I149" s="84" t="b">
        <v>0</v>
      </c>
      <c r="J149" s="84" t="b">
        <v>0</v>
      </c>
      <c r="K149" s="84" t="b">
        <v>0</v>
      </c>
      <c r="L149" s="84" t="b">
        <v>0</v>
      </c>
    </row>
    <row r="150" spans="1:12" ht="15">
      <c r="A150" s="84" t="s">
        <v>2169</v>
      </c>
      <c r="B150" s="84" t="s">
        <v>2743</v>
      </c>
      <c r="C150" s="84">
        <v>4</v>
      </c>
      <c r="D150" s="118">
        <v>0.002527231504417758</v>
      </c>
      <c r="E150" s="118">
        <v>1.7754950067399036</v>
      </c>
      <c r="F150" s="84" t="s">
        <v>2986</v>
      </c>
      <c r="G150" s="84" t="b">
        <v>0</v>
      </c>
      <c r="H150" s="84" t="b">
        <v>0</v>
      </c>
      <c r="I150" s="84" t="b">
        <v>0</v>
      </c>
      <c r="J150" s="84" t="b">
        <v>0</v>
      </c>
      <c r="K150" s="84" t="b">
        <v>0</v>
      </c>
      <c r="L150" s="84" t="b">
        <v>0</v>
      </c>
    </row>
    <row r="151" spans="1:12" ht="15">
      <c r="A151" s="84" t="s">
        <v>2743</v>
      </c>
      <c r="B151" s="84" t="s">
        <v>2176</v>
      </c>
      <c r="C151" s="84">
        <v>4</v>
      </c>
      <c r="D151" s="118">
        <v>0.002527231504417758</v>
      </c>
      <c r="E151" s="118">
        <v>1.883128885139733</v>
      </c>
      <c r="F151" s="84" t="s">
        <v>2986</v>
      </c>
      <c r="G151" s="84" t="b">
        <v>0</v>
      </c>
      <c r="H151" s="84" t="b">
        <v>0</v>
      </c>
      <c r="I151" s="84" t="b">
        <v>0</v>
      </c>
      <c r="J151" s="84" t="b">
        <v>0</v>
      </c>
      <c r="K151" s="84" t="b">
        <v>0</v>
      </c>
      <c r="L151" s="84" t="b">
        <v>0</v>
      </c>
    </row>
    <row r="152" spans="1:12" ht="15">
      <c r="A152" s="84" t="s">
        <v>2751</v>
      </c>
      <c r="B152" s="84" t="s">
        <v>2674</v>
      </c>
      <c r="C152" s="84">
        <v>3</v>
      </c>
      <c r="D152" s="118">
        <v>0.0020380477568616062</v>
      </c>
      <c r="E152" s="118">
        <v>2.6893088591236203</v>
      </c>
      <c r="F152" s="84" t="s">
        <v>2986</v>
      </c>
      <c r="G152" s="84" t="b">
        <v>1</v>
      </c>
      <c r="H152" s="84" t="b">
        <v>0</v>
      </c>
      <c r="I152" s="84" t="b">
        <v>0</v>
      </c>
      <c r="J152" s="84" t="b">
        <v>0</v>
      </c>
      <c r="K152" s="84" t="b">
        <v>0</v>
      </c>
      <c r="L152" s="84" t="b">
        <v>0</v>
      </c>
    </row>
    <row r="153" spans="1:12" ht="15">
      <c r="A153" s="84" t="s">
        <v>2674</v>
      </c>
      <c r="B153" s="84" t="s">
        <v>2752</v>
      </c>
      <c r="C153" s="84">
        <v>3</v>
      </c>
      <c r="D153" s="118">
        <v>0.0020380477568616062</v>
      </c>
      <c r="E153" s="118">
        <v>2.6893088591236203</v>
      </c>
      <c r="F153" s="84" t="s">
        <v>2986</v>
      </c>
      <c r="G153" s="84" t="b">
        <v>0</v>
      </c>
      <c r="H153" s="84" t="b">
        <v>0</v>
      </c>
      <c r="I153" s="84" t="b">
        <v>0</v>
      </c>
      <c r="J153" s="84" t="b">
        <v>0</v>
      </c>
      <c r="K153" s="84" t="b">
        <v>0</v>
      </c>
      <c r="L153" s="84" t="b">
        <v>0</v>
      </c>
    </row>
    <row r="154" spans="1:12" ht="15">
      <c r="A154" s="84" t="s">
        <v>2752</v>
      </c>
      <c r="B154" s="84" t="s">
        <v>2753</v>
      </c>
      <c r="C154" s="84">
        <v>3</v>
      </c>
      <c r="D154" s="118">
        <v>0.0020380477568616062</v>
      </c>
      <c r="E154" s="118">
        <v>2.9111576087399764</v>
      </c>
      <c r="F154" s="84" t="s">
        <v>2986</v>
      </c>
      <c r="G154" s="84" t="b">
        <v>0</v>
      </c>
      <c r="H154" s="84" t="b">
        <v>0</v>
      </c>
      <c r="I154" s="84" t="b">
        <v>0</v>
      </c>
      <c r="J154" s="84" t="b">
        <v>0</v>
      </c>
      <c r="K154" s="84" t="b">
        <v>0</v>
      </c>
      <c r="L154" s="84" t="b">
        <v>0</v>
      </c>
    </row>
    <row r="155" spans="1:12" ht="15">
      <c r="A155" s="84" t="s">
        <v>2753</v>
      </c>
      <c r="B155" s="84" t="s">
        <v>282</v>
      </c>
      <c r="C155" s="84">
        <v>3</v>
      </c>
      <c r="D155" s="118">
        <v>0.0020380477568616062</v>
      </c>
      <c r="E155" s="118">
        <v>2.9111576087399764</v>
      </c>
      <c r="F155" s="84" t="s">
        <v>2986</v>
      </c>
      <c r="G155" s="84" t="b">
        <v>0</v>
      </c>
      <c r="H155" s="84" t="b">
        <v>0</v>
      </c>
      <c r="I155" s="84" t="b">
        <v>0</v>
      </c>
      <c r="J155" s="84" t="b">
        <v>0</v>
      </c>
      <c r="K155" s="84" t="b">
        <v>0</v>
      </c>
      <c r="L155" s="84" t="b">
        <v>0</v>
      </c>
    </row>
    <row r="156" spans="1:12" ht="15">
      <c r="A156" s="84" t="s">
        <v>282</v>
      </c>
      <c r="B156" s="84" t="s">
        <v>2754</v>
      </c>
      <c r="C156" s="84">
        <v>3</v>
      </c>
      <c r="D156" s="118">
        <v>0.0020380477568616062</v>
      </c>
      <c r="E156" s="118">
        <v>2.6893088591236203</v>
      </c>
      <c r="F156" s="84" t="s">
        <v>2986</v>
      </c>
      <c r="G156" s="84" t="b">
        <v>0</v>
      </c>
      <c r="H156" s="84" t="b">
        <v>0</v>
      </c>
      <c r="I156" s="84" t="b">
        <v>0</v>
      </c>
      <c r="J156" s="84" t="b">
        <v>0</v>
      </c>
      <c r="K156" s="84" t="b">
        <v>0</v>
      </c>
      <c r="L156" s="84" t="b">
        <v>0</v>
      </c>
    </row>
    <row r="157" spans="1:12" ht="15">
      <c r="A157" s="84" t="s">
        <v>2754</v>
      </c>
      <c r="B157" s="84" t="s">
        <v>2675</v>
      </c>
      <c r="C157" s="84">
        <v>3</v>
      </c>
      <c r="D157" s="118">
        <v>0.0020380477568616062</v>
      </c>
      <c r="E157" s="118">
        <v>2.6893088591236203</v>
      </c>
      <c r="F157" s="84" t="s">
        <v>2986</v>
      </c>
      <c r="G157" s="84" t="b">
        <v>0</v>
      </c>
      <c r="H157" s="84" t="b">
        <v>0</v>
      </c>
      <c r="I157" s="84" t="b">
        <v>0</v>
      </c>
      <c r="J157" s="84" t="b">
        <v>0</v>
      </c>
      <c r="K157" s="84" t="b">
        <v>0</v>
      </c>
      <c r="L157" s="84" t="b">
        <v>0</v>
      </c>
    </row>
    <row r="158" spans="1:12" ht="15">
      <c r="A158" s="84" t="s">
        <v>2675</v>
      </c>
      <c r="B158" s="84" t="s">
        <v>2755</v>
      </c>
      <c r="C158" s="84">
        <v>3</v>
      </c>
      <c r="D158" s="118">
        <v>0.0020380477568616062</v>
      </c>
      <c r="E158" s="118">
        <v>2.6893088591236203</v>
      </c>
      <c r="F158" s="84" t="s">
        <v>2986</v>
      </c>
      <c r="G158" s="84" t="b">
        <v>0</v>
      </c>
      <c r="H158" s="84" t="b">
        <v>0</v>
      </c>
      <c r="I158" s="84" t="b">
        <v>0</v>
      </c>
      <c r="J158" s="84" t="b">
        <v>1</v>
      </c>
      <c r="K158" s="84" t="b">
        <v>0</v>
      </c>
      <c r="L158" s="84" t="b">
        <v>0</v>
      </c>
    </row>
    <row r="159" spans="1:12" ht="15">
      <c r="A159" s="84" t="s">
        <v>2755</v>
      </c>
      <c r="B159" s="84" t="s">
        <v>2756</v>
      </c>
      <c r="C159" s="84">
        <v>3</v>
      </c>
      <c r="D159" s="118">
        <v>0.0020380477568616062</v>
      </c>
      <c r="E159" s="118">
        <v>2.9111576087399764</v>
      </c>
      <c r="F159" s="84" t="s">
        <v>2986</v>
      </c>
      <c r="G159" s="84" t="b">
        <v>1</v>
      </c>
      <c r="H159" s="84" t="b">
        <v>0</v>
      </c>
      <c r="I159" s="84" t="b">
        <v>0</v>
      </c>
      <c r="J159" s="84" t="b">
        <v>0</v>
      </c>
      <c r="K159" s="84" t="b">
        <v>0</v>
      </c>
      <c r="L159" s="84" t="b">
        <v>0</v>
      </c>
    </row>
    <row r="160" spans="1:12" ht="15">
      <c r="A160" s="84" t="s">
        <v>2756</v>
      </c>
      <c r="B160" s="84" t="s">
        <v>2608</v>
      </c>
      <c r="C160" s="84">
        <v>3</v>
      </c>
      <c r="D160" s="118">
        <v>0.0020380477568616062</v>
      </c>
      <c r="E160" s="118">
        <v>2.4851888764676953</v>
      </c>
      <c r="F160" s="84" t="s">
        <v>2986</v>
      </c>
      <c r="G160" s="84" t="b">
        <v>0</v>
      </c>
      <c r="H160" s="84" t="b">
        <v>0</v>
      </c>
      <c r="I160" s="84" t="b">
        <v>0</v>
      </c>
      <c r="J160" s="84" t="b">
        <v>0</v>
      </c>
      <c r="K160" s="84" t="b">
        <v>0</v>
      </c>
      <c r="L160" s="84" t="b">
        <v>0</v>
      </c>
    </row>
    <row r="161" spans="1:12" ht="15">
      <c r="A161" s="84" t="s">
        <v>2168</v>
      </c>
      <c r="B161" s="84" t="s">
        <v>2758</v>
      </c>
      <c r="C161" s="84">
        <v>3</v>
      </c>
      <c r="D161" s="118">
        <v>0.0022390651758749406</v>
      </c>
      <c r="E161" s="118">
        <v>1.7448261869734516</v>
      </c>
      <c r="F161" s="84" t="s">
        <v>2986</v>
      </c>
      <c r="G161" s="84" t="b">
        <v>0</v>
      </c>
      <c r="H161" s="84" t="b">
        <v>0</v>
      </c>
      <c r="I161" s="84" t="b">
        <v>0</v>
      </c>
      <c r="J161" s="84" t="b">
        <v>0</v>
      </c>
      <c r="K161" s="84" t="b">
        <v>0</v>
      </c>
      <c r="L161" s="84" t="b">
        <v>0</v>
      </c>
    </row>
    <row r="162" spans="1:12" ht="15">
      <c r="A162" s="84" t="s">
        <v>2593</v>
      </c>
      <c r="B162" s="84" t="s">
        <v>2167</v>
      </c>
      <c r="C162" s="84">
        <v>3</v>
      </c>
      <c r="D162" s="118">
        <v>0.0020380477568616062</v>
      </c>
      <c r="E162" s="118">
        <v>0.8224310447861214</v>
      </c>
      <c r="F162" s="84" t="s">
        <v>2986</v>
      </c>
      <c r="G162" s="84" t="b">
        <v>0</v>
      </c>
      <c r="H162" s="84" t="b">
        <v>0</v>
      </c>
      <c r="I162" s="84" t="b">
        <v>0</v>
      </c>
      <c r="J162" s="84" t="b">
        <v>0</v>
      </c>
      <c r="K162" s="84" t="b">
        <v>0</v>
      </c>
      <c r="L162" s="84" t="b">
        <v>0</v>
      </c>
    </row>
    <row r="163" spans="1:12" ht="15">
      <c r="A163" s="84" t="s">
        <v>275</v>
      </c>
      <c r="B163" s="84" t="s">
        <v>2172</v>
      </c>
      <c r="C163" s="84">
        <v>3</v>
      </c>
      <c r="D163" s="118">
        <v>0.0020380477568616062</v>
      </c>
      <c r="E163" s="118">
        <v>2.543180823445382</v>
      </c>
      <c r="F163" s="84" t="s">
        <v>2986</v>
      </c>
      <c r="G163" s="84" t="b">
        <v>0</v>
      </c>
      <c r="H163" s="84" t="b">
        <v>0</v>
      </c>
      <c r="I163" s="84" t="b">
        <v>0</v>
      </c>
      <c r="J163" s="84" t="b">
        <v>0</v>
      </c>
      <c r="K163" s="84" t="b">
        <v>0</v>
      </c>
      <c r="L163" s="84" t="b">
        <v>0</v>
      </c>
    </row>
    <row r="164" spans="1:12" ht="15">
      <c r="A164" s="84" t="s">
        <v>2175</v>
      </c>
      <c r="B164" s="84" t="s">
        <v>2762</v>
      </c>
      <c r="C164" s="84">
        <v>3</v>
      </c>
      <c r="D164" s="118">
        <v>0.0020380477568616062</v>
      </c>
      <c r="E164" s="118">
        <v>2.6893088591236203</v>
      </c>
      <c r="F164" s="84" t="s">
        <v>2986</v>
      </c>
      <c r="G164" s="84" t="b">
        <v>0</v>
      </c>
      <c r="H164" s="84" t="b">
        <v>0</v>
      </c>
      <c r="I164" s="84" t="b">
        <v>0</v>
      </c>
      <c r="J164" s="84" t="b">
        <v>0</v>
      </c>
      <c r="K164" s="84" t="b">
        <v>0</v>
      </c>
      <c r="L164" s="84" t="b">
        <v>0</v>
      </c>
    </row>
    <row r="165" spans="1:12" ht="15">
      <c r="A165" s="84" t="s">
        <v>2168</v>
      </c>
      <c r="B165" s="84" t="s">
        <v>2114</v>
      </c>
      <c r="C165" s="84">
        <v>3</v>
      </c>
      <c r="D165" s="118">
        <v>0.0020380477568616062</v>
      </c>
      <c r="E165" s="118">
        <v>1.180554756534889</v>
      </c>
      <c r="F165" s="84" t="s">
        <v>2986</v>
      </c>
      <c r="G165" s="84" t="b">
        <v>0</v>
      </c>
      <c r="H165" s="84" t="b">
        <v>0</v>
      </c>
      <c r="I165" s="84" t="b">
        <v>0</v>
      </c>
      <c r="J165" s="84" t="b">
        <v>0</v>
      </c>
      <c r="K165" s="84" t="b">
        <v>0</v>
      </c>
      <c r="L165" s="84" t="b">
        <v>0</v>
      </c>
    </row>
    <row r="166" spans="1:12" ht="15">
      <c r="A166" s="84" t="s">
        <v>2643</v>
      </c>
      <c r="B166" s="84" t="s">
        <v>2591</v>
      </c>
      <c r="C166" s="84">
        <v>3</v>
      </c>
      <c r="D166" s="118">
        <v>0.0020380477568616062</v>
      </c>
      <c r="E166" s="118">
        <v>1.9111576087399766</v>
      </c>
      <c r="F166" s="84" t="s">
        <v>2986</v>
      </c>
      <c r="G166" s="84" t="b">
        <v>0</v>
      </c>
      <c r="H166" s="84" t="b">
        <v>0</v>
      </c>
      <c r="I166" s="84" t="b">
        <v>0</v>
      </c>
      <c r="J166" s="84" t="b">
        <v>0</v>
      </c>
      <c r="K166" s="84" t="b">
        <v>0</v>
      </c>
      <c r="L166" s="84" t="b">
        <v>0</v>
      </c>
    </row>
    <row r="167" spans="1:12" ht="15">
      <c r="A167" s="84" t="s">
        <v>2176</v>
      </c>
      <c r="B167" s="84" t="s">
        <v>2167</v>
      </c>
      <c r="C167" s="84">
        <v>3</v>
      </c>
      <c r="D167" s="118">
        <v>0.0020380477568616062</v>
      </c>
      <c r="E167" s="118">
        <v>0.3964623125138402</v>
      </c>
      <c r="F167" s="84" t="s">
        <v>2986</v>
      </c>
      <c r="G167" s="84" t="b">
        <v>0</v>
      </c>
      <c r="H167" s="84" t="b">
        <v>0</v>
      </c>
      <c r="I167" s="84" t="b">
        <v>0</v>
      </c>
      <c r="J167" s="84" t="b">
        <v>0</v>
      </c>
      <c r="K167" s="84" t="b">
        <v>0</v>
      </c>
      <c r="L167" s="84" t="b">
        <v>0</v>
      </c>
    </row>
    <row r="168" spans="1:12" ht="15">
      <c r="A168" s="84" t="s">
        <v>2167</v>
      </c>
      <c r="B168" s="84" t="s">
        <v>2678</v>
      </c>
      <c r="C168" s="84">
        <v>3</v>
      </c>
      <c r="D168" s="118">
        <v>0.0020380477568616062</v>
      </c>
      <c r="E168" s="118">
        <v>1.434036354020314</v>
      </c>
      <c r="F168" s="84" t="s">
        <v>2986</v>
      </c>
      <c r="G168" s="84" t="b">
        <v>0</v>
      </c>
      <c r="H168" s="84" t="b">
        <v>0</v>
      </c>
      <c r="I168" s="84" t="b">
        <v>0</v>
      </c>
      <c r="J168" s="84" t="b">
        <v>0</v>
      </c>
      <c r="K168" s="84" t="b">
        <v>0</v>
      </c>
      <c r="L168" s="84" t="b">
        <v>0</v>
      </c>
    </row>
    <row r="169" spans="1:12" ht="15">
      <c r="A169" s="84" t="s">
        <v>2716</v>
      </c>
      <c r="B169" s="84" t="s">
        <v>2769</v>
      </c>
      <c r="C169" s="84">
        <v>3</v>
      </c>
      <c r="D169" s="118">
        <v>0.0020380477568616062</v>
      </c>
      <c r="E169" s="118">
        <v>2.7862188721316765</v>
      </c>
      <c r="F169" s="84" t="s">
        <v>2986</v>
      </c>
      <c r="G169" s="84" t="b">
        <v>0</v>
      </c>
      <c r="H169" s="84" t="b">
        <v>0</v>
      </c>
      <c r="I169" s="84" t="b">
        <v>0</v>
      </c>
      <c r="J169" s="84" t="b">
        <v>0</v>
      </c>
      <c r="K169" s="84" t="b">
        <v>0</v>
      </c>
      <c r="L169" s="84" t="b">
        <v>0</v>
      </c>
    </row>
    <row r="170" spans="1:12" ht="15">
      <c r="A170" s="84" t="s">
        <v>2769</v>
      </c>
      <c r="B170" s="84" t="s">
        <v>2770</v>
      </c>
      <c r="C170" s="84">
        <v>3</v>
      </c>
      <c r="D170" s="118">
        <v>0.0020380477568616062</v>
      </c>
      <c r="E170" s="118">
        <v>2.9111576087399764</v>
      </c>
      <c r="F170" s="84" t="s">
        <v>2986</v>
      </c>
      <c r="G170" s="84" t="b">
        <v>0</v>
      </c>
      <c r="H170" s="84" t="b">
        <v>0</v>
      </c>
      <c r="I170" s="84" t="b">
        <v>0</v>
      </c>
      <c r="J170" s="84" t="b">
        <v>0</v>
      </c>
      <c r="K170" s="84" t="b">
        <v>0</v>
      </c>
      <c r="L170" s="84" t="b">
        <v>0</v>
      </c>
    </row>
    <row r="171" spans="1:12" ht="15">
      <c r="A171" s="84" t="s">
        <v>2770</v>
      </c>
      <c r="B171" s="84" t="s">
        <v>2719</v>
      </c>
      <c r="C171" s="84">
        <v>3</v>
      </c>
      <c r="D171" s="118">
        <v>0.0020380477568616062</v>
      </c>
      <c r="E171" s="118">
        <v>2.7862188721316765</v>
      </c>
      <c r="F171" s="84" t="s">
        <v>2986</v>
      </c>
      <c r="G171" s="84" t="b">
        <v>0</v>
      </c>
      <c r="H171" s="84" t="b">
        <v>0</v>
      </c>
      <c r="I171" s="84" t="b">
        <v>0</v>
      </c>
      <c r="J171" s="84" t="b">
        <v>0</v>
      </c>
      <c r="K171" s="84" t="b">
        <v>0</v>
      </c>
      <c r="L171" s="84" t="b">
        <v>0</v>
      </c>
    </row>
    <row r="172" spans="1:12" ht="15">
      <c r="A172" s="84" t="s">
        <v>2719</v>
      </c>
      <c r="B172" s="84" t="s">
        <v>2670</v>
      </c>
      <c r="C172" s="84">
        <v>3</v>
      </c>
      <c r="D172" s="118">
        <v>0.0020380477568616062</v>
      </c>
      <c r="E172" s="118">
        <v>2.5643701225153204</v>
      </c>
      <c r="F172" s="84" t="s">
        <v>2986</v>
      </c>
      <c r="G172" s="84" t="b">
        <v>0</v>
      </c>
      <c r="H172" s="84" t="b">
        <v>0</v>
      </c>
      <c r="I172" s="84" t="b">
        <v>0</v>
      </c>
      <c r="J172" s="84" t="b">
        <v>0</v>
      </c>
      <c r="K172" s="84" t="b">
        <v>0</v>
      </c>
      <c r="L172" s="84" t="b">
        <v>0</v>
      </c>
    </row>
    <row r="173" spans="1:12" ht="15">
      <c r="A173" s="84" t="s">
        <v>2722</v>
      </c>
      <c r="B173" s="84" t="s">
        <v>2771</v>
      </c>
      <c r="C173" s="84">
        <v>3</v>
      </c>
      <c r="D173" s="118">
        <v>0.0020380477568616062</v>
      </c>
      <c r="E173" s="118">
        <v>2.9111576087399764</v>
      </c>
      <c r="F173" s="84" t="s">
        <v>2986</v>
      </c>
      <c r="G173" s="84" t="b">
        <v>0</v>
      </c>
      <c r="H173" s="84" t="b">
        <v>0</v>
      </c>
      <c r="I173" s="84" t="b">
        <v>0</v>
      </c>
      <c r="J173" s="84" t="b">
        <v>0</v>
      </c>
      <c r="K173" s="84" t="b">
        <v>0</v>
      </c>
      <c r="L173" s="84" t="b">
        <v>0</v>
      </c>
    </row>
    <row r="174" spans="1:12" ht="15">
      <c r="A174" s="84" t="s">
        <v>2771</v>
      </c>
      <c r="B174" s="84" t="s">
        <v>2129</v>
      </c>
      <c r="C174" s="84">
        <v>3</v>
      </c>
      <c r="D174" s="118">
        <v>0.0020380477568616062</v>
      </c>
      <c r="E174" s="118">
        <v>2.4340363540203143</v>
      </c>
      <c r="F174" s="84" t="s">
        <v>2986</v>
      </c>
      <c r="G174" s="84" t="b">
        <v>0</v>
      </c>
      <c r="H174" s="84" t="b">
        <v>0</v>
      </c>
      <c r="I174" s="84" t="b">
        <v>0</v>
      </c>
      <c r="J174" s="84" t="b">
        <v>0</v>
      </c>
      <c r="K174" s="84" t="b">
        <v>0</v>
      </c>
      <c r="L174" s="84" t="b">
        <v>0</v>
      </c>
    </row>
    <row r="175" spans="1:12" ht="15">
      <c r="A175" s="84" t="s">
        <v>2129</v>
      </c>
      <c r="B175" s="84" t="s">
        <v>2772</v>
      </c>
      <c r="C175" s="84">
        <v>3</v>
      </c>
      <c r="D175" s="118">
        <v>0.0020380477568616062</v>
      </c>
      <c r="E175" s="118">
        <v>2.4340363540203143</v>
      </c>
      <c r="F175" s="84" t="s">
        <v>2986</v>
      </c>
      <c r="G175" s="84" t="b">
        <v>0</v>
      </c>
      <c r="H175" s="84" t="b">
        <v>0</v>
      </c>
      <c r="I175" s="84" t="b">
        <v>0</v>
      </c>
      <c r="J175" s="84" t="b">
        <v>0</v>
      </c>
      <c r="K175" s="84" t="b">
        <v>0</v>
      </c>
      <c r="L175" s="84" t="b">
        <v>0</v>
      </c>
    </row>
    <row r="176" spans="1:12" ht="15">
      <c r="A176" s="84" t="s">
        <v>2772</v>
      </c>
      <c r="B176" s="84" t="s">
        <v>2773</v>
      </c>
      <c r="C176" s="84">
        <v>3</v>
      </c>
      <c r="D176" s="118">
        <v>0.0020380477568616062</v>
      </c>
      <c r="E176" s="118">
        <v>2.9111576087399764</v>
      </c>
      <c r="F176" s="84" t="s">
        <v>2986</v>
      </c>
      <c r="G176" s="84" t="b">
        <v>0</v>
      </c>
      <c r="H176" s="84" t="b">
        <v>0</v>
      </c>
      <c r="I176" s="84" t="b">
        <v>0</v>
      </c>
      <c r="J176" s="84" t="b">
        <v>0</v>
      </c>
      <c r="K176" s="84" t="b">
        <v>0</v>
      </c>
      <c r="L176" s="84" t="b">
        <v>0</v>
      </c>
    </row>
    <row r="177" spans="1:12" ht="15">
      <c r="A177" s="84" t="s">
        <v>2773</v>
      </c>
      <c r="B177" s="84" t="s">
        <v>2774</v>
      </c>
      <c r="C177" s="84">
        <v>3</v>
      </c>
      <c r="D177" s="118">
        <v>0.0020380477568616062</v>
      </c>
      <c r="E177" s="118">
        <v>2.9111576087399764</v>
      </c>
      <c r="F177" s="84" t="s">
        <v>2986</v>
      </c>
      <c r="G177" s="84" t="b">
        <v>0</v>
      </c>
      <c r="H177" s="84" t="b">
        <v>0</v>
      </c>
      <c r="I177" s="84" t="b">
        <v>0</v>
      </c>
      <c r="J177" s="84" t="b">
        <v>0</v>
      </c>
      <c r="K177" s="84" t="b">
        <v>0</v>
      </c>
      <c r="L177" s="84" t="b">
        <v>0</v>
      </c>
    </row>
    <row r="178" spans="1:12" ht="15">
      <c r="A178" s="84" t="s">
        <v>2774</v>
      </c>
      <c r="B178" s="84" t="s">
        <v>2639</v>
      </c>
      <c r="C178" s="84">
        <v>3</v>
      </c>
      <c r="D178" s="118">
        <v>0.0020380477568616062</v>
      </c>
      <c r="E178" s="118">
        <v>2.6893088591236203</v>
      </c>
      <c r="F178" s="84" t="s">
        <v>2986</v>
      </c>
      <c r="G178" s="84" t="b">
        <v>0</v>
      </c>
      <c r="H178" s="84" t="b">
        <v>0</v>
      </c>
      <c r="I178" s="84" t="b">
        <v>0</v>
      </c>
      <c r="J178" s="84" t="b">
        <v>0</v>
      </c>
      <c r="K178" s="84" t="b">
        <v>0</v>
      </c>
      <c r="L178" s="84" t="b">
        <v>0</v>
      </c>
    </row>
    <row r="179" spans="1:12" ht="15">
      <c r="A179" s="84" t="s">
        <v>2639</v>
      </c>
      <c r="B179" s="84" t="s">
        <v>2775</v>
      </c>
      <c r="C179" s="84">
        <v>3</v>
      </c>
      <c r="D179" s="118">
        <v>0.0020380477568616062</v>
      </c>
      <c r="E179" s="118">
        <v>2.6101276130759956</v>
      </c>
      <c r="F179" s="84" t="s">
        <v>2986</v>
      </c>
      <c r="G179" s="84" t="b">
        <v>0</v>
      </c>
      <c r="H179" s="84" t="b">
        <v>0</v>
      </c>
      <c r="I179" s="84" t="b">
        <v>0</v>
      </c>
      <c r="J179" s="84" t="b">
        <v>0</v>
      </c>
      <c r="K179" s="84" t="b">
        <v>0</v>
      </c>
      <c r="L179" s="84" t="b">
        <v>0</v>
      </c>
    </row>
    <row r="180" spans="1:12" ht="15">
      <c r="A180" s="84" t="s">
        <v>2775</v>
      </c>
      <c r="B180" s="84" t="s">
        <v>2776</v>
      </c>
      <c r="C180" s="84">
        <v>3</v>
      </c>
      <c r="D180" s="118">
        <v>0.0020380477568616062</v>
      </c>
      <c r="E180" s="118">
        <v>2.9111576087399764</v>
      </c>
      <c r="F180" s="84" t="s">
        <v>2986</v>
      </c>
      <c r="G180" s="84" t="b">
        <v>0</v>
      </c>
      <c r="H180" s="84" t="b">
        <v>0</v>
      </c>
      <c r="I180" s="84" t="b">
        <v>0</v>
      </c>
      <c r="J180" s="84" t="b">
        <v>0</v>
      </c>
      <c r="K180" s="84" t="b">
        <v>0</v>
      </c>
      <c r="L180" s="84" t="b">
        <v>0</v>
      </c>
    </row>
    <row r="181" spans="1:12" ht="15">
      <c r="A181" s="84" t="s">
        <v>2776</v>
      </c>
      <c r="B181" s="84" t="s">
        <v>2641</v>
      </c>
      <c r="C181" s="84">
        <v>3</v>
      </c>
      <c r="D181" s="118">
        <v>0.0020380477568616062</v>
      </c>
      <c r="E181" s="118">
        <v>2.6101276130759956</v>
      </c>
      <c r="F181" s="84" t="s">
        <v>2986</v>
      </c>
      <c r="G181" s="84" t="b">
        <v>0</v>
      </c>
      <c r="H181" s="84" t="b">
        <v>0</v>
      </c>
      <c r="I181" s="84" t="b">
        <v>0</v>
      </c>
      <c r="J181" s="84" t="b">
        <v>0</v>
      </c>
      <c r="K181" s="84" t="b">
        <v>0</v>
      </c>
      <c r="L181" s="84" t="b">
        <v>0</v>
      </c>
    </row>
    <row r="182" spans="1:12" ht="15">
      <c r="A182" s="84" t="s">
        <v>2641</v>
      </c>
      <c r="B182" s="84" t="s">
        <v>2777</v>
      </c>
      <c r="C182" s="84">
        <v>3</v>
      </c>
      <c r="D182" s="118">
        <v>0.0020380477568616062</v>
      </c>
      <c r="E182" s="118">
        <v>2.6101276130759956</v>
      </c>
      <c r="F182" s="84" t="s">
        <v>2986</v>
      </c>
      <c r="G182" s="84" t="b">
        <v>0</v>
      </c>
      <c r="H182" s="84" t="b">
        <v>0</v>
      </c>
      <c r="I182" s="84" t="b">
        <v>0</v>
      </c>
      <c r="J182" s="84" t="b">
        <v>0</v>
      </c>
      <c r="K182" s="84" t="b">
        <v>0</v>
      </c>
      <c r="L182" s="84" t="b">
        <v>0</v>
      </c>
    </row>
    <row r="183" spans="1:12" ht="15">
      <c r="A183" s="84" t="s">
        <v>2777</v>
      </c>
      <c r="B183" s="84" t="s">
        <v>2778</v>
      </c>
      <c r="C183" s="84">
        <v>3</v>
      </c>
      <c r="D183" s="118">
        <v>0.0020380477568616062</v>
      </c>
      <c r="E183" s="118">
        <v>2.9111576087399764</v>
      </c>
      <c r="F183" s="84" t="s">
        <v>2986</v>
      </c>
      <c r="G183" s="84" t="b">
        <v>0</v>
      </c>
      <c r="H183" s="84" t="b">
        <v>0</v>
      </c>
      <c r="I183" s="84" t="b">
        <v>0</v>
      </c>
      <c r="J183" s="84" t="b">
        <v>0</v>
      </c>
      <c r="K183" s="84" t="b">
        <v>0</v>
      </c>
      <c r="L183" s="84" t="b">
        <v>0</v>
      </c>
    </row>
    <row r="184" spans="1:12" ht="15">
      <c r="A184" s="84" t="s">
        <v>2779</v>
      </c>
      <c r="B184" s="84" t="s">
        <v>2167</v>
      </c>
      <c r="C184" s="84">
        <v>3</v>
      </c>
      <c r="D184" s="118">
        <v>0.0020380477568616062</v>
      </c>
      <c r="E184" s="118">
        <v>1.4244910361140837</v>
      </c>
      <c r="F184" s="84" t="s">
        <v>2986</v>
      </c>
      <c r="G184" s="84" t="b">
        <v>0</v>
      </c>
      <c r="H184" s="84" t="b">
        <v>0</v>
      </c>
      <c r="I184" s="84" t="b">
        <v>0</v>
      </c>
      <c r="J184" s="84" t="b">
        <v>0</v>
      </c>
      <c r="K184" s="84" t="b">
        <v>0</v>
      </c>
      <c r="L184" s="84" t="b">
        <v>0</v>
      </c>
    </row>
    <row r="185" spans="1:12" ht="15">
      <c r="A185" s="84" t="s">
        <v>2591</v>
      </c>
      <c r="B185" s="84" t="s">
        <v>2167</v>
      </c>
      <c r="C185" s="84">
        <v>3</v>
      </c>
      <c r="D185" s="118">
        <v>0.0020380477568616062</v>
      </c>
      <c r="E185" s="118">
        <v>0.7554842551555081</v>
      </c>
      <c r="F185" s="84" t="s">
        <v>2986</v>
      </c>
      <c r="G185" s="84" t="b">
        <v>0</v>
      </c>
      <c r="H185" s="84" t="b">
        <v>0</v>
      </c>
      <c r="I185" s="84" t="b">
        <v>0</v>
      </c>
      <c r="J185" s="84" t="b">
        <v>0</v>
      </c>
      <c r="K185" s="84" t="b">
        <v>0</v>
      </c>
      <c r="L185" s="84" t="b">
        <v>0</v>
      </c>
    </row>
    <row r="186" spans="1:12" ht="15">
      <c r="A186" s="84" t="s">
        <v>2605</v>
      </c>
      <c r="B186" s="84" t="s">
        <v>2602</v>
      </c>
      <c r="C186" s="84">
        <v>3</v>
      </c>
      <c r="D186" s="118">
        <v>0.0020380477568616062</v>
      </c>
      <c r="E186" s="118">
        <v>2.0872488677956578</v>
      </c>
      <c r="F186" s="84" t="s">
        <v>2986</v>
      </c>
      <c r="G186" s="84" t="b">
        <v>0</v>
      </c>
      <c r="H186" s="84" t="b">
        <v>0</v>
      </c>
      <c r="I186" s="84" t="b">
        <v>0</v>
      </c>
      <c r="J186" s="84" t="b">
        <v>0</v>
      </c>
      <c r="K186" s="84" t="b">
        <v>0</v>
      </c>
      <c r="L186" s="84" t="b">
        <v>0</v>
      </c>
    </row>
    <row r="187" spans="1:12" ht="15">
      <c r="A187" s="84" t="s">
        <v>2602</v>
      </c>
      <c r="B187" s="84" t="s">
        <v>2781</v>
      </c>
      <c r="C187" s="84">
        <v>3</v>
      </c>
      <c r="D187" s="118">
        <v>0.0020380477568616062</v>
      </c>
      <c r="E187" s="118">
        <v>2.4851888764676953</v>
      </c>
      <c r="F187" s="84" t="s">
        <v>2986</v>
      </c>
      <c r="G187" s="84" t="b">
        <v>0</v>
      </c>
      <c r="H187" s="84" t="b">
        <v>0</v>
      </c>
      <c r="I187" s="84" t="b">
        <v>0</v>
      </c>
      <c r="J187" s="84" t="b">
        <v>0</v>
      </c>
      <c r="K187" s="84" t="b">
        <v>0</v>
      </c>
      <c r="L187" s="84" t="b">
        <v>0</v>
      </c>
    </row>
    <row r="188" spans="1:12" ht="15">
      <c r="A188" s="84" t="s">
        <v>2167</v>
      </c>
      <c r="B188" s="84" t="s">
        <v>2590</v>
      </c>
      <c r="C188" s="84">
        <v>3</v>
      </c>
      <c r="D188" s="118">
        <v>0.0020380477568616062</v>
      </c>
      <c r="E188" s="118">
        <v>0.854252757403504</v>
      </c>
      <c r="F188" s="84" t="s">
        <v>2986</v>
      </c>
      <c r="G188" s="84" t="b">
        <v>0</v>
      </c>
      <c r="H188" s="84" t="b">
        <v>0</v>
      </c>
      <c r="I188" s="84" t="b">
        <v>0</v>
      </c>
      <c r="J188" s="84" t="b">
        <v>0</v>
      </c>
      <c r="K188" s="84" t="b">
        <v>0</v>
      </c>
      <c r="L188" s="84" t="b">
        <v>0</v>
      </c>
    </row>
    <row r="189" spans="1:12" ht="15">
      <c r="A189" s="84" t="s">
        <v>293</v>
      </c>
      <c r="B189" s="84" t="s">
        <v>308</v>
      </c>
      <c r="C189" s="84">
        <v>3</v>
      </c>
      <c r="D189" s="118">
        <v>0.0020380477568616062</v>
      </c>
      <c r="E189" s="118">
        <v>2.221947441693114</v>
      </c>
      <c r="F189" s="84" t="s">
        <v>2986</v>
      </c>
      <c r="G189" s="84" t="b">
        <v>0</v>
      </c>
      <c r="H189" s="84" t="b">
        <v>0</v>
      </c>
      <c r="I189" s="84" t="b">
        <v>0</v>
      </c>
      <c r="J189" s="84" t="b">
        <v>0</v>
      </c>
      <c r="K189" s="84" t="b">
        <v>0</v>
      </c>
      <c r="L189" s="84" t="b">
        <v>0</v>
      </c>
    </row>
    <row r="190" spans="1:12" ht="15">
      <c r="A190" s="84" t="s">
        <v>308</v>
      </c>
      <c r="B190" s="84" t="s">
        <v>297</v>
      </c>
      <c r="C190" s="84">
        <v>3</v>
      </c>
      <c r="D190" s="118">
        <v>0.0020380477568616062</v>
      </c>
      <c r="E190" s="118">
        <v>2.4851888764676953</v>
      </c>
      <c r="F190" s="84" t="s">
        <v>2986</v>
      </c>
      <c r="G190" s="84" t="b">
        <v>0</v>
      </c>
      <c r="H190" s="84" t="b">
        <v>0</v>
      </c>
      <c r="I190" s="84" t="b">
        <v>0</v>
      </c>
      <c r="J190" s="84" t="b">
        <v>0</v>
      </c>
      <c r="K190" s="84" t="b">
        <v>0</v>
      </c>
      <c r="L190" s="84" t="b">
        <v>0</v>
      </c>
    </row>
    <row r="191" spans="1:12" ht="15">
      <c r="A191" s="84" t="s">
        <v>297</v>
      </c>
      <c r="B191" s="84" t="s">
        <v>307</v>
      </c>
      <c r="C191" s="84">
        <v>3</v>
      </c>
      <c r="D191" s="118">
        <v>0.0020380477568616062</v>
      </c>
      <c r="E191" s="118">
        <v>2.543180823445382</v>
      </c>
      <c r="F191" s="84" t="s">
        <v>2986</v>
      </c>
      <c r="G191" s="84" t="b">
        <v>0</v>
      </c>
      <c r="H191" s="84" t="b">
        <v>0</v>
      </c>
      <c r="I191" s="84" t="b">
        <v>0</v>
      </c>
      <c r="J191" s="84" t="b">
        <v>0</v>
      </c>
      <c r="K191" s="84" t="b">
        <v>0</v>
      </c>
      <c r="L191" s="84" t="b">
        <v>0</v>
      </c>
    </row>
    <row r="192" spans="1:12" ht="15">
      <c r="A192" s="84" t="s">
        <v>307</v>
      </c>
      <c r="B192" s="84" t="s">
        <v>295</v>
      </c>
      <c r="C192" s="84">
        <v>3</v>
      </c>
      <c r="D192" s="118">
        <v>0.0020380477568616062</v>
      </c>
      <c r="E192" s="118">
        <v>2.543180823445382</v>
      </c>
      <c r="F192" s="84" t="s">
        <v>2986</v>
      </c>
      <c r="G192" s="84" t="b">
        <v>0</v>
      </c>
      <c r="H192" s="84" t="b">
        <v>0</v>
      </c>
      <c r="I192" s="84" t="b">
        <v>0</v>
      </c>
      <c r="J192" s="84" t="b">
        <v>0</v>
      </c>
      <c r="K192" s="84" t="b">
        <v>0</v>
      </c>
      <c r="L192" s="84" t="b">
        <v>0</v>
      </c>
    </row>
    <row r="193" spans="1:12" ht="15">
      <c r="A193" s="84" t="s">
        <v>295</v>
      </c>
      <c r="B193" s="84" t="s">
        <v>306</v>
      </c>
      <c r="C193" s="84">
        <v>3</v>
      </c>
      <c r="D193" s="118">
        <v>0.0020380477568616062</v>
      </c>
      <c r="E193" s="118">
        <v>2.543180823445382</v>
      </c>
      <c r="F193" s="84" t="s">
        <v>2986</v>
      </c>
      <c r="G193" s="84" t="b">
        <v>0</v>
      </c>
      <c r="H193" s="84" t="b">
        <v>0</v>
      </c>
      <c r="I193" s="84" t="b">
        <v>0</v>
      </c>
      <c r="J193" s="84" t="b">
        <v>0</v>
      </c>
      <c r="K193" s="84" t="b">
        <v>0</v>
      </c>
      <c r="L193" s="84" t="b">
        <v>0</v>
      </c>
    </row>
    <row r="194" spans="1:12" ht="15">
      <c r="A194" s="84" t="s">
        <v>306</v>
      </c>
      <c r="B194" s="84" t="s">
        <v>305</v>
      </c>
      <c r="C194" s="84">
        <v>3</v>
      </c>
      <c r="D194" s="118">
        <v>0.0020380477568616062</v>
      </c>
      <c r="E194" s="118">
        <v>2.9111576087399764</v>
      </c>
      <c r="F194" s="84" t="s">
        <v>2986</v>
      </c>
      <c r="G194" s="84" t="b">
        <v>0</v>
      </c>
      <c r="H194" s="84" t="b">
        <v>0</v>
      </c>
      <c r="I194" s="84" t="b">
        <v>0</v>
      </c>
      <c r="J194" s="84" t="b">
        <v>0</v>
      </c>
      <c r="K194" s="84" t="b">
        <v>0</v>
      </c>
      <c r="L194" s="84" t="b">
        <v>0</v>
      </c>
    </row>
    <row r="195" spans="1:12" ht="15">
      <c r="A195" s="84" t="s">
        <v>305</v>
      </c>
      <c r="B195" s="84" t="s">
        <v>304</v>
      </c>
      <c r="C195" s="84">
        <v>3</v>
      </c>
      <c r="D195" s="118">
        <v>0.0020380477568616062</v>
      </c>
      <c r="E195" s="118">
        <v>2.9111576087399764</v>
      </c>
      <c r="F195" s="84" t="s">
        <v>2986</v>
      </c>
      <c r="G195" s="84" t="b">
        <v>0</v>
      </c>
      <c r="H195" s="84" t="b">
        <v>0</v>
      </c>
      <c r="I195" s="84" t="b">
        <v>0</v>
      </c>
      <c r="J195" s="84" t="b">
        <v>0</v>
      </c>
      <c r="K195" s="84" t="b">
        <v>0</v>
      </c>
      <c r="L195" s="84" t="b">
        <v>0</v>
      </c>
    </row>
    <row r="196" spans="1:12" ht="15">
      <c r="A196" s="84" t="s">
        <v>304</v>
      </c>
      <c r="B196" s="84" t="s">
        <v>303</v>
      </c>
      <c r="C196" s="84">
        <v>3</v>
      </c>
      <c r="D196" s="118">
        <v>0.0020380477568616062</v>
      </c>
      <c r="E196" s="118">
        <v>2.9111576087399764</v>
      </c>
      <c r="F196" s="84" t="s">
        <v>2986</v>
      </c>
      <c r="G196" s="84" t="b">
        <v>0</v>
      </c>
      <c r="H196" s="84" t="b">
        <v>0</v>
      </c>
      <c r="I196" s="84" t="b">
        <v>0</v>
      </c>
      <c r="J196" s="84" t="b">
        <v>0</v>
      </c>
      <c r="K196" s="84" t="b">
        <v>0</v>
      </c>
      <c r="L196" s="84" t="b">
        <v>0</v>
      </c>
    </row>
    <row r="197" spans="1:12" ht="15">
      <c r="A197" s="84" t="s">
        <v>303</v>
      </c>
      <c r="B197" s="84" t="s">
        <v>302</v>
      </c>
      <c r="C197" s="84">
        <v>3</v>
      </c>
      <c r="D197" s="118">
        <v>0.0020380477568616062</v>
      </c>
      <c r="E197" s="118">
        <v>2.9111576087399764</v>
      </c>
      <c r="F197" s="84" t="s">
        <v>2986</v>
      </c>
      <c r="G197" s="84" t="b">
        <v>0</v>
      </c>
      <c r="H197" s="84" t="b">
        <v>0</v>
      </c>
      <c r="I197" s="84" t="b">
        <v>0</v>
      </c>
      <c r="J197" s="84" t="b">
        <v>0</v>
      </c>
      <c r="K197" s="84" t="b">
        <v>0</v>
      </c>
      <c r="L197" s="84" t="b">
        <v>0</v>
      </c>
    </row>
    <row r="198" spans="1:12" ht="15">
      <c r="A198" s="84" t="s">
        <v>2785</v>
      </c>
      <c r="B198" s="84" t="s">
        <v>2679</v>
      </c>
      <c r="C198" s="84">
        <v>3</v>
      </c>
      <c r="D198" s="118">
        <v>0.0020380477568616062</v>
      </c>
      <c r="E198" s="118">
        <v>2.6893088591236203</v>
      </c>
      <c r="F198" s="84" t="s">
        <v>2986</v>
      </c>
      <c r="G198" s="84" t="b">
        <v>0</v>
      </c>
      <c r="H198" s="84" t="b">
        <v>0</v>
      </c>
      <c r="I198" s="84" t="b">
        <v>0</v>
      </c>
      <c r="J198" s="84" t="b">
        <v>0</v>
      </c>
      <c r="K198" s="84" t="b">
        <v>0</v>
      </c>
      <c r="L198" s="84" t="b">
        <v>0</v>
      </c>
    </row>
    <row r="199" spans="1:12" ht="15">
      <c r="A199" s="84" t="s">
        <v>2114</v>
      </c>
      <c r="B199" s="84" t="s">
        <v>2168</v>
      </c>
      <c r="C199" s="84">
        <v>3</v>
      </c>
      <c r="D199" s="118">
        <v>0.0020380477568616062</v>
      </c>
      <c r="E199" s="118">
        <v>1.221947441693114</v>
      </c>
      <c r="F199" s="84" t="s">
        <v>2986</v>
      </c>
      <c r="G199" s="84" t="b">
        <v>0</v>
      </c>
      <c r="H199" s="84" t="b">
        <v>0</v>
      </c>
      <c r="I199" s="84" t="b">
        <v>0</v>
      </c>
      <c r="J199" s="84" t="b">
        <v>0</v>
      </c>
      <c r="K199" s="84" t="b">
        <v>0</v>
      </c>
      <c r="L199" s="84" t="b">
        <v>0</v>
      </c>
    </row>
    <row r="200" spans="1:12" ht="15">
      <c r="A200" s="84" t="s">
        <v>241</v>
      </c>
      <c r="B200" s="84" t="s">
        <v>297</v>
      </c>
      <c r="C200" s="84">
        <v>3</v>
      </c>
      <c r="D200" s="118">
        <v>0.0020380477568616062</v>
      </c>
      <c r="E200" s="118">
        <v>2.6101276130759956</v>
      </c>
      <c r="F200" s="84" t="s">
        <v>2986</v>
      </c>
      <c r="G200" s="84" t="b">
        <v>0</v>
      </c>
      <c r="H200" s="84" t="b">
        <v>0</v>
      </c>
      <c r="I200" s="84" t="b">
        <v>0</v>
      </c>
      <c r="J200" s="84" t="b">
        <v>0</v>
      </c>
      <c r="K200" s="84" t="b">
        <v>0</v>
      </c>
      <c r="L200" s="84" t="b">
        <v>0</v>
      </c>
    </row>
    <row r="201" spans="1:12" ht="15">
      <c r="A201" s="84" t="s">
        <v>290</v>
      </c>
      <c r="B201" s="84" t="s">
        <v>289</v>
      </c>
      <c r="C201" s="84">
        <v>3</v>
      </c>
      <c r="D201" s="118">
        <v>0.0020380477568616062</v>
      </c>
      <c r="E201" s="118">
        <v>2.9111576087399764</v>
      </c>
      <c r="F201" s="84" t="s">
        <v>2986</v>
      </c>
      <c r="G201" s="84" t="b">
        <v>0</v>
      </c>
      <c r="H201" s="84" t="b">
        <v>0</v>
      </c>
      <c r="I201" s="84" t="b">
        <v>0</v>
      </c>
      <c r="J201" s="84" t="b">
        <v>0</v>
      </c>
      <c r="K201" s="84" t="b">
        <v>0</v>
      </c>
      <c r="L201" s="84" t="b">
        <v>0</v>
      </c>
    </row>
    <row r="202" spans="1:12" ht="15">
      <c r="A202" s="84" t="s">
        <v>2197</v>
      </c>
      <c r="B202" s="84" t="s">
        <v>2198</v>
      </c>
      <c r="C202" s="84">
        <v>3</v>
      </c>
      <c r="D202" s="118">
        <v>0.0020380477568616062</v>
      </c>
      <c r="E202" s="118">
        <v>2.7862188721316765</v>
      </c>
      <c r="F202" s="84" t="s">
        <v>2986</v>
      </c>
      <c r="G202" s="84" t="b">
        <v>0</v>
      </c>
      <c r="H202" s="84" t="b">
        <v>0</v>
      </c>
      <c r="I202" s="84" t="b">
        <v>0</v>
      </c>
      <c r="J202" s="84" t="b">
        <v>0</v>
      </c>
      <c r="K202" s="84" t="b">
        <v>0</v>
      </c>
      <c r="L202" s="84" t="b">
        <v>0</v>
      </c>
    </row>
    <row r="203" spans="1:12" ht="15">
      <c r="A203" s="84" t="s">
        <v>2198</v>
      </c>
      <c r="B203" s="84" t="s">
        <v>2199</v>
      </c>
      <c r="C203" s="84">
        <v>3</v>
      </c>
      <c r="D203" s="118">
        <v>0.0020380477568616062</v>
      </c>
      <c r="E203" s="118">
        <v>2.7862188721316765</v>
      </c>
      <c r="F203" s="84" t="s">
        <v>2986</v>
      </c>
      <c r="G203" s="84" t="b">
        <v>0</v>
      </c>
      <c r="H203" s="84" t="b">
        <v>0</v>
      </c>
      <c r="I203" s="84" t="b">
        <v>0</v>
      </c>
      <c r="J203" s="84" t="b">
        <v>0</v>
      </c>
      <c r="K203" s="84" t="b">
        <v>0</v>
      </c>
      <c r="L203" s="84" t="b">
        <v>0</v>
      </c>
    </row>
    <row r="204" spans="1:12" ht="15">
      <c r="A204" s="84" t="s">
        <v>2199</v>
      </c>
      <c r="B204" s="84" t="s">
        <v>2168</v>
      </c>
      <c r="C204" s="84">
        <v>3</v>
      </c>
      <c r="D204" s="118">
        <v>0.0020380477568616062</v>
      </c>
      <c r="E204" s="118">
        <v>1.6612801355233766</v>
      </c>
      <c r="F204" s="84" t="s">
        <v>2986</v>
      </c>
      <c r="G204" s="84" t="b">
        <v>0</v>
      </c>
      <c r="H204" s="84" t="b">
        <v>0</v>
      </c>
      <c r="I204" s="84" t="b">
        <v>0</v>
      </c>
      <c r="J204" s="84" t="b">
        <v>0</v>
      </c>
      <c r="K204" s="84" t="b">
        <v>0</v>
      </c>
      <c r="L204" s="84" t="b">
        <v>0</v>
      </c>
    </row>
    <row r="205" spans="1:12" ht="15">
      <c r="A205" s="84" t="s">
        <v>2170</v>
      </c>
      <c r="B205" s="84" t="s">
        <v>2200</v>
      </c>
      <c r="C205" s="84">
        <v>3</v>
      </c>
      <c r="D205" s="118">
        <v>0.0020380477568616062</v>
      </c>
      <c r="E205" s="118">
        <v>1.820077139392644</v>
      </c>
      <c r="F205" s="84" t="s">
        <v>2986</v>
      </c>
      <c r="G205" s="84" t="b">
        <v>0</v>
      </c>
      <c r="H205" s="84" t="b">
        <v>0</v>
      </c>
      <c r="I205" s="84" t="b">
        <v>0</v>
      </c>
      <c r="J205" s="84" t="b">
        <v>0</v>
      </c>
      <c r="K205" s="84" t="b">
        <v>0</v>
      </c>
      <c r="L205" s="84" t="b">
        <v>0</v>
      </c>
    </row>
    <row r="206" spans="1:12" ht="15">
      <c r="A206" s="84" t="s">
        <v>2200</v>
      </c>
      <c r="B206" s="84" t="s">
        <v>2201</v>
      </c>
      <c r="C206" s="84">
        <v>3</v>
      </c>
      <c r="D206" s="118">
        <v>0.0020380477568616062</v>
      </c>
      <c r="E206" s="118">
        <v>2.9111576087399764</v>
      </c>
      <c r="F206" s="84" t="s">
        <v>2986</v>
      </c>
      <c r="G206" s="84" t="b">
        <v>0</v>
      </c>
      <c r="H206" s="84" t="b">
        <v>0</v>
      </c>
      <c r="I206" s="84" t="b">
        <v>0</v>
      </c>
      <c r="J206" s="84" t="b">
        <v>0</v>
      </c>
      <c r="K206" s="84" t="b">
        <v>0</v>
      </c>
      <c r="L206" s="84" t="b">
        <v>0</v>
      </c>
    </row>
    <row r="207" spans="1:12" ht="15">
      <c r="A207" s="84" t="s">
        <v>2201</v>
      </c>
      <c r="B207" s="84" t="s">
        <v>2202</v>
      </c>
      <c r="C207" s="84">
        <v>3</v>
      </c>
      <c r="D207" s="118">
        <v>0.0020380477568616062</v>
      </c>
      <c r="E207" s="118">
        <v>2.7862188721316765</v>
      </c>
      <c r="F207" s="84" t="s">
        <v>2986</v>
      </c>
      <c r="G207" s="84" t="b">
        <v>0</v>
      </c>
      <c r="H207" s="84" t="b">
        <v>0</v>
      </c>
      <c r="I207" s="84" t="b">
        <v>0</v>
      </c>
      <c r="J207" s="84" t="b">
        <v>1</v>
      </c>
      <c r="K207" s="84" t="b">
        <v>0</v>
      </c>
      <c r="L207" s="84" t="b">
        <v>0</v>
      </c>
    </row>
    <row r="208" spans="1:12" ht="15">
      <c r="A208" s="84" t="s">
        <v>2202</v>
      </c>
      <c r="B208" s="84" t="s">
        <v>2203</v>
      </c>
      <c r="C208" s="84">
        <v>3</v>
      </c>
      <c r="D208" s="118">
        <v>0.0020380477568616062</v>
      </c>
      <c r="E208" s="118">
        <v>2.9111576087399764</v>
      </c>
      <c r="F208" s="84" t="s">
        <v>2986</v>
      </c>
      <c r="G208" s="84" t="b">
        <v>1</v>
      </c>
      <c r="H208" s="84" t="b">
        <v>0</v>
      </c>
      <c r="I208" s="84" t="b">
        <v>0</v>
      </c>
      <c r="J208" s="84" t="b">
        <v>0</v>
      </c>
      <c r="K208" s="84" t="b">
        <v>0</v>
      </c>
      <c r="L208" s="84" t="b">
        <v>0</v>
      </c>
    </row>
    <row r="209" spans="1:12" ht="15">
      <c r="A209" s="84" t="s">
        <v>2203</v>
      </c>
      <c r="B209" s="84" t="s">
        <v>2204</v>
      </c>
      <c r="C209" s="84">
        <v>3</v>
      </c>
      <c r="D209" s="118">
        <v>0.0020380477568616062</v>
      </c>
      <c r="E209" s="118">
        <v>2.7862188721316765</v>
      </c>
      <c r="F209" s="84" t="s">
        <v>2986</v>
      </c>
      <c r="G209" s="84" t="b">
        <v>0</v>
      </c>
      <c r="H209" s="84" t="b">
        <v>0</v>
      </c>
      <c r="I209" s="84" t="b">
        <v>0</v>
      </c>
      <c r="J209" s="84" t="b">
        <v>0</v>
      </c>
      <c r="K209" s="84" t="b">
        <v>0</v>
      </c>
      <c r="L209" s="84" t="b">
        <v>0</v>
      </c>
    </row>
    <row r="210" spans="1:12" ht="15">
      <c r="A210" s="84" t="s">
        <v>2204</v>
      </c>
      <c r="B210" s="84" t="s">
        <v>2789</v>
      </c>
      <c r="C210" s="84">
        <v>3</v>
      </c>
      <c r="D210" s="118">
        <v>0.0020380477568616062</v>
      </c>
      <c r="E210" s="118">
        <v>2.7862188721316765</v>
      </c>
      <c r="F210" s="84" t="s">
        <v>2986</v>
      </c>
      <c r="G210" s="84" t="b">
        <v>0</v>
      </c>
      <c r="H210" s="84" t="b">
        <v>0</v>
      </c>
      <c r="I210" s="84" t="b">
        <v>0</v>
      </c>
      <c r="J210" s="84" t="b">
        <v>0</v>
      </c>
      <c r="K210" s="84" t="b">
        <v>0</v>
      </c>
      <c r="L210" s="84" t="b">
        <v>0</v>
      </c>
    </row>
    <row r="211" spans="1:12" ht="15">
      <c r="A211" s="84" t="s">
        <v>2658</v>
      </c>
      <c r="B211" s="84" t="s">
        <v>2691</v>
      </c>
      <c r="C211" s="84">
        <v>3</v>
      </c>
      <c r="D211" s="118">
        <v>0.0020380477568616062</v>
      </c>
      <c r="E211" s="118">
        <v>2.388278863459639</v>
      </c>
      <c r="F211" s="84" t="s">
        <v>2986</v>
      </c>
      <c r="G211" s="84" t="b">
        <v>0</v>
      </c>
      <c r="H211" s="84" t="b">
        <v>0</v>
      </c>
      <c r="I211" s="84" t="b">
        <v>0</v>
      </c>
      <c r="J211" s="84" t="b">
        <v>0</v>
      </c>
      <c r="K211" s="84" t="b">
        <v>0</v>
      </c>
      <c r="L211" s="84" t="b">
        <v>0</v>
      </c>
    </row>
    <row r="212" spans="1:12" ht="15">
      <c r="A212" s="84" t="s">
        <v>2184</v>
      </c>
      <c r="B212" s="84" t="s">
        <v>2692</v>
      </c>
      <c r="C212" s="84">
        <v>3</v>
      </c>
      <c r="D212" s="118">
        <v>0.0020380477568616062</v>
      </c>
      <c r="E212" s="118">
        <v>1.7350663496842953</v>
      </c>
      <c r="F212" s="84" t="s">
        <v>2986</v>
      </c>
      <c r="G212" s="84" t="b">
        <v>0</v>
      </c>
      <c r="H212" s="84" t="b">
        <v>0</v>
      </c>
      <c r="I212" s="84" t="b">
        <v>0</v>
      </c>
      <c r="J212" s="84" t="b">
        <v>0</v>
      </c>
      <c r="K212" s="84" t="b">
        <v>0</v>
      </c>
      <c r="L212" s="84" t="b">
        <v>0</v>
      </c>
    </row>
    <row r="213" spans="1:12" ht="15">
      <c r="A213" s="84" t="s">
        <v>2598</v>
      </c>
      <c r="B213" s="84" t="s">
        <v>2790</v>
      </c>
      <c r="C213" s="84">
        <v>3</v>
      </c>
      <c r="D213" s="118">
        <v>0.0020380477568616062</v>
      </c>
      <c r="E213" s="118">
        <v>2.346886178301414</v>
      </c>
      <c r="F213" s="84" t="s">
        <v>2986</v>
      </c>
      <c r="G213" s="84" t="b">
        <v>0</v>
      </c>
      <c r="H213" s="84" t="b">
        <v>0</v>
      </c>
      <c r="I213" s="84" t="b">
        <v>0</v>
      </c>
      <c r="J213" s="84" t="b">
        <v>0</v>
      </c>
      <c r="K213" s="84" t="b">
        <v>0</v>
      </c>
      <c r="L213" s="84" t="b">
        <v>0</v>
      </c>
    </row>
    <row r="214" spans="1:12" ht="15">
      <c r="A214" s="84" t="s">
        <v>2790</v>
      </c>
      <c r="B214" s="84" t="s">
        <v>2707</v>
      </c>
      <c r="C214" s="84">
        <v>3</v>
      </c>
      <c r="D214" s="118">
        <v>0.0020380477568616062</v>
      </c>
      <c r="E214" s="118">
        <v>2.6893088591236203</v>
      </c>
      <c r="F214" s="84" t="s">
        <v>2986</v>
      </c>
      <c r="G214" s="84" t="b">
        <v>0</v>
      </c>
      <c r="H214" s="84" t="b">
        <v>0</v>
      </c>
      <c r="I214" s="84" t="b">
        <v>0</v>
      </c>
      <c r="J214" s="84" t="b">
        <v>0</v>
      </c>
      <c r="K214" s="84" t="b">
        <v>0</v>
      </c>
      <c r="L214" s="84" t="b">
        <v>0</v>
      </c>
    </row>
    <row r="215" spans="1:12" ht="15">
      <c r="A215" s="84" t="s">
        <v>2590</v>
      </c>
      <c r="B215" s="84" t="s">
        <v>2792</v>
      </c>
      <c r="C215" s="84">
        <v>3</v>
      </c>
      <c r="D215" s="118">
        <v>0.0020380477568616062</v>
      </c>
      <c r="E215" s="118">
        <v>2.1841588808037145</v>
      </c>
      <c r="F215" s="84" t="s">
        <v>2986</v>
      </c>
      <c r="G215" s="84" t="b">
        <v>0</v>
      </c>
      <c r="H215" s="84" t="b">
        <v>0</v>
      </c>
      <c r="I215" s="84" t="b">
        <v>0</v>
      </c>
      <c r="J215" s="84" t="b">
        <v>0</v>
      </c>
      <c r="K215" s="84" t="b">
        <v>0</v>
      </c>
      <c r="L215" s="84" t="b">
        <v>0</v>
      </c>
    </row>
    <row r="216" spans="1:12" ht="15">
      <c r="A216" s="84" t="s">
        <v>2208</v>
      </c>
      <c r="B216" s="84" t="s">
        <v>2109</v>
      </c>
      <c r="C216" s="84">
        <v>3</v>
      </c>
      <c r="D216" s="118">
        <v>0.0020380477568616062</v>
      </c>
      <c r="E216" s="118">
        <v>2.0203020781650447</v>
      </c>
      <c r="F216" s="84" t="s">
        <v>2986</v>
      </c>
      <c r="G216" s="84" t="b">
        <v>1</v>
      </c>
      <c r="H216" s="84" t="b">
        <v>0</v>
      </c>
      <c r="I216" s="84" t="b">
        <v>0</v>
      </c>
      <c r="J216" s="84" t="b">
        <v>0</v>
      </c>
      <c r="K216" s="84" t="b">
        <v>0</v>
      </c>
      <c r="L216" s="84" t="b">
        <v>0</v>
      </c>
    </row>
    <row r="217" spans="1:12" ht="15">
      <c r="A217" s="84" t="s">
        <v>2109</v>
      </c>
      <c r="B217" s="84" t="s">
        <v>285</v>
      </c>
      <c r="C217" s="84">
        <v>3</v>
      </c>
      <c r="D217" s="118">
        <v>0.0020380477568616062</v>
      </c>
      <c r="E217" s="118">
        <v>1.133006358356333</v>
      </c>
      <c r="F217" s="84" t="s">
        <v>2986</v>
      </c>
      <c r="G217" s="84" t="b">
        <v>0</v>
      </c>
      <c r="H217" s="84" t="b">
        <v>0</v>
      </c>
      <c r="I217" s="84" t="b">
        <v>0</v>
      </c>
      <c r="J217" s="84" t="b">
        <v>0</v>
      </c>
      <c r="K217" s="84" t="b">
        <v>0</v>
      </c>
      <c r="L217" s="84" t="b">
        <v>0</v>
      </c>
    </row>
    <row r="218" spans="1:12" ht="15">
      <c r="A218" s="84" t="s">
        <v>2207</v>
      </c>
      <c r="B218" s="84" t="s">
        <v>2209</v>
      </c>
      <c r="C218" s="84">
        <v>3</v>
      </c>
      <c r="D218" s="118">
        <v>0.0020380477568616062</v>
      </c>
      <c r="E218" s="118">
        <v>2.6893088591236203</v>
      </c>
      <c r="F218" s="84" t="s">
        <v>2986</v>
      </c>
      <c r="G218" s="84" t="b">
        <v>0</v>
      </c>
      <c r="H218" s="84" t="b">
        <v>0</v>
      </c>
      <c r="I218" s="84" t="b">
        <v>0</v>
      </c>
      <c r="J218" s="84" t="b">
        <v>0</v>
      </c>
      <c r="K218" s="84" t="b">
        <v>0</v>
      </c>
      <c r="L218" s="84" t="b">
        <v>0</v>
      </c>
    </row>
    <row r="219" spans="1:12" ht="15">
      <c r="A219" s="84" t="s">
        <v>2209</v>
      </c>
      <c r="B219" s="84" t="s">
        <v>2210</v>
      </c>
      <c r="C219" s="84">
        <v>3</v>
      </c>
      <c r="D219" s="118">
        <v>0.0020380477568616062</v>
      </c>
      <c r="E219" s="118">
        <v>2.9111576087399764</v>
      </c>
      <c r="F219" s="84" t="s">
        <v>2986</v>
      </c>
      <c r="G219" s="84" t="b">
        <v>0</v>
      </c>
      <c r="H219" s="84" t="b">
        <v>0</v>
      </c>
      <c r="I219" s="84" t="b">
        <v>0</v>
      </c>
      <c r="J219" s="84" t="b">
        <v>0</v>
      </c>
      <c r="K219" s="84" t="b">
        <v>0</v>
      </c>
      <c r="L219" s="84" t="b">
        <v>0</v>
      </c>
    </row>
    <row r="220" spans="1:12" ht="15">
      <c r="A220" s="84" t="s">
        <v>2210</v>
      </c>
      <c r="B220" s="84" t="s">
        <v>2211</v>
      </c>
      <c r="C220" s="84">
        <v>3</v>
      </c>
      <c r="D220" s="118">
        <v>0.0020380477568616062</v>
      </c>
      <c r="E220" s="118">
        <v>2.9111576087399764</v>
      </c>
      <c r="F220" s="84" t="s">
        <v>2986</v>
      </c>
      <c r="G220" s="84" t="b">
        <v>0</v>
      </c>
      <c r="H220" s="84" t="b">
        <v>0</v>
      </c>
      <c r="I220" s="84" t="b">
        <v>0</v>
      </c>
      <c r="J220" s="84" t="b">
        <v>0</v>
      </c>
      <c r="K220" s="84" t="b">
        <v>0</v>
      </c>
      <c r="L220" s="84" t="b">
        <v>0</v>
      </c>
    </row>
    <row r="221" spans="1:12" ht="15">
      <c r="A221" s="84" t="s">
        <v>2211</v>
      </c>
      <c r="B221" s="84" t="s">
        <v>2212</v>
      </c>
      <c r="C221" s="84">
        <v>3</v>
      </c>
      <c r="D221" s="118">
        <v>0.0020380477568616062</v>
      </c>
      <c r="E221" s="118">
        <v>2.9111576087399764</v>
      </c>
      <c r="F221" s="84" t="s">
        <v>2986</v>
      </c>
      <c r="G221" s="84" t="b">
        <v>0</v>
      </c>
      <c r="H221" s="84" t="b">
        <v>0</v>
      </c>
      <c r="I221" s="84" t="b">
        <v>0</v>
      </c>
      <c r="J221" s="84" t="b">
        <v>0</v>
      </c>
      <c r="K221" s="84" t="b">
        <v>0</v>
      </c>
      <c r="L221" s="84" t="b">
        <v>0</v>
      </c>
    </row>
    <row r="222" spans="1:12" ht="15">
      <c r="A222" s="84" t="s">
        <v>2212</v>
      </c>
      <c r="B222" s="84" t="s">
        <v>2213</v>
      </c>
      <c r="C222" s="84">
        <v>3</v>
      </c>
      <c r="D222" s="118">
        <v>0.0020380477568616062</v>
      </c>
      <c r="E222" s="118">
        <v>2.7862188721316765</v>
      </c>
      <c r="F222" s="84" t="s">
        <v>2986</v>
      </c>
      <c r="G222" s="84" t="b">
        <v>0</v>
      </c>
      <c r="H222" s="84" t="b">
        <v>0</v>
      </c>
      <c r="I222" s="84" t="b">
        <v>0</v>
      </c>
      <c r="J222" s="84" t="b">
        <v>0</v>
      </c>
      <c r="K222" s="84" t="b">
        <v>0</v>
      </c>
      <c r="L222" s="84" t="b">
        <v>0</v>
      </c>
    </row>
    <row r="223" spans="1:12" ht="15">
      <c r="A223" s="84" t="s">
        <v>2213</v>
      </c>
      <c r="B223" s="84" t="s">
        <v>2167</v>
      </c>
      <c r="C223" s="84">
        <v>3</v>
      </c>
      <c r="D223" s="118">
        <v>0.0020380477568616062</v>
      </c>
      <c r="E223" s="118">
        <v>1.2995522995057838</v>
      </c>
      <c r="F223" s="84" t="s">
        <v>2986</v>
      </c>
      <c r="G223" s="84" t="b">
        <v>0</v>
      </c>
      <c r="H223" s="84" t="b">
        <v>0</v>
      </c>
      <c r="I223" s="84" t="b">
        <v>0</v>
      </c>
      <c r="J223" s="84" t="b">
        <v>0</v>
      </c>
      <c r="K223" s="84" t="b">
        <v>0</v>
      </c>
      <c r="L223" s="84" t="b">
        <v>0</v>
      </c>
    </row>
    <row r="224" spans="1:12" ht="15">
      <c r="A224" s="84" t="s">
        <v>2167</v>
      </c>
      <c r="B224" s="84" t="s">
        <v>2738</v>
      </c>
      <c r="C224" s="84">
        <v>3</v>
      </c>
      <c r="D224" s="118">
        <v>0.0020380477568616062</v>
      </c>
      <c r="E224" s="118">
        <v>1.5309463670283707</v>
      </c>
      <c r="F224" s="84" t="s">
        <v>2986</v>
      </c>
      <c r="G224" s="84" t="b">
        <v>0</v>
      </c>
      <c r="H224" s="84" t="b">
        <v>0</v>
      </c>
      <c r="I224" s="84" t="b">
        <v>0</v>
      </c>
      <c r="J224" s="84" t="b">
        <v>0</v>
      </c>
      <c r="K224" s="84" t="b">
        <v>0</v>
      </c>
      <c r="L224" s="84" t="b">
        <v>0</v>
      </c>
    </row>
    <row r="225" spans="1:12" ht="15">
      <c r="A225" s="84" t="s">
        <v>2738</v>
      </c>
      <c r="B225" s="84" t="s">
        <v>2793</v>
      </c>
      <c r="C225" s="84">
        <v>3</v>
      </c>
      <c r="D225" s="118">
        <v>0.0020380477568616062</v>
      </c>
      <c r="E225" s="118">
        <v>2.7862188721316765</v>
      </c>
      <c r="F225" s="84" t="s">
        <v>2986</v>
      </c>
      <c r="G225" s="84" t="b">
        <v>0</v>
      </c>
      <c r="H225" s="84" t="b">
        <v>0</v>
      </c>
      <c r="I225" s="84" t="b">
        <v>0</v>
      </c>
      <c r="J225" s="84" t="b">
        <v>0</v>
      </c>
      <c r="K225" s="84" t="b">
        <v>0</v>
      </c>
      <c r="L225" s="84" t="b">
        <v>0</v>
      </c>
    </row>
    <row r="226" spans="1:12" ht="15">
      <c r="A226" s="84" t="s">
        <v>2597</v>
      </c>
      <c r="B226" s="84" t="s">
        <v>2190</v>
      </c>
      <c r="C226" s="84">
        <v>3</v>
      </c>
      <c r="D226" s="118">
        <v>0.0020380477568616062</v>
      </c>
      <c r="E226" s="118">
        <v>1.6722755198248398</v>
      </c>
      <c r="F226" s="84" t="s">
        <v>2986</v>
      </c>
      <c r="G226" s="84" t="b">
        <v>0</v>
      </c>
      <c r="H226" s="84" t="b">
        <v>0</v>
      </c>
      <c r="I226" s="84" t="b">
        <v>0</v>
      </c>
      <c r="J226" s="84" t="b">
        <v>0</v>
      </c>
      <c r="K226" s="84" t="b">
        <v>0</v>
      </c>
      <c r="L226" s="84" t="b">
        <v>0</v>
      </c>
    </row>
    <row r="227" spans="1:12" ht="15">
      <c r="A227" s="84" t="s">
        <v>2794</v>
      </c>
      <c r="B227" s="84" t="s">
        <v>2593</v>
      </c>
      <c r="C227" s="84">
        <v>2</v>
      </c>
      <c r="D227" s="118">
        <v>0.0014927101172499606</v>
      </c>
      <c r="E227" s="118">
        <v>2.274335511152802</v>
      </c>
      <c r="F227" s="84" t="s">
        <v>2986</v>
      </c>
      <c r="G227" s="84" t="b">
        <v>0</v>
      </c>
      <c r="H227" s="84" t="b">
        <v>0</v>
      </c>
      <c r="I227" s="84" t="b">
        <v>0</v>
      </c>
      <c r="J227" s="84" t="b">
        <v>0</v>
      </c>
      <c r="K227" s="84" t="b">
        <v>0</v>
      </c>
      <c r="L227" s="84" t="b">
        <v>0</v>
      </c>
    </row>
    <row r="228" spans="1:12" ht="15">
      <c r="A228" s="84" t="s">
        <v>2593</v>
      </c>
      <c r="B228" s="84" t="s">
        <v>2638</v>
      </c>
      <c r="C228" s="84">
        <v>2</v>
      </c>
      <c r="D228" s="118">
        <v>0.0014927101172499606</v>
      </c>
      <c r="E228" s="118">
        <v>1.8319763626923518</v>
      </c>
      <c r="F228" s="84" t="s">
        <v>2986</v>
      </c>
      <c r="G228" s="84" t="b">
        <v>0</v>
      </c>
      <c r="H228" s="84" t="b">
        <v>0</v>
      </c>
      <c r="I228" s="84" t="b">
        <v>0</v>
      </c>
      <c r="J228" s="84" t="b">
        <v>0</v>
      </c>
      <c r="K228" s="84" t="b">
        <v>0</v>
      </c>
      <c r="L228" s="84" t="b">
        <v>0</v>
      </c>
    </row>
    <row r="229" spans="1:12" ht="15">
      <c r="A229" s="84" t="s">
        <v>2638</v>
      </c>
      <c r="B229" s="84" t="s">
        <v>2668</v>
      </c>
      <c r="C229" s="84">
        <v>2</v>
      </c>
      <c r="D229" s="118">
        <v>0.0014927101172499606</v>
      </c>
      <c r="E229" s="118">
        <v>2.3090976174120144</v>
      </c>
      <c r="F229" s="84" t="s">
        <v>2986</v>
      </c>
      <c r="G229" s="84" t="b">
        <v>0</v>
      </c>
      <c r="H229" s="84" t="b">
        <v>0</v>
      </c>
      <c r="I229" s="84" t="b">
        <v>0</v>
      </c>
      <c r="J229" s="84" t="b">
        <v>0</v>
      </c>
      <c r="K229" s="84" t="b">
        <v>0</v>
      </c>
      <c r="L229" s="84" t="b">
        <v>0</v>
      </c>
    </row>
    <row r="230" spans="1:12" ht="15">
      <c r="A230" s="84" t="s">
        <v>2668</v>
      </c>
      <c r="B230" s="84" t="s">
        <v>2180</v>
      </c>
      <c r="C230" s="84">
        <v>2</v>
      </c>
      <c r="D230" s="118">
        <v>0.0014927101172499606</v>
      </c>
      <c r="E230" s="118">
        <v>2.1452408147733446</v>
      </c>
      <c r="F230" s="84" t="s">
        <v>2986</v>
      </c>
      <c r="G230" s="84" t="b">
        <v>0</v>
      </c>
      <c r="H230" s="84" t="b">
        <v>0</v>
      </c>
      <c r="I230" s="84" t="b">
        <v>0</v>
      </c>
      <c r="J230" s="84" t="b">
        <v>0</v>
      </c>
      <c r="K230" s="84" t="b">
        <v>0</v>
      </c>
      <c r="L230" s="84" t="b">
        <v>0</v>
      </c>
    </row>
    <row r="231" spans="1:12" ht="15">
      <c r="A231" s="84" t="s">
        <v>2180</v>
      </c>
      <c r="B231" s="84" t="s">
        <v>2709</v>
      </c>
      <c r="C231" s="84">
        <v>2</v>
      </c>
      <c r="D231" s="118">
        <v>0.0014927101172499606</v>
      </c>
      <c r="E231" s="118">
        <v>2.242150827781401</v>
      </c>
      <c r="F231" s="84" t="s">
        <v>2986</v>
      </c>
      <c r="G231" s="84" t="b">
        <v>0</v>
      </c>
      <c r="H231" s="84" t="b">
        <v>0</v>
      </c>
      <c r="I231" s="84" t="b">
        <v>0</v>
      </c>
      <c r="J231" s="84" t="b">
        <v>0</v>
      </c>
      <c r="K231" s="84" t="b">
        <v>0</v>
      </c>
      <c r="L231" s="84" t="b">
        <v>0</v>
      </c>
    </row>
    <row r="232" spans="1:12" ht="15">
      <c r="A232" s="84" t="s">
        <v>2709</v>
      </c>
      <c r="B232" s="84" t="s">
        <v>2795</v>
      </c>
      <c r="C232" s="84">
        <v>2</v>
      </c>
      <c r="D232" s="118">
        <v>0.0014927101172499606</v>
      </c>
      <c r="E232" s="118">
        <v>2.7862188721316765</v>
      </c>
      <c r="F232" s="84" t="s">
        <v>2986</v>
      </c>
      <c r="G232" s="84" t="b">
        <v>0</v>
      </c>
      <c r="H232" s="84" t="b">
        <v>0</v>
      </c>
      <c r="I232" s="84" t="b">
        <v>0</v>
      </c>
      <c r="J232" s="84" t="b">
        <v>0</v>
      </c>
      <c r="K232" s="84" t="b">
        <v>0</v>
      </c>
      <c r="L232" s="84" t="b">
        <v>0</v>
      </c>
    </row>
    <row r="233" spans="1:12" ht="15">
      <c r="A233" s="84" t="s">
        <v>2795</v>
      </c>
      <c r="B233" s="84" t="s">
        <v>2796</v>
      </c>
      <c r="C233" s="84">
        <v>2</v>
      </c>
      <c r="D233" s="118">
        <v>0.0014927101172499606</v>
      </c>
      <c r="E233" s="118">
        <v>3.0872488677956578</v>
      </c>
      <c r="F233" s="84" t="s">
        <v>2986</v>
      </c>
      <c r="G233" s="84" t="b">
        <v>0</v>
      </c>
      <c r="H233" s="84" t="b">
        <v>0</v>
      </c>
      <c r="I233" s="84" t="b">
        <v>0</v>
      </c>
      <c r="J233" s="84" t="b">
        <v>0</v>
      </c>
      <c r="K233" s="84" t="b">
        <v>0</v>
      </c>
      <c r="L233" s="84" t="b">
        <v>0</v>
      </c>
    </row>
    <row r="234" spans="1:12" ht="15">
      <c r="A234" s="84" t="s">
        <v>2796</v>
      </c>
      <c r="B234" s="84" t="s">
        <v>2744</v>
      </c>
      <c r="C234" s="84">
        <v>2</v>
      </c>
      <c r="D234" s="118">
        <v>0.0014927101172499606</v>
      </c>
      <c r="E234" s="118">
        <v>2.9111576087399764</v>
      </c>
      <c r="F234" s="84" t="s">
        <v>2986</v>
      </c>
      <c r="G234" s="84" t="b">
        <v>0</v>
      </c>
      <c r="H234" s="84" t="b">
        <v>0</v>
      </c>
      <c r="I234" s="84" t="b">
        <v>0</v>
      </c>
      <c r="J234" s="84" t="b">
        <v>0</v>
      </c>
      <c r="K234" s="84" t="b">
        <v>0</v>
      </c>
      <c r="L234" s="84" t="b">
        <v>0</v>
      </c>
    </row>
    <row r="235" spans="1:12" ht="15">
      <c r="A235" s="84" t="s">
        <v>2744</v>
      </c>
      <c r="B235" s="84" t="s">
        <v>2797</v>
      </c>
      <c r="C235" s="84">
        <v>2</v>
      </c>
      <c r="D235" s="118">
        <v>0.0014927101172499606</v>
      </c>
      <c r="E235" s="118">
        <v>2.9111576087399764</v>
      </c>
      <c r="F235" s="84" t="s">
        <v>2986</v>
      </c>
      <c r="G235" s="84" t="b">
        <v>0</v>
      </c>
      <c r="H235" s="84" t="b">
        <v>0</v>
      </c>
      <c r="I235" s="84" t="b">
        <v>0</v>
      </c>
      <c r="J235" s="84" t="b">
        <v>0</v>
      </c>
      <c r="K235" s="84" t="b">
        <v>0</v>
      </c>
      <c r="L235" s="84" t="b">
        <v>0</v>
      </c>
    </row>
    <row r="236" spans="1:12" ht="15">
      <c r="A236" s="84" t="s">
        <v>2797</v>
      </c>
      <c r="B236" s="84" t="s">
        <v>2117</v>
      </c>
      <c r="C236" s="84">
        <v>2</v>
      </c>
      <c r="D236" s="118">
        <v>0.0014927101172499606</v>
      </c>
      <c r="E236" s="118">
        <v>2.543180823445382</v>
      </c>
      <c r="F236" s="84" t="s">
        <v>2986</v>
      </c>
      <c r="G236" s="84" t="b">
        <v>0</v>
      </c>
      <c r="H236" s="84" t="b">
        <v>0</v>
      </c>
      <c r="I236" s="84" t="b">
        <v>0</v>
      </c>
      <c r="J236" s="84" t="b">
        <v>0</v>
      </c>
      <c r="K236" s="84" t="b">
        <v>0</v>
      </c>
      <c r="L236" s="84" t="b">
        <v>0</v>
      </c>
    </row>
    <row r="237" spans="1:12" ht="15">
      <c r="A237" s="84" t="s">
        <v>2117</v>
      </c>
      <c r="B237" s="84" t="s">
        <v>2798</v>
      </c>
      <c r="C237" s="84">
        <v>2</v>
      </c>
      <c r="D237" s="118">
        <v>0.0014927101172499606</v>
      </c>
      <c r="E237" s="118">
        <v>2.543180823445382</v>
      </c>
      <c r="F237" s="84" t="s">
        <v>2986</v>
      </c>
      <c r="G237" s="84" t="b">
        <v>0</v>
      </c>
      <c r="H237" s="84" t="b">
        <v>0</v>
      </c>
      <c r="I237" s="84" t="b">
        <v>0</v>
      </c>
      <c r="J237" s="84" t="b">
        <v>0</v>
      </c>
      <c r="K237" s="84" t="b">
        <v>0</v>
      </c>
      <c r="L237" s="84" t="b">
        <v>0</v>
      </c>
    </row>
    <row r="238" spans="1:12" ht="15">
      <c r="A238" s="84" t="s">
        <v>2798</v>
      </c>
      <c r="B238" s="84" t="s">
        <v>2179</v>
      </c>
      <c r="C238" s="84">
        <v>2</v>
      </c>
      <c r="D238" s="118">
        <v>0.0014927101172499606</v>
      </c>
      <c r="E238" s="118">
        <v>2.0872488677956578</v>
      </c>
      <c r="F238" s="84" t="s">
        <v>2986</v>
      </c>
      <c r="G238" s="84" t="b">
        <v>0</v>
      </c>
      <c r="H238" s="84" t="b">
        <v>0</v>
      </c>
      <c r="I238" s="84" t="b">
        <v>0</v>
      </c>
      <c r="J238" s="84" t="b">
        <v>0</v>
      </c>
      <c r="K238" s="84" t="b">
        <v>0</v>
      </c>
      <c r="L238" s="84" t="b">
        <v>0</v>
      </c>
    </row>
    <row r="239" spans="1:12" ht="15">
      <c r="A239" s="84" t="s">
        <v>2799</v>
      </c>
      <c r="B239" s="84" t="s">
        <v>2800</v>
      </c>
      <c r="C239" s="84">
        <v>2</v>
      </c>
      <c r="D239" s="118">
        <v>0.0014927101172499606</v>
      </c>
      <c r="E239" s="118">
        <v>3.0872488677956578</v>
      </c>
      <c r="F239" s="84" t="s">
        <v>2986</v>
      </c>
      <c r="G239" s="84" t="b">
        <v>0</v>
      </c>
      <c r="H239" s="84" t="b">
        <v>0</v>
      </c>
      <c r="I239" s="84" t="b">
        <v>0</v>
      </c>
      <c r="J239" s="84" t="b">
        <v>0</v>
      </c>
      <c r="K239" s="84" t="b">
        <v>0</v>
      </c>
      <c r="L239" s="84" t="b">
        <v>0</v>
      </c>
    </row>
    <row r="240" spans="1:12" ht="15">
      <c r="A240" s="84" t="s">
        <v>2800</v>
      </c>
      <c r="B240" s="84" t="s">
        <v>2801</v>
      </c>
      <c r="C240" s="84">
        <v>2</v>
      </c>
      <c r="D240" s="118">
        <v>0.0014927101172499606</v>
      </c>
      <c r="E240" s="118">
        <v>3.0872488677956578</v>
      </c>
      <c r="F240" s="84" t="s">
        <v>2986</v>
      </c>
      <c r="G240" s="84" t="b">
        <v>0</v>
      </c>
      <c r="H240" s="84" t="b">
        <v>0</v>
      </c>
      <c r="I240" s="84" t="b">
        <v>0</v>
      </c>
      <c r="J240" s="84" t="b">
        <v>1</v>
      </c>
      <c r="K240" s="84" t="b">
        <v>0</v>
      </c>
      <c r="L240" s="84" t="b">
        <v>0</v>
      </c>
    </row>
    <row r="241" spans="1:12" ht="15">
      <c r="A241" s="84" t="s">
        <v>2801</v>
      </c>
      <c r="B241" s="84" t="s">
        <v>2802</v>
      </c>
      <c r="C241" s="84">
        <v>2</v>
      </c>
      <c r="D241" s="118">
        <v>0.0014927101172499606</v>
      </c>
      <c r="E241" s="118">
        <v>3.0872488677956578</v>
      </c>
      <c r="F241" s="84" t="s">
        <v>2986</v>
      </c>
      <c r="G241" s="84" t="b">
        <v>1</v>
      </c>
      <c r="H241" s="84" t="b">
        <v>0</v>
      </c>
      <c r="I241" s="84" t="b">
        <v>0</v>
      </c>
      <c r="J241" s="84" t="b">
        <v>0</v>
      </c>
      <c r="K241" s="84" t="b">
        <v>0</v>
      </c>
      <c r="L241" s="84" t="b">
        <v>0</v>
      </c>
    </row>
    <row r="242" spans="1:12" ht="15">
      <c r="A242" s="84" t="s">
        <v>2802</v>
      </c>
      <c r="B242" s="84" t="s">
        <v>2803</v>
      </c>
      <c r="C242" s="84">
        <v>2</v>
      </c>
      <c r="D242" s="118">
        <v>0.0014927101172499606</v>
      </c>
      <c r="E242" s="118">
        <v>3.0872488677956578</v>
      </c>
      <c r="F242" s="84" t="s">
        <v>2986</v>
      </c>
      <c r="G242" s="84" t="b">
        <v>0</v>
      </c>
      <c r="H242" s="84" t="b">
        <v>0</v>
      </c>
      <c r="I242" s="84" t="b">
        <v>0</v>
      </c>
      <c r="J242" s="84" t="b">
        <v>0</v>
      </c>
      <c r="K242" s="84" t="b">
        <v>0</v>
      </c>
      <c r="L242" s="84" t="b">
        <v>0</v>
      </c>
    </row>
    <row r="243" spans="1:12" ht="15">
      <c r="A243" s="84" t="s">
        <v>2803</v>
      </c>
      <c r="B243" s="84" t="s">
        <v>2181</v>
      </c>
      <c r="C243" s="84">
        <v>2</v>
      </c>
      <c r="D243" s="118">
        <v>0.0014927101172499606</v>
      </c>
      <c r="E243" s="118">
        <v>2.6101276130759956</v>
      </c>
      <c r="F243" s="84" t="s">
        <v>2986</v>
      </c>
      <c r="G243" s="84" t="b">
        <v>0</v>
      </c>
      <c r="H243" s="84" t="b">
        <v>0</v>
      </c>
      <c r="I243" s="84" t="b">
        <v>0</v>
      </c>
      <c r="J243" s="84" t="b">
        <v>0</v>
      </c>
      <c r="K243" s="84" t="b">
        <v>0</v>
      </c>
      <c r="L243" s="84" t="b">
        <v>0</v>
      </c>
    </row>
    <row r="244" spans="1:12" ht="15">
      <c r="A244" s="84" t="s">
        <v>2181</v>
      </c>
      <c r="B244" s="84" t="s">
        <v>2669</v>
      </c>
      <c r="C244" s="84">
        <v>2</v>
      </c>
      <c r="D244" s="118">
        <v>0.0014927101172499606</v>
      </c>
      <c r="E244" s="118">
        <v>2.2121876044039577</v>
      </c>
      <c r="F244" s="84" t="s">
        <v>2986</v>
      </c>
      <c r="G244" s="84" t="b">
        <v>0</v>
      </c>
      <c r="H244" s="84" t="b">
        <v>0</v>
      </c>
      <c r="I244" s="84" t="b">
        <v>0</v>
      </c>
      <c r="J244" s="84" t="b">
        <v>0</v>
      </c>
      <c r="K244" s="84" t="b">
        <v>0</v>
      </c>
      <c r="L244" s="84" t="b">
        <v>0</v>
      </c>
    </row>
    <row r="245" spans="1:12" ht="15">
      <c r="A245" s="84" t="s">
        <v>2669</v>
      </c>
      <c r="B245" s="84" t="s">
        <v>2670</v>
      </c>
      <c r="C245" s="84">
        <v>2</v>
      </c>
      <c r="D245" s="118">
        <v>0.0014927101172499606</v>
      </c>
      <c r="E245" s="118">
        <v>2.388278863459639</v>
      </c>
      <c r="F245" s="84" t="s">
        <v>2986</v>
      </c>
      <c r="G245" s="84" t="b">
        <v>0</v>
      </c>
      <c r="H245" s="84" t="b">
        <v>0</v>
      </c>
      <c r="I245" s="84" t="b">
        <v>0</v>
      </c>
      <c r="J245" s="84" t="b">
        <v>0</v>
      </c>
      <c r="K245" s="84" t="b">
        <v>0</v>
      </c>
      <c r="L245" s="84" t="b">
        <v>0</v>
      </c>
    </row>
    <row r="246" spans="1:12" ht="15">
      <c r="A246" s="84" t="s">
        <v>2670</v>
      </c>
      <c r="B246" s="84" t="s">
        <v>2669</v>
      </c>
      <c r="C246" s="84">
        <v>2</v>
      </c>
      <c r="D246" s="118">
        <v>0.0014927101172499606</v>
      </c>
      <c r="E246" s="118">
        <v>2.2913688504515823</v>
      </c>
      <c r="F246" s="84" t="s">
        <v>2986</v>
      </c>
      <c r="G246" s="84" t="b">
        <v>0</v>
      </c>
      <c r="H246" s="84" t="b">
        <v>0</v>
      </c>
      <c r="I246" s="84" t="b">
        <v>0</v>
      </c>
      <c r="J246" s="84" t="b">
        <v>0</v>
      </c>
      <c r="K246" s="84" t="b">
        <v>0</v>
      </c>
      <c r="L246" s="84" t="b">
        <v>0</v>
      </c>
    </row>
    <row r="247" spans="1:12" ht="15">
      <c r="A247" s="84" t="s">
        <v>2804</v>
      </c>
      <c r="B247" s="84" t="s">
        <v>2805</v>
      </c>
      <c r="C247" s="84">
        <v>2</v>
      </c>
      <c r="D247" s="118">
        <v>0.0014927101172499606</v>
      </c>
      <c r="E247" s="118">
        <v>3.0872488677956578</v>
      </c>
      <c r="F247" s="84" t="s">
        <v>2986</v>
      </c>
      <c r="G247" s="84" t="b">
        <v>0</v>
      </c>
      <c r="H247" s="84" t="b">
        <v>0</v>
      </c>
      <c r="I247" s="84" t="b">
        <v>0</v>
      </c>
      <c r="J247" s="84" t="b">
        <v>0</v>
      </c>
      <c r="K247" s="84" t="b">
        <v>0</v>
      </c>
      <c r="L247" s="84" t="b">
        <v>0</v>
      </c>
    </row>
    <row r="248" spans="1:12" ht="15">
      <c r="A248" s="84" t="s">
        <v>2805</v>
      </c>
      <c r="B248" s="84" t="s">
        <v>2806</v>
      </c>
      <c r="C248" s="84">
        <v>2</v>
      </c>
      <c r="D248" s="118">
        <v>0.0014927101172499606</v>
      </c>
      <c r="E248" s="118">
        <v>3.0872488677956578</v>
      </c>
      <c r="F248" s="84" t="s">
        <v>2986</v>
      </c>
      <c r="G248" s="84" t="b">
        <v>0</v>
      </c>
      <c r="H248" s="84" t="b">
        <v>0</v>
      </c>
      <c r="I248" s="84" t="b">
        <v>0</v>
      </c>
      <c r="J248" s="84" t="b">
        <v>0</v>
      </c>
      <c r="K248" s="84" t="b">
        <v>0</v>
      </c>
      <c r="L248" s="84" t="b">
        <v>0</v>
      </c>
    </row>
    <row r="249" spans="1:12" ht="15">
      <c r="A249" s="84" t="s">
        <v>2806</v>
      </c>
      <c r="B249" s="84" t="s">
        <v>2807</v>
      </c>
      <c r="C249" s="84">
        <v>2</v>
      </c>
      <c r="D249" s="118">
        <v>0.0014927101172499606</v>
      </c>
      <c r="E249" s="118">
        <v>3.0872488677956578</v>
      </c>
      <c r="F249" s="84" t="s">
        <v>2986</v>
      </c>
      <c r="G249" s="84" t="b">
        <v>0</v>
      </c>
      <c r="H249" s="84" t="b">
        <v>0</v>
      </c>
      <c r="I249" s="84" t="b">
        <v>0</v>
      </c>
      <c r="J249" s="84" t="b">
        <v>0</v>
      </c>
      <c r="K249" s="84" t="b">
        <v>0</v>
      </c>
      <c r="L249" s="84" t="b">
        <v>0</v>
      </c>
    </row>
    <row r="250" spans="1:12" ht="15">
      <c r="A250" s="84" t="s">
        <v>2807</v>
      </c>
      <c r="B250" s="84" t="s">
        <v>2710</v>
      </c>
      <c r="C250" s="84">
        <v>2</v>
      </c>
      <c r="D250" s="118">
        <v>0.0014927101172499606</v>
      </c>
      <c r="E250" s="118">
        <v>2.7862188721316765</v>
      </c>
      <c r="F250" s="84" t="s">
        <v>2986</v>
      </c>
      <c r="G250" s="84" t="b">
        <v>0</v>
      </c>
      <c r="H250" s="84" t="b">
        <v>0</v>
      </c>
      <c r="I250" s="84" t="b">
        <v>0</v>
      </c>
      <c r="J250" s="84" t="b">
        <v>1</v>
      </c>
      <c r="K250" s="84" t="b">
        <v>0</v>
      </c>
      <c r="L250" s="84" t="b">
        <v>0</v>
      </c>
    </row>
    <row r="251" spans="1:12" ht="15">
      <c r="A251" s="84" t="s">
        <v>2710</v>
      </c>
      <c r="B251" s="84" t="s">
        <v>2808</v>
      </c>
      <c r="C251" s="84">
        <v>2</v>
      </c>
      <c r="D251" s="118">
        <v>0.0014927101172499606</v>
      </c>
      <c r="E251" s="118">
        <v>2.7862188721316765</v>
      </c>
      <c r="F251" s="84" t="s">
        <v>2986</v>
      </c>
      <c r="G251" s="84" t="b">
        <v>1</v>
      </c>
      <c r="H251" s="84" t="b">
        <v>0</v>
      </c>
      <c r="I251" s="84" t="b">
        <v>0</v>
      </c>
      <c r="J251" s="84" t="b">
        <v>0</v>
      </c>
      <c r="K251" s="84" t="b">
        <v>0</v>
      </c>
      <c r="L251" s="84" t="b">
        <v>0</v>
      </c>
    </row>
    <row r="252" spans="1:12" ht="15">
      <c r="A252" s="84" t="s">
        <v>2808</v>
      </c>
      <c r="B252" s="84" t="s">
        <v>2809</v>
      </c>
      <c r="C252" s="84">
        <v>2</v>
      </c>
      <c r="D252" s="118">
        <v>0.0014927101172499606</v>
      </c>
      <c r="E252" s="118">
        <v>3.0872488677956578</v>
      </c>
      <c r="F252" s="84" t="s">
        <v>2986</v>
      </c>
      <c r="G252" s="84" t="b">
        <v>0</v>
      </c>
      <c r="H252" s="84" t="b">
        <v>0</v>
      </c>
      <c r="I252" s="84" t="b">
        <v>0</v>
      </c>
      <c r="J252" s="84" t="b">
        <v>0</v>
      </c>
      <c r="K252" s="84" t="b">
        <v>0</v>
      </c>
      <c r="L252" s="84" t="b">
        <v>0</v>
      </c>
    </row>
    <row r="253" spans="1:12" ht="15">
      <c r="A253" s="84" t="s">
        <v>2809</v>
      </c>
      <c r="B253" s="84" t="s">
        <v>2745</v>
      </c>
      <c r="C253" s="84">
        <v>2</v>
      </c>
      <c r="D253" s="118">
        <v>0.0014927101172499606</v>
      </c>
      <c r="E253" s="118">
        <v>2.9111576087399764</v>
      </c>
      <c r="F253" s="84" t="s">
        <v>2986</v>
      </c>
      <c r="G253" s="84" t="b">
        <v>0</v>
      </c>
      <c r="H253" s="84" t="b">
        <v>0</v>
      </c>
      <c r="I253" s="84" t="b">
        <v>0</v>
      </c>
      <c r="J253" s="84" t="b">
        <v>0</v>
      </c>
      <c r="K253" s="84" t="b">
        <v>0</v>
      </c>
      <c r="L253" s="84" t="b">
        <v>0</v>
      </c>
    </row>
    <row r="254" spans="1:12" ht="15">
      <c r="A254" s="84" t="s">
        <v>2745</v>
      </c>
      <c r="B254" s="84" t="s">
        <v>2810</v>
      </c>
      <c r="C254" s="84">
        <v>2</v>
      </c>
      <c r="D254" s="118">
        <v>0.0014927101172499606</v>
      </c>
      <c r="E254" s="118">
        <v>2.9111576087399764</v>
      </c>
      <c r="F254" s="84" t="s">
        <v>2986</v>
      </c>
      <c r="G254" s="84" t="b">
        <v>0</v>
      </c>
      <c r="H254" s="84" t="b">
        <v>0</v>
      </c>
      <c r="I254" s="84" t="b">
        <v>0</v>
      </c>
      <c r="J254" s="84" t="b">
        <v>0</v>
      </c>
      <c r="K254" s="84" t="b">
        <v>0</v>
      </c>
      <c r="L254" s="84" t="b">
        <v>0</v>
      </c>
    </row>
    <row r="255" spans="1:12" ht="15">
      <c r="A255" s="84" t="s">
        <v>2810</v>
      </c>
      <c r="B255" s="84" t="s">
        <v>2711</v>
      </c>
      <c r="C255" s="84">
        <v>2</v>
      </c>
      <c r="D255" s="118">
        <v>0.0014927101172499606</v>
      </c>
      <c r="E255" s="118">
        <v>2.7862188721316765</v>
      </c>
      <c r="F255" s="84" t="s">
        <v>2986</v>
      </c>
      <c r="G255" s="84" t="b">
        <v>0</v>
      </c>
      <c r="H255" s="84" t="b">
        <v>0</v>
      </c>
      <c r="I255" s="84" t="b">
        <v>0</v>
      </c>
      <c r="J255" s="84" t="b">
        <v>1</v>
      </c>
      <c r="K255" s="84" t="b">
        <v>0</v>
      </c>
      <c r="L255" s="84" t="b">
        <v>0</v>
      </c>
    </row>
    <row r="256" spans="1:12" ht="15">
      <c r="A256" s="84" t="s">
        <v>2711</v>
      </c>
      <c r="B256" s="84" t="s">
        <v>2746</v>
      </c>
      <c r="C256" s="84">
        <v>2</v>
      </c>
      <c r="D256" s="118">
        <v>0.0014927101172499606</v>
      </c>
      <c r="E256" s="118">
        <v>2.7862188721316765</v>
      </c>
      <c r="F256" s="84" t="s">
        <v>2986</v>
      </c>
      <c r="G256" s="84" t="b">
        <v>1</v>
      </c>
      <c r="H256" s="84" t="b">
        <v>0</v>
      </c>
      <c r="I256" s="84" t="b">
        <v>0</v>
      </c>
      <c r="J256" s="84" t="b">
        <v>0</v>
      </c>
      <c r="K256" s="84" t="b">
        <v>0</v>
      </c>
      <c r="L256" s="84" t="b">
        <v>0</v>
      </c>
    </row>
    <row r="257" spans="1:12" ht="15">
      <c r="A257" s="84" t="s">
        <v>2811</v>
      </c>
      <c r="B257" s="84" t="s">
        <v>2639</v>
      </c>
      <c r="C257" s="84">
        <v>2</v>
      </c>
      <c r="D257" s="118">
        <v>0.0014927101172499606</v>
      </c>
      <c r="E257" s="118">
        <v>2.6893088591236203</v>
      </c>
      <c r="F257" s="84" t="s">
        <v>2986</v>
      </c>
      <c r="G257" s="84" t="b">
        <v>0</v>
      </c>
      <c r="H257" s="84" t="b">
        <v>0</v>
      </c>
      <c r="I257" s="84" t="b">
        <v>0</v>
      </c>
      <c r="J257" s="84" t="b">
        <v>0</v>
      </c>
      <c r="K257" s="84" t="b">
        <v>0</v>
      </c>
      <c r="L257" s="84" t="b">
        <v>0</v>
      </c>
    </row>
    <row r="258" spans="1:12" ht="15">
      <c r="A258" s="84" t="s">
        <v>2639</v>
      </c>
      <c r="B258" s="84" t="s">
        <v>2712</v>
      </c>
      <c r="C258" s="84">
        <v>2</v>
      </c>
      <c r="D258" s="118">
        <v>0.0014927101172499606</v>
      </c>
      <c r="E258" s="118">
        <v>2.3090976174120144</v>
      </c>
      <c r="F258" s="84" t="s">
        <v>2986</v>
      </c>
      <c r="G258" s="84" t="b">
        <v>0</v>
      </c>
      <c r="H258" s="84" t="b">
        <v>0</v>
      </c>
      <c r="I258" s="84" t="b">
        <v>0</v>
      </c>
      <c r="J258" s="84" t="b">
        <v>0</v>
      </c>
      <c r="K258" s="84" t="b">
        <v>0</v>
      </c>
      <c r="L258" s="84" t="b">
        <v>0</v>
      </c>
    </row>
    <row r="259" spans="1:12" ht="15">
      <c r="A259" s="84" t="s">
        <v>2712</v>
      </c>
      <c r="B259" s="84" t="s">
        <v>2129</v>
      </c>
      <c r="C259" s="84">
        <v>2</v>
      </c>
      <c r="D259" s="118">
        <v>0.0014927101172499606</v>
      </c>
      <c r="E259" s="118">
        <v>2.133006358356333</v>
      </c>
      <c r="F259" s="84" t="s">
        <v>2986</v>
      </c>
      <c r="G259" s="84" t="b">
        <v>0</v>
      </c>
      <c r="H259" s="84" t="b">
        <v>0</v>
      </c>
      <c r="I259" s="84" t="b">
        <v>0</v>
      </c>
      <c r="J259" s="84" t="b">
        <v>0</v>
      </c>
      <c r="K259" s="84" t="b">
        <v>0</v>
      </c>
      <c r="L259" s="84" t="b">
        <v>0</v>
      </c>
    </row>
    <row r="260" spans="1:12" ht="15">
      <c r="A260" s="84" t="s">
        <v>2129</v>
      </c>
      <c r="B260" s="84" t="s">
        <v>2181</v>
      </c>
      <c r="C260" s="84">
        <v>2</v>
      </c>
      <c r="D260" s="118">
        <v>0.0014927101172499606</v>
      </c>
      <c r="E260" s="118">
        <v>1.9569150993006517</v>
      </c>
      <c r="F260" s="84" t="s">
        <v>2986</v>
      </c>
      <c r="G260" s="84" t="b">
        <v>0</v>
      </c>
      <c r="H260" s="84" t="b">
        <v>0</v>
      </c>
      <c r="I260" s="84" t="b">
        <v>0</v>
      </c>
      <c r="J260" s="84" t="b">
        <v>0</v>
      </c>
      <c r="K260" s="84" t="b">
        <v>0</v>
      </c>
      <c r="L260" s="84" t="b">
        <v>0</v>
      </c>
    </row>
    <row r="261" spans="1:12" ht="15">
      <c r="A261" s="84" t="s">
        <v>2181</v>
      </c>
      <c r="B261" s="84" t="s">
        <v>2117</v>
      </c>
      <c r="C261" s="84">
        <v>2</v>
      </c>
      <c r="D261" s="118">
        <v>0.0014927101172499606</v>
      </c>
      <c r="E261" s="118">
        <v>2.06605956872572</v>
      </c>
      <c r="F261" s="84" t="s">
        <v>2986</v>
      </c>
      <c r="G261" s="84" t="b">
        <v>0</v>
      </c>
      <c r="H261" s="84" t="b">
        <v>0</v>
      </c>
      <c r="I261" s="84" t="b">
        <v>0</v>
      </c>
      <c r="J261" s="84" t="b">
        <v>0</v>
      </c>
      <c r="K261" s="84" t="b">
        <v>0</v>
      </c>
      <c r="L261" s="84" t="b">
        <v>0</v>
      </c>
    </row>
    <row r="262" spans="1:12" ht="15">
      <c r="A262" s="84" t="s">
        <v>2117</v>
      </c>
      <c r="B262" s="84" t="s">
        <v>2671</v>
      </c>
      <c r="C262" s="84">
        <v>2</v>
      </c>
      <c r="D262" s="118">
        <v>0.0014927101172499606</v>
      </c>
      <c r="E262" s="118">
        <v>2.1452408147733446</v>
      </c>
      <c r="F262" s="84" t="s">
        <v>2986</v>
      </c>
      <c r="G262" s="84" t="b">
        <v>0</v>
      </c>
      <c r="H262" s="84" t="b">
        <v>0</v>
      </c>
      <c r="I262" s="84" t="b">
        <v>0</v>
      </c>
      <c r="J262" s="84" t="b">
        <v>0</v>
      </c>
      <c r="K262" s="84" t="b">
        <v>0</v>
      </c>
      <c r="L262" s="84" t="b">
        <v>0</v>
      </c>
    </row>
    <row r="263" spans="1:12" ht="15">
      <c r="A263" s="84" t="s">
        <v>2671</v>
      </c>
      <c r="B263" s="84" t="s">
        <v>2812</v>
      </c>
      <c r="C263" s="84">
        <v>2</v>
      </c>
      <c r="D263" s="118">
        <v>0.0014927101172499606</v>
      </c>
      <c r="E263" s="118">
        <v>2.6893088591236203</v>
      </c>
      <c r="F263" s="84" t="s">
        <v>2986</v>
      </c>
      <c r="G263" s="84" t="b">
        <v>0</v>
      </c>
      <c r="H263" s="84" t="b">
        <v>0</v>
      </c>
      <c r="I263" s="84" t="b">
        <v>0</v>
      </c>
      <c r="J263" s="84" t="b">
        <v>0</v>
      </c>
      <c r="K263" s="84" t="b">
        <v>0</v>
      </c>
      <c r="L263" s="84" t="b">
        <v>0</v>
      </c>
    </row>
    <row r="264" spans="1:12" ht="15">
      <c r="A264" s="84" t="s">
        <v>2812</v>
      </c>
      <c r="B264" s="84" t="s">
        <v>2813</v>
      </c>
      <c r="C264" s="84">
        <v>2</v>
      </c>
      <c r="D264" s="118">
        <v>0.0014927101172499606</v>
      </c>
      <c r="E264" s="118">
        <v>3.0872488677956578</v>
      </c>
      <c r="F264" s="84" t="s">
        <v>2986</v>
      </c>
      <c r="G264" s="84" t="b">
        <v>0</v>
      </c>
      <c r="H264" s="84" t="b">
        <v>0</v>
      </c>
      <c r="I264" s="84" t="b">
        <v>0</v>
      </c>
      <c r="J264" s="84" t="b">
        <v>1</v>
      </c>
      <c r="K264" s="84" t="b">
        <v>0</v>
      </c>
      <c r="L264" s="84" t="b">
        <v>0</v>
      </c>
    </row>
    <row r="265" spans="1:12" ht="15">
      <c r="A265" s="84" t="s">
        <v>2813</v>
      </c>
      <c r="B265" s="84" t="s">
        <v>2814</v>
      </c>
      <c r="C265" s="84">
        <v>2</v>
      </c>
      <c r="D265" s="118">
        <v>0.0014927101172499606</v>
      </c>
      <c r="E265" s="118">
        <v>3.0872488677956578</v>
      </c>
      <c r="F265" s="84" t="s">
        <v>2986</v>
      </c>
      <c r="G265" s="84" t="b">
        <v>1</v>
      </c>
      <c r="H265" s="84" t="b">
        <v>0</v>
      </c>
      <c r="I265" s="84" t="b">
        <v>0</v>
      </c>
      <c r="J265" s="84" t="b">
        <v>0</v>
      </c>
      <c r="K265" s="84" t="b">
        <v>0</v>
      </c>
      <c r="L265" s="84" t="b">
        <v>0</v>
      </c>
    </row>
    <row r="266" spans="1:12" ht="15">
      <c r="A266" s="84" t="s">
        <v>2815</v>
      </c>
      <c r="B266" s="84" t="s">
        <v>2672</v>
      </c>
      <c r="C266" s="84">
        <v>2</v>
      </c>
      <c r="D266" s="118">
        <v>0.0014927101172499606</v>
      </c>
      <c r="E266" s="118">
        <v>2.6893088591236203</v>
      </c>
      <c r="F266" s="84" t="s">
        <v>2986</v>
      </c>
      <c r="G266" s="84" t="b">
        <v>0</v>
      </c>
      <c r="H266" s="84" t="b">
        <v>0</v>
      </c>
      <c r="I266" s="84" t="b">
        <v>0</v>
      </c>
      <c r="J266" s="84" t="b">
        <v>0</v>
      </c>
      <c r="K266" s="84" t="b">
        <v>0</v>
      </c>
      <c r="L266" s="84" t="b">
        <v>0</v>
      </c>
    </row>
    <row r="267" spans="1:12" ht="15">
      <c r="A267" s="84" t="s">
        <v>2672</v>
      </c>
      <c r="B267" s="84" t="s">
        <v>2816</v>
      </c>
      <c r="C267" s="84">
        <v>2</v>
      </c>
      <c r="D267" s="118">
        <v>0.0014927101172499606</v>
      </c>
      <c r="E267" s="118">
        <v>2.6893088591236203</v>
      </c>
      <c r="F267" s="84" t="s">
        <v>2986</v>
      </c>
      <c r="G267" s="84" t="b">
        <v>0</v>
      </c>
      <c r="H267" s="84" t="b">
        <v>0</v>
      </c>
      <c r="I267" s="84" t="b">
        <v>0</v>
      </c>
      <c r="J267" s="84" t="b">
        <v>0</v>
      </c>
      <c r="K267" s="84" t="b">
        <v>0</v>
      </c>
      <c r="L267" s="84" t="b">
        <v>0</v>
      </c>
    </row>
    <row r="268" spans="1:12" ht="15">
      <c r="A268" s="84" t="s">
        <v>2816</v>
      </c>
      <c r="B268" s="84" t="s">
        <v>2712</v>
      </c>
      <c r="C268" s="84">
        <v>2</v>
      </c>
      <c r="D268" s="118">
        <v>0.0014927101172499606</v>
      </c>
      <c r="E268" s="118">
        <v>2.7862188721316765</v>
      </c>
      <c r="F268" s="84" t="s">
        <v>2986</v>
      </c>
      <c r="G268" s="84" t="b">
        <v>0</v>
      </c>
      <c r="H268" s="84" t="b">
        <v>0</v>
      </c>
      <c r="I268" s="84" t="b">
        <v>0</v>
      </c>
      <c r="J268" s="84" t="b">
        <v>0</v>
      </c>
      <c r="K268" s="84" t="b">
        <v>0</v>
      </c>
      <c r="L268" s="84" t="b">
        <v>0</v>
      </c>
    </row>
    <row r="269" spans="1:12" ht="15">
      <c r="A269" s="84" t="s">
        <v>2712</v>
      </c>
      <c r="B269" s="84" t="s">
        <v>2126</v>
      </c>
      <c r="C269" s="84">
        <v>2</v>
      </c>
      <c r="D269" s="118">
        <v>0.0014927101172499606</v>
      </c>
      <c r="E269" s="118">
        <v>2.7862188721316765</v>
      </c>
      <c r="F269" s="84" t="s">
        <v>2986</v>
      </c>
      <c r="G269" s="84" t="b">
        <v>0</v>
      </c>
      <c r="H269" s="84" t="b">
        <v>0</v>
      </c>
      <c r="I269" s="84" t="b">
        <v>0</v>
      </c>
      <c r="J269" s="84" t="b">
        <v>0</v>
      </c>
      <c r="K269" s="84" t="b">
        <v>0</v>
      </c>
      <c r="L269" s="84" t="b">
        <v>0</v>
      </c>
    </row>
    <row r="270" spans="1:12" ht="15">
      <c r="A270" s="84" t="s">
        <v>2126</v>
      </c>
      <c r="B270" s="84" t="s">
        <v>2817</v>
      </c>
      <c r="C270" s="84">
        <v>2</v>
      </c>
      <c r="D270" s="118">
        <v>0.0014927101172499606</v>
      </c>
      <c r="E270" s="118">
        <v>3.0872488677956578</v>
      </c>
      <c r="F270" s="84" t="s">
        <v>2986</v>
      </c>
      <c r="G270" s="84" t="b">
        <v>0</v>
      </c>
      <c r="H270" s="84" t="b">
        <v>0</v>
      </c>
      <c r="I270" s="84" t="b">
        <v>0</v>
      </c>
      <c r="J270" s="84" t="b">
        <v>0</v>
      </c>
      <c r="K270" s="84" t="b">
        <v>0</v>
      </c>
      <c r="L270" s="84" t="b">
        <v>0</v>
      </c>
    </row>
    <row r="271" spans="1:12" ht="15">
      <c r="A271" s="84" t="s">
        <v>2817</v>
      </c>
      <c r="B271" s="84" t="s">
        <v>2818</v>
      </c>
      <c r="C271" s="84">
        <v>2</v>
      </c>
      <c r="D271" s="118">
        <v>0.0014927101172499606</v>
      </c>
      <c r="E271" s="118">
        <v>3.0872488677956578</v>
      </c>
      <c r="F271" s="84" t="s">
        <v>2986</v>
      </c>
      <c r="G271" s="84" t="b">
        <v>0</v>
      </c>
      <c r="H271" s="84" t="b">
        <v>0</v>
      </c>
      <c r="I271" s="84" t="b">
        <v>0</v>
      </c>
      <c r="J271" s="84" t="b">
        <v>1</v>
      </c>
      <c r="K271" s="84" t="b">
        <v>0</v>
      </c>
      <c r="L271" s="84" t="b">
        <v>0</v>
      </c>
    </row>
    <row r="272" spans="1:12" ht="15">
      <c r="A272" s="84" t="s">
        <v>2818</v>
      </c>
      <c r="B272" s="84" t="s">
        <v>2819</v>
      </c>
      <c r="C272" s="84">
        <v>2</v>
      </c>
      <c r="D272" s="118">
        <v>0.0014927101172499606</v>
      </c>
      <c r="E272" s="118">
        <v>3.0872488677956578</v>
      </c>
      <c r="F272" s="84" t="s">
        <v>2986</v>
      </c>
      <c r="G272" s="84" t="b">
        <v>1</v>
      </c>
      <c r="H272" s="84" t="b">
        <v>0</v>
      </c>
      <c r="I272" s="84" t="b">
        <v>0</v>
      </c>
      <c r="J272" s="84" t="b">
        <v>0</v>
      </c>
      <c r="K272" s="84" t="b">
        <v>0</v>
      </c>
      <c r="L272" s="84" t="b">
        <v>0</v>
      </c>
    </row>
    <row r="273" spans="1:12" ht="15">
      <c r="A273" s="84" t="s">
        <v>2819</v>
      </c>
      <c r="B273" s="84" t="s">
        <v>2713</v>
      </c>
      <c r="C273" s="84">
        <v>2</v>
      </c>
      <c r="D273" s="118">
        <v>0.0014927101172499606</v>
      </c>
      <c r="E273" s="118">
        <v>2.7862188721316765</v>
      </c>
      <c r="F273" s="84" t="s">
        <v>2986</v>
      </c>
      <c r="G273" s="84" t="b">
        <v>0</v>
      </c>
      <c r="H273" s="84" t="b">
        <v>0</v>
      </c>
      <c r="I273" s="84" t="b">
        <v>0</v>
      </c>
      <c r="J273" s="84" t="b">
        <v>0</v>
      </c>
      <c r="K273" s="84" t="b">
        <v>0</v>
      </c>
      <c r="L273" s="84" t="b">
        <v>0</v>
      </c>
    </row>
    <row r="274" spans="1:12" ht="15">
      <c r="A274" s="84" t="s">
        <v>2713</v>
      </c>
      <c r="B274" s="84" t="s">
        <v>2714</v>
      </c>
      <c r="C274" s="84">
        <v>2</v>
      </c>
      <c r="D274" s="118">
        <v>0.0014927101172499606</v>
      </c>
      <c r="E274" s="118">
        <v>2.4851888764676953</v>
      </c>
      <c r="F274" s="84" t="s">
        <v>2986</v>
      </c>
      <c r="G274" s="84" t="b">
        <v>0</v>
      </c>
      <c r="H274" s="84" t="b">
        <v>0</v>
      </c>
      <c r="I274" s="84" t="b">
        <v>0</v>
      </c>
      <c r="J274" s="84" t="b">
        <v>0</v>
      </c>
      <c r="K274" s="84" t="b">
        <v>0</v>
      </c>
      <c r="L274" s="84" t="b">
        <v>0</v>
      </c>
    </row>
    <row r="275" spans="1:12" ht="15">
      <c r="A275" s="84" t="s">
        <v>2714</v>
      </c>
      <c r="B275" s="84" t="s">
        <v>2820</v>
      </c>
      <c r="C275" s="84">
        <v>2</v>
      </c>
      <c r="D275" s="118">
        <v>0.0014927101172499606</v>
      </c>
      <c r="E275" s="118">
        <v>2.7862188721316765</v>
      </c>
      <c r="F275" s="84" t="s">
        <v>2986</v>
      </c>
      <c r="G275" s="84" t="b">
        <v>0</v>
      </c>
      <c r="H275" s="84" t="b">
        <v>0</v>
      </c>
      <c r="I275" s="84" t="b">
        <v>0</v>
      </c>
      <c r="J275" s="84" t="b">
        <v>0</v>
      </c>
      <c r="K275" s="84" t="b">
        <v>0</v>
      </c>
      <c r="L275" s="84" t="b">
        <v>0</v>
      </c>
    </row>
    <row r="276" spans="1:12" ht="15">
      <c r="A276" s="84" t="s">
        <v>2820</v>
      </c>
      <c r="B276" s="84" t="s">
        <v>2821</v>
      </c>
      <c r="C276" s="84">
        <v>2</v>
      </c>
      <c r="D276" s="118">
        <v>0.0014927101172499606</v>
      </c>
      <c r="E276" s="118">
        <v>3.0872488677956578</v>
      </c>
      <c r="F276" s="84" t="s">
        <v>2986</v>
      </c>
      <c r="G276" s="84" t="b">
        <v>0</v>
      </c>
      <c r="H276" s="84" t="b">
        <v>0</v>
      </c>
      <c r="I276" s="84" t="b">
        <v>0</v>
      </c>
      <c r="J276" s="84" t="b">
        <v>0</v>
      </c>
      <c r="K276" s="84" t="b">
        <v>0</v>
      </c>
      <c r="L276" s="84" t="b">
        <v>0</v>
      </c>
    </row>
    <row r="277" spans="1:12" ht="15">
      <c r="A277" s="84" t="s">
        <v>2821</v>
      </c>
      <c r="B277" s="84" t="s">
        <v>2822</v>
      </c>
      <c r="C277" s="84">
        <v>2</v>
      </c>
      <c r="D277" s="118">
        <v>0.0014927101172499606</v>
      </c>
      <c r="E277" s="118">
        <v>3.0872488677956578</v>
      </c>
      <c r="F277" s="84" t="s">
        <v>2986</v>
      </c>
      <c r="G277" s="84" t="b">
        <v>0</v>
      </c>
      <c r="H277" s="84" t="b">
        <v>0</v>
      </c>
      <c r="I277" s="84" t="b">
        <v>0</v>
      </c>
      <c r="J277" s="84" t="b">
        <v>0</v>
      </c>
      <c r="K277" s="84" t="b">
        <v>0</v>
      </c>
      <c r="L277" s="84" t="b">
        <v>0</v>
      </c>
    </row>
    <row r="278" spans="1:12" ht="15">
      <c r="A278" s="84" t="s">
        <v>2822</v>
      </c>
      <c r="B278" s="84" t="s">
        <v>2747</v>
      </c>
      <c r="C278" s="84">
        <v>2</v>
      </c>
      <c r="D278" s="118">
        <v>0.0014927101172499606</v>
      </c>
      <c r="E278" s="118">
        <v>2.9111576087399764</v>
      </c>
      <c r="F278" s="84" t="s">
        <v>2986</v>
      </c>
      <c r="G278" s="84" t="b">
        <v>0</v>
      </c>
      <c r="H278" s="84" t="b">
        <v>0</v>
      </c>
      <c r="I278" s="84" t="b">
        <v>0</v>
      </c>
      <c r="J278" s="84" t="b">
        <v>0</v>
      </c>
      <c r="K278" s="84" t="b">
        <v>0</v>
      </c>
      <c r="L278" s="84" t="b">
        <v>0</v>
      </c>
    </row>
    <row r="279" spans="1:12" ht="15">
      <c r="A279" s="84" t="s">
        <v>2747</v>
      </c>
      <c r="B279" s="84" t="s">
        <v>2640</v>
      </c>
      <c r="C279" s="84">
        <v>2</v>
      </c>
      <c r="D279" s="118">
        <v>0.0014927101172499606</v>
      </c>
      <c r="E279" s="118">
        <v>2.513217600067939</v>
      </c>
      <c r="F279" s="84" t="s">
        <v>2986</v>
      </c>
      <c r="G279" s="84" t="b">
        <v>0</v>
      </c>
      <c r="H279" s="84" t="b">
        <v>0</v>
      </c>
      <c r="I279" s="84" t="b">
        <v>0</v>
      </c>
      <c r="J279" s="84" t="b">
        <v>0</v>
      </c>
      <c r="K279" s="84" t="b">
        <v>0</v>
      </c>
      <c r="L279" s="84" t="b">
        <v>0</v>
      </c>
    </row>
    <row r="280" spans="1:12" ht="15">
      <c r="A280" s="84" t="s">
        <v>2640</v>
      </c>
      <c r="B280" s="84" t="s">
        <v>2672</v>
      </c>
      <c r="C280" s="84">
        <v>2</v>
      </c>
      <c r="D280" s="118">
        <v>0.0014927101172499606</v>
      </c>
      <c r="E280" s="118">
        <v>2.2121876044039577</v>
      </c>
      <c r="F280" s="84" t="s">
        <v>2986</v>
      </c>
      <c r="G280" s="84" t="b">
        <v>0</v>
      </c>
      <c r="H280" s="84" t="b">
        <v>0</v>
      </c>
      <c r="I280" s="84" t="b">
        <v>0</v>
      </c>
      <c r="J280" s="84" t="b">
        <v>0</v>
      </c>
      <c r="K280" s="84" t="b">
        <v>0</v>
      </c>
      <c r="L280" s="84" t="b">
        <v>0</v>
      </c>
    </row>
    <row r="281" spans="1:12" ht="15">
      <c r="A281" s="84" t="s">
        <v>2823</v>
      </c>
      <c r="B281" s="84" t="s">
        <v>2167</v>
      </c>
      <c r="C281" s="84">
        <v>2</v>
      </c>
      <c r="D281" s="118">
        <v>0.0014927101172499606</v>
      </c>
      <c r="E281" s="118">
        <v>1.4244910361140837</v>
      </c>
      <c r="F281" s="84" t="s">
        <v>2986</v>
      </c>
      <c r="G281" s="84" t="b">
        <v>0</v>
      </c>
      <c r="H281" s="84" t="b">
        <v>0</v>
      </c>
      <c r="I281" s="84" t="b">
        <v>0</v>
      </c>
      <c r="J281" s="84" t="b">
        <v>0</v>
      </c>
      <c r="K281" s="84" t="b">
        <v>0</v>
      </c>
      <c r="L281" s="84" t="b">
        <v>0</v>
      </c>
    </row>
    <row r="282" spans="1:12" ht="15">
      <c r="A282" s="84" t="s">
        <v>282</v>
      </c>
      <c r="B282" s="84" t="s">
        <v>280</v>
      </c>
      <c r="C282" s="84">
        <v>2</v>
      </c>
      <c r="D282" s="118">
        <v>0.0014927101172499606</v>
      </c>
      <c r="E282" s="118">
        <v>2.2121876044039577</v>
      </c>
      <c r="F282" s="84" t="s">
        <v>2986</v>
      </c>
      <c r="G282" s="84" t="b">
        <v>0</v>
      </c>
      <c r="H282" s="84" t="b">
        <v>0</v>
      </c>
      <c r="I282" s="84" t="b">
        <v>0</v>
      </c>
      <c r="J282" s="84" t="b">
        <v>0</v>
      </c>
      <c r="K282" s="84" t="b">
        <v>0</v>
      </c>
      <c r="L282" s="84" t="b">
        <v>0</v>
      </c>
    </row>
    <row r="283" spans="1:12" ht="15">
      <c r="A283" s="84" t="s">
        <v>280</v>
      </c>
      <c r="B283" s="84" t="s">
        <v>2828</v>
      </c>
      <c r="C283" s="84">
        <v>2</v>
      </c>
      <c r="D283" s="118">
        <v>0.0014927101172499606</v>
      </c>
      <c r="E283" s="118">
        <v>2.2121876044039577</v>
      </c>
      <c r="F283" s="84" t="s">
        <v>2986</v>
      </c>
      <c r="G283" s="84" t="b">
        <v>0</v>
      </c>
      <c r="H283" s="84" t="b">
        <v>0</v>
      </c>
      <c r="I283" s="84" t="b">
        <v>0</v>
      </c>
      <c r="J283" s="84" t="b">
        <v>0</v>
      </c>
      <c r="K283" s="84" t="b">
        <v>0</v>
      </c>
      <c r="L283" s="84" t="b">
        <v>0</v>
      </c>
    </row>
    <row r="284" spans="1:12" ht="15">
      <c r="A284" s="84" t="s">
        <v>2828</v>
      </c>
      <c r="B284" s="84" t="s">
        <v>2179</v>
      </c>
      <c r="C284" s="84">
        <v>2</v>
      </c>
      <c r="D284" s="118">
        <v>0.0014927101172499606</v>
      </c>
      <c r="E284" s="118">
        <v>2.0872488677956578</v>
      </c>
      <c r="F284" s="84" t="s">
        <v>2986</v>
      </c>
      <c r="G284" s="84" t="b">
        <v>0</v>
      </c>
      <c r="H284" s="84" t="b">
        <v>0</v>
      </c>
      <c r="I284" s="84" t="b">
        <v>0</v>
      </c>
      <c r="J284" s="84" t="b">
        <v>0</v>
      </c>
      <c r="K284" s="84" t="b">
        <v>0</v>
      </c>
      <c r="L284" s="84" t="b">
        <v>0</v>
      </c>
    </row>
    <row r="285" spans="1:12" ht="15">
      <c r="A285" s="84" t="s">
        <v>2179</v>
      </c>
      <c r="B285" s="84" t="s">
        <v>2641</v>
      </c>
      <c r="C285" s="84">
        <v>2</v>
      </c>
      <c r="D285" s="118">
        <v>0.0014927101172499606</v>
      </c>
      <c r="E285" s="118">
        <v>1.6101276130759954</v>
      </c>
      <c r="F285" s="84" t="s">
        <v>2986</v>
      </c>
      <c r="G285" s="84" t="b">
        <v>0</v>
      </c>
      <c r="H285" s="84" t="b">
        <v>0</v>
      </c>
      <c r="I285" s="84" t="b">
        <v>0</v>
      </c>
      <c r="J285" s="84" t="b">
        <v>0</v>
      </c>
      <c r="K285" s="84" t="b">
        <v>0</v>
      </c>
      <c r="L285" s="84" t="b">
        <v>0</v>
      </c>
    </row>
    <row r="286" spans="1:12" ht="15">
      <c r="A286" s="84" t="s">
        <v>2641</v>
      </c>
      <c r="B286" s="84" t="s">
        <v>2599</v>
      </c>
      <c r="C286" s="84">
        <v>2</v>
      </c>
      <c r="D286" s="118">
        <v>0.0014927101172499606</v>
      </c>
      <c r="E286" s="118">
        <v>1.9111576087399766</v>
      </c>
      <c r="F286" s="84" t="s">
        <v>2986</v>
      </c>
      <c r="G286" s="84" t="b">
        <v>0</v>
      </c>
      <c r="H286" s="84" t="b">
        <v>0</v>
      </c>
      <c r="I286" s="84" t="b">
        <v>0</v>
      </c>
      <c r="J286" s="84" t="b">
        <v>0</v>
      </c>
      <c r="K286" s="84" t="b">
        <v>0</v>
      </c>
      <c r="L286" s="84" t="b">
        <v>0</v>
      </c>
    </row>
    <row r="287" spans="1:12" ht="15">
      <c r="A287" s="84" t="s">
        <v>2599</v>
      </c>
      <c r="B287" s="84" t="s">
        <v>2591</v>
      </c>
      <c r="C287" s="84">
        <v>2</v>
      </c>
      <c r="D287" s="118">
        <v>0.0014927101172499606</v>
      </c>
      <c r="E287" s="118">
        <v>1.513217600067939</v>
      </c>
      <c r="F287" s="84" t="s">
        <v>2986</v>
      </c>
      <c r="G287" s="84" t="b">
        <v>0</v>
      </c>
      <c r="H287" s="84" t="b">
        <v>0</v>
      </c>
      <c r="I287" s="84" t="b">
        <v>0</v>
      </c>
      <c r="J287" s="84" t="b">
        <v>0</v>
      </c>
      <c r="K287" s="84" t="b">
        <v>0</v>
      </c>
      <c r="L287" s="84" t="b">
        <v>0</v>
      </c>
    </row>
    <row r="288" spans="1:12" ht="15">
      <c r="A288" s="84" t="s">
        <v>2591</v>
      </c>
      <c r="B288" s="84" t="s">
        <v>2673</v>
      </c>
      <c r="C288" s="84">
        <v>2</v>
      </c>
      <c r="D288" s="118">
        <v>0.0014927101172499606</v>
      </c>
      <c r="E288" s="118">
        <v>1.8442108191093634</v>
      </c>
      <c r="F288" s="84" t="s">
        <v>2986</v>
      </c>
      <c r="G288" s="84" t="b">
        <v>0</v>
      </c>
      <c r="H288" s="84" t="b">
        <v>0</v>
      </c>
      <c r="I288" s="84" t="b">
        <v>0</v>
      </c>
      <c r="J288" s="84" t="b">
        <v>0</v>
      </c>
      <c r="K288" s="84" t="b">
        <v>0</v>
      </c>
      <c r="L288" s="84" t="b">
        <v>0</v>
      </c>
    </row>
    <row r="289" spans="1:12" ht="15">
      <c r="A289" s="84" t="s">
        <v>2673</v>
      </c>
      <c r="B289" s="84" t="s">
        <v>2829</v>
      </c>
      <c r="C289" s="84">
        <v>2</v>
      </c>
      <c r="D289" s="118">
        <v>0.0014927101172499606</v>
      </c>
      <c r="E289" s="118">
        <v>2.6893088591236203</v>
      </c>
      <c r="F289" s="84" t="s">
        <v>2986</v>
      </c>
      <c r="G289" s="84" t="b">
        <v>0</v>
      </c>
      <c r="H289" s="84" t="b">
        <v>0</v>
      </c>
      <c r="I289" s="84" t="b">
        <v>0</v>
      </c>
      <c r="J289" s="84" t="b">
        <v>0</v>
      </c>
      <c r="K289" s="84" t="b">
        <v>0</v>
      </c>
      <c r="L289" s="84" t="b">
        <v>0</v>
      </c>
    </row>
    <row r="290" spans="1:12" ht="15">
      <c r="A290" s="84" t="s">
        <v>2829</v>
      </c>
      <c r="B290" s="84" t="s">
        <v>2671</v>
      </c>
      <c r="C290" s="84">
        <v>2</v>
      </c>
      <c r="D290" s="118">
        <v>0.0014927101172499606</v>
      </c>
      <c r="E290" s="118">
        <v>2.6893088591236203</v>
      </c>
      <c r="F290" s="84" t="s">
        <v>2986</v>
      </c>
      <c r="G290" s="84" t="b">
        <v>0</v>
      </c>
      <c r="H290" s="84" t="b">
        <v>0</v>
      </c>
      <c r="I290" s="84" t="b">
        <v>0</v>
      </c>
      <c r="J290" s="84" t="b">
        <v>0</v>
      </c>
      <c r="K290" s="84" t="b">
        <v>0</v>
      </c>
      <c r="L290" s="84" t="b">
        <v>0</v>
      </c>
    </row>
    <row r="291" spans="1:12" ht="15">
      <c r="A291" s="84" t="s">
        <v>2671</v>
      </c>
      <c r="B291" s="84" t="s">
        <v>2180</v>
      </c>
      <c r="C291" s="84">
        <v>2</v>
      </c>
      <c r="D291" s="118">
        <v>0.0014927101172499606</v>
      </c>
      <c r="E291" s="118">
        <v>2.1452408147733446</v>
      </c>
      <c r="F291" s="84" t="s">
        <v>2986</v>
      </c>
      <c r="G291" s="84" t="b">
        <v>0</v>
      </c>
      <c r="H291" s="84" t="b">
        <v>0</v>
      </c>
      <c r="I291" s="84" t="b">
        <v>0</v>
      </c>
      <c r="J291" s="84" t="b">
        <v>0</v>
      </c>
      <c r="K291" s="84" t="b">
        <v>0</v>
      </c>
      <c r="L291" s="84" t="b">
        <v>0</v>
      </c>
    </row>
    <row r="292" spans="1:12" ht="15">
      <c r="A292" s="84" t="s">
        <v>2180</v>
      </c>
      <c r="B292" s="84" t="s">
        <v>2830</v>
      </c>
      <c r="C292" s="84">
        <v>2</v>
      </c>
      <c r="D292" s="118">
        <v>0.0014927101172499606</v>
      </c>
      <c r="E292" s="118">
        <v>2.543180823445382</v>
      </c>
      <c r="F292" s="84" t="s">
        <v>2986</v>
      </c>
      <c r="G292" s="84" t="b">
        <v>0</v>
      </c>
      <c r="H292" s="84" t="b">
        <v>0</v>
      </c>
      <c r="I292" s="84" t="b">
        <v>0</v>
      </c>
      <c r="J292" s="84" t="b">
        <v>1</v>
      </c>
      <c r="K292" s="84" t="b">
        <v>0</v>
      </c>
      <c r="L292" s="84" t="b">
        <v>0</v>
      </c>
    </row>
    <row r="293" spans="1:12" ht="15">
      <c r="A293" s="84" t="s">
        <v>2830</v>
      </c>
      <c r="B293" s="84" t="s">
        <v>2831</v>
      </c>
      <c r="C293" s="84">
        <v>2</v>
      </c>
      <c r="D293" s="118">
        <v>0.0014927101172499606</v>
      </c>
      <c r="E293" s="118">
        <v>3.0872488677956578</v>
      </c>
      <c r="F293" s="84" t="s">
        <v>2986</v>
      </c>
      <c r="G293" s="84" t="b">
        <v>1</v>
      </c>
      <c r="H293" s="84" t="b">
        <v>0</v>
      </c>
      <c r="I293" s="84" t="b">
        <v>0</v>
      </c>
      <c r="J293" s="84" t="b">
        <v>0</v>
      </c>
      <c r="K293" s="84" t="b">
        <v>0</v>
      </c>
      <c r="L293" s="84" t="b">
        <v>0</v>
      </c>
    </row>
    <row r="294" spans="1:12" ht="15">
      <c r="A294" s="84" t="s">
        <v>280</v>
      </c>
      <c r="B294" s="84" t="s">
        <v>2832</v>
      </c>
      <c r="C294" s="84">
        <v>2</v>
      </c>
      <c r="D294" s="118">
        <v>0.0014927101172499606</v>
      </c>
      <c r="E294" s="118">
        <v>2.2121876044039577</v>
      </c>
      <c r="F294" s="84" t="s">
        <v>2986</v>
      </c>
      <c r="G294" s="84" t="b">
        <v>0</v>
      </c>
      <c r="H294" s="84" t="b">
        <v>0</v>
      </c>
      <c r="I294" s="84" t="b">
        <v>0</v>
      </c>
      <c r="J294" s="84" t="b">
        <v>0</v>
      </c>
      <c r="K294" s="84" t="b">
        <v>0</v>
      </c>
      <c r="L294" s="84" t="b">
        <v>0</v>
      </c>
    </row>
    <row r="295" spans="1:12" ht="15">
      <c r="A295" s="84" t="s">
        <v>2832</v>
      </c>
      <c r="B295" s="84" t="s">
        <v>2749</v>
      </c>
      <c r="C295" s="84">
        <v>2</v>
      </c>
      <c r="D295" s="118">
        <v>0.0014927101172499606</v>
      </c>
      <c r="E295" s="118">
        <v>2.9111576087399764</v>
      </c>
      <c r="F295" s="84" t="s">
        <v>2986</v>
      </c>
      <c r="G295" s="84" t="b">
        <v>0</v>
      </c>
      <c r="H295" s="84" t="b">
        <v>0</v>
      </c>
      <c r="I295" s="84" t="b">
        <v>0</v>
      </c>
      <c r="J295" s="84" t="b">
        <v>0</v>
      </c>
      <c r="K295" s="84" t="b">
        <v>0</v>
      </c>
      <c r="L295" s="84" t="b">
        <v>0</v>
      </c>
    </row>
    <row r="296" spans="1:12" ht="15">
      <c r="A296" s="84" t="s">
        <v>2749</v>
      </c>
      <c r="B296" s="84" t="s">
        <v>2593</v>
      </c>
      <c r="C296" s="84">
        <v>2</v>
      </c>
      <c r="D296" s="118">
        <v>0.0014927101172499606</v>
      </c>
      <c r="E296" s="118">
        <v>2.098244252097121</v>
      </c>
      <c r="F296" s="84" t="s">
        <v>2986</v>
      </c>
      <c r="G296" s="84" t="b">
        <v>0</v>
      </c>
      <c r="H296" s="84" t="b">
        <v>0</v>
      </c>
      <c r="I296" s="84" t="b">
        <v>0</v>
      </c>
      <c r="J296" s="84" t="b">
        <v>0</v>
      </c>
      <c r="K296" s="84" t="b">
        <v>0</v>
      </c>
      <c r="L296" s="84" t="b">
        <v>0</v>
      </c>
    </row>
    <row r="297" spans="1:12" ht="15">
      <c r="A297" s="84" t="s">
        <v>2593</v>
      </c>
      <c r="B297" s="84" t="s">
        <v>2833</v>
      </c>
      <c r="C297" s="84">
        <v>2</v>
      </c>
      <c r="D297" s="118">
        <v>0.0014927101172499606</v>
      </c>
      <c r="E297" s="118">
        <v>2.3090976174120144</v>
      </c>
      <c r="F297" s="84" t="s">
        <v>2986</v>
      </c>
      <c r="G297" s="84" t="b">
        <v>0</v>
      </c>
      <c r="H297" s="84" t="b">
        <v>0</v>
      </c>
      <c r="I297" s="84" t="b">
        <v>0</v>
      </c>
      <c r="J297" s="84" t="b">
        <v>1</v>
      </c>
      <c r="K297" s="84" t="b">
        <v>0</v>
      </c>
      <c r="L297" s="84" t="b">
        <v>0</v>
      </c>
    </row>
    <row r="298" spans="1:12" ht="15">
      <c r="A298" s="84" t="s">
        <v>2833</v>
      </c>
      <c r="B298" s="84" t="s">
        <v>2717</v>
      </c>
      <c r="C298" s="84">
        <v>2</v>
      </c>
      <c r="D298" s="118">
        <v>0.0014927101172499606</v>
      </c>
      <c r="E298" s="118">
        <v>2.7862188721316765</v>
      </c>
      <c r="F298" s="84" t="s">
        <v>2986</v>
      </c>
      <c r="G298" s="84" t="b">
        <v>1</v>
      </c>
      <c r="H298" s="84" t="b">
        <v>0</v>
      </c>
      <c r="I298" s="84" t="b">
        <v>0</v>
      </c>
      <c r="J298" s="84" t="b">
        <v>0</v>
      </c>
      <c r="K298" s="84" t="b">
        <v>0</v>
      </c>
      <c r="L298" s="84" t="b">
        <v>0</v>
      </c>
    </row>
    <row r="299" spans="1:12" ht="15">
      <c r="A299" s="84" t="s">
        <v>2622</v>
      </c>
      <c r="B299" s="84" t="s">
        <v>2750</v>
      </c>
      <c r="C299" s="84">
        <v>2</v>
      </c>
      <c r="D299" s="118">
        <v>0.0014927101172499606</v>
      </c>
      <c r="E299" s="118">
        <v>2.367089564389701</v>
      </c>
      <c r="F299" s="84" t="s">
        <v>2986</v>
      </c>
      <c r="G299" s="84" t="b">
        <v>0</v>
      </c>
      <c r="H299" s="84" t="b">
        <v>0</v>
      </c>
      <c r="I299" s="84" t="b">
        <v>0</v>
      </c>
      <c r="J299" s="84" t="b">
        <v>1</v>
      </c>
      <c r="K299" s="84" t="b">
        <v>0</v>
      </c>
      <c r="L299" s="84" t="b">
        <v>0</v>
      </c>
    </row>
    <row r="300" spans="1:12" ht="15">
      <c r="A300" s="84" t="s">
        <v>2750</v>
      </c>
      <c r="B300" s="84" t="s">
        <v>2834</v>
      </c>
      <c r="C300" s="84">
        <v>2</v>
      </c>
      <c r="D300" s="118">
        <v>0.0014927101172499606</v>
      </c>
      <c r="E300" s="118">
        <v>2.9111576087399764</v>
      </c>
      <c r="F300" s="84" t="s">
        <v>2986</v>
      </c>
      <c r="G300" s="84" t="b">
        <v>1</v>
      </c>
      <c r="H300" s="84" t="b">
        <v>0</v>
      </c>
      <c r="I300" s="84" t="b">
        <v>0</v>
      </c>
      <c r="J300" s="84" t="b">
        <v>0</v>
      </c>
      <c r="K300" s="84" t="b">
        <v>0</v>
      </c>
      <c r="L300" s="84" t="b">
        <v>0</v>
      </c>
    </row>
    <row r="301" spans="1:12" ht="15">
      <c r="A301" s="84" t="s">
        <v>2834</v>
      </c>
      <c r="B301" s="84" t="s">
        <v>2185</v>
      </c>
      <c r="C301" s="84">
        <v>2</v>
      </c>
      <c r="D301" s="118">
        <v>0.0014927101172499606</v>
      </c>
      <c r="E301" s="118">
        <v>2.10952526250681</v>
      </c>
      <c r="F301" s="84" t="s">
        <v>2986</v>
      </c>
      <c r="G301" s="84" t="b">
        <v>0</v>
      </c>
      <c r="H301" s="84" t="b">
        <v>0</v>
      </c>
      <c r="I301" s="84" t="b">
        <v>0</v>
      </c>
      <c r="J301" s="84" t="b">
        <v>0</v>
      </c>
      <c r="K301" s="84" t="b">
        <v>0</v>
      </c>
      <c r="L301" s="84" t="b">
        <v>0</v>
      </c>
    </row>
    <row r="302" spans="1:12" ht="15">
      <c r="A302" s="84" t="s">
        <v>2185</v>
      </c>
      <c r="B302" s="84" t="s">
        <v>2835</v>
      </c>
      <c r="C302" s="84">
        <v>2</v>
      </c>
      <c r="D302" s="118">
        <v>0.0014927101172499606</v>
      </c>
      <c r="E302" s="118">
        <v>2.10952526250681</v>
      </c>
      <c r="F302" s="84" t="s">
        <v>2986</v>
      </c>
      <c r="G302" s="84" t="b">
        <v>0</v>
      </c>
      <c r="H302" s="84" t="b">
        <v>0</v>
      </c>
      <c r="I302" s="84" t="b">
        <v>0</v>
      </c>
      <c r="J302" s="84" t="b">
        <v>0</v>
      </c>
      <c r="K302" s="84" t="b">
        <v>0</v>
      </c>
      <c r="L302" s="84" t="b">
        <v>0</v>
      </c>
    </row>
    <row r="303" spans="1:12" ht="15">
      <c r="A303" s="84" t="s">
        <v>2835</v>
      </c>
      <c r="B303" s="84" t="s">
        <v>2836</v>
      </c>
      <c r="C303" s="84">
        <v>2</v>
      </c>
      <c r="D303" s="118">
        <v>0.0014927101172499606</v>
      </c>
      <c r="E303" s="118">
        <v>3.0872488677956578</v>
      </c>
      <c r="F303" s="84" t="s">
        <v>2986</v>
      </c>
      <c r="G303" s="84" t="b">
        <v>0</v>
      </c>
      <c r="H303" s="84" t="b">
        <v>0</v>
      </c>
      <c r="I303" s="84" t="b">
        <v>0</v>
      </c>
      <c r="J303" s="84" t="b">
        <v>0</v>
      </c>
      <c r="K303" s="84" t="b">
        <v>0</v>
      </c>
      <c r="L303" s="84" t="b">
        <v>0</v>
      </c>
    </row>
    <row r="304" spans="1:12" ht="15">
      <c r="A304" s="84" t="s">
        <v>280</v>
      </c>
      <c r="B304" s="84" t="s">
        <v>2751</v>
      </c>
      <c r="C304" s="84">
        <v>2</v>
      </c>
      <c r="D304" s="118">
        <v>0.0014927101172499606</v>
      </c>
      <c r="E304" s="118">
        <v>2.2121876044039577</v>
      </c>
      <c r="F304" s="84" t="s">
        <v>2986</v>
      </c>
      <c r="G304" s="84" t="b">
        <v>0</v>
      </c>
      <c r="H304" s="84" t="b">
        <v>0</v>
      </c>
      <c r="I304" s="84" t="b">
        <v>0</v>
      </c>
      <c r="J304" s="84" t="b">
        <v>1</v>
      </c>
      <c r="K304" s="84" t="b">
        <v>0</v>
      </c>
      <c r="L304" s="84" t="b">
        <v>0</v>
      </c>
    </row>
    <row r="305" spans="1:12" ht="15">
      <c r="A305" s="84" t="s">
        <v>2839</v>
      </c>
      <c r="B305" s="84" t="s">
        <v>2720</v>
      </c>
      <c r="C305" s="84">
        <v>2</v>
      </c>
      <c r="D305" s="118">
        <v>0.0014927101172499606</v>
      </c>
      <c r="E305" s="118">
        <v>2.7862188721316765</v>
      </c>
      <c r="F305" s="84" t="s">
        <v>2986</v>
      </c>
      <c r="G305" s="84" t="b">
        <v>0</v>
      </c>
      <c r="H305" s="84" t="b">
        <v>0</v>
      </c>
      <c r="I305" s="84" t="b">
        <v>0</v>
      </c>
      <c r="J305" s="84" t="b">
        <v>0</v>
      </c>
      <c r="K305" s="84" t="b">
        <v>0</v>
      </c>
      <c r="L305" s="84" t="b">
        <v>0</v>
      </c>
    </row>
    <row r="306" spans="1:12" ht="15">
      <c r="A306" s="84" t="s">
        <v>2720</v>
      </c>
      <c r="B306" s="84" t="s">
        <v>2840</v>
      </c>
      <c r="C306" s="84">
        <v>2</v>
      </c>
      <c r="D306" s="118">
        <v>0.0014927101172499606</v>
      </c>
      <c r="E306" s="118">
        <v>2.7862188721316765</v>
      </c>
      <c r="F306" s="84" t="s">
        <v>2986</v>
      </c>
      <c r="G306" s="84" t="b">
        <v>0</v>
      </c>
      <c r="H306" s="84" t="b">
        <v>0</v>
      </c>
      <c r="I306" s="84" t="b">
        <v>0</v>
      </c>
      <c r="J306" s="84" t="b">
        <v>0</v>
      </c>
      <c r="K306" s="84" t="b">
        <v>0</v>
      </c>
      <c r="L306" s="84" t="b">
        <v>0</v>
      </c>
    </row>
    <row r="307" spans="1:12" ht="15">
      <c r="A307" s="84" t="s">
        <v>2840</v>
      </c>
      <c r="B307" s="84" t="s">
        <v>2601</v>
      </c>
      <c r="C307" s="84">
        <v>2</v>
      </c>
      <c r="D307" s="118">
        <v>0.0014927101172499606</v>
      </c>
      <c r="E307" s="118">
        <v>2.388278863459639</v>
      </c>
      <c r="F307" s="84" t="s">
        <v>2986</v>
      </c>
      <c r="G307" s="84" t="b">
        <v>0</v>
      </c>
      <c r="H307" s="84" t="b">
        <v>0</v>
      </c>
      <c r="I307" s="84" t="b">
        <v>0</v>
      </c>
      <c r="J307" s="84" t="b">
        <v>0</v>
      </c>
      <c r="K307" s="84" t="b">
        <v>0</v>
      </c>
      <c r="L307" s="84" t="b">
        <v>0</v>
      </c>
    </row>
    <row r="308" spans="1:12" ht="15">
      <c r="A308" s="84" t="s">
        <v>2601</v>
      </c>
      <c r="B308" s="84" t="s">
        <v>2841</v>
      </c>
      <c r="C308" s="84">
        <v>2</v>
      </c>
      <c r="D308" s="118">
        <v>0.0014927101172499606</v>
      </c>
      <c r="E308" s="118">
        <v>2.388278863459639</v>
      </c>
      <c r="F308" s="84" t="s">
        <v>2986</v>
      </c>
      <c r="G308" s="84" t="b">
        <v>0</v>
      </c>
      <c r="H308" s="84" t="b">
        <v>0</v>
      </c>
      <c r="I308" s="84" t="b">
        <v>0</v>
      </c>
      <c r="J308" s="84" t="b">
        <v>0</v>
      </c>
      <c r="K308" s="84" t="b">
        <v>0</v>
      </c>
      <c r="L308" s="84" t="b">
        <v>0</v>
      </c>
    </row>
    <row r="309" spans="1:12" ht="15">
      <c r="A309" s="84" t="s">
        <v>2841</v>
      </c>
      <c r="B309" s="84" t="s">
        <v>2721</v>
      </c>
      <c r="C309" s="84">
        <v>2</v>
      </c>
      <c r="D309" s="118">
        <v>0.0014927101172499606</v>
      </c>
      <c r="E309" s="118">
        <v>2.7862188721316765</v>
      </c>
      <c r="F309" s="84" t="s">
        <v>2986</v>
      </c>
      <c r="G309" s="84" t="b">
        <v>0</v>
      </c>
      <c r="H309" s="84" t="b">
        <v>0</v>
      </c>
      <c r="I309" s="84" t="b">
        <v>0</v>
      </c>
      <c r="J309" s="84" t="b">
        <v>0</v>
      </c>
      <c r="K309" s="84" t="b">
        <v>0</v>
      </c>
      <c r="L309" s="84" t="b">
        <v>0</v>
      </c>
    </row>
    <row r="310" spans="1:12" ht="15">
      <c r="A310" s="84" t="s">
        <v>2721</v>
      </c>
      <c r="B310" s="84" t="s">
        <v>2131</v>
      </c>
      <c r="C310" s="84">
        <v>2</v>
      </c>
      <c r="D310" s="118">
        <v>0.0014927101172499606</v>
      </c>
      <c r="E310" s="118">
        <v>2.6101276130759956</v>
      </c>
      <c r="F310" s="84" t="s">
        <v>2986</v>
      </c>
      <c r="G310" s="84" t="b">
        <v>0</v>
      </c>
      <c r="H310" s="84" t="b">
        <v>0</v>
      </c>
      <c r="I310" s="84" t="b">
        <v>0</v>
      </c>
      <c r="J310" s="84" t="b">
        <v>0</v>
      </c>
      <c r="K310" s="84" t="b">
        <v>0</v>
      </c>
      <c r="L310" s="84" t="b">
        <v>0</v>
      </c>
    </row>
    <row r="311" spans="1:12" ht="15">
      <c r="A311" s="84" t="s">
        <v>2131</v>
      </c>
      <c r="B311" s="84" t="s">
        <v>2182</v>
      </c>
      <c r="C311" s="84">
        <v>2</v>
      </c>
      <c r="D311" s="118">
        <v>0.0014927101172499606</v>
      </c>
      <c r="E311" s="118">
        <v>2.4340363540203143</v>
      </c>
      <c r="F311" s="84" t="s">
        <v>2986</v>
      </c>
      <c r="G311" s="84" t="b">
        <v>0</v>
      </c>
      <c r="H311" s="84" t="b">
        <v>0</v>
      </c>
      <c r="I311" s="84" t="b">
        <v>0</v>
      </c>
      <c r="J311" s="84" t="b">
        <v>0</v>
      </c>
      <c r="K311" s="84" t="b">
        <v>0</v>
      </c>
      <c r="L311" s="84" t="b">
        <v>0</v>
      </c>
    </row>
    <row r="312" spans="1:12" ht="15">
      <c r="A312" s="84" t="s">
        <v>2182</v>
      </c>
      <c r="B312" s="84" t="s">
        <v>2168</v>
      </c>
      <c r="C312" s="84">
        <v>2</v>
      </c>
      <c r="D312" s="118">
        <v>0.0014927101172499606</v>
      </c>
      <c r="E312" s="118">
        <v>1.3090976174120141</v>
      </c>
      <c r="F312" s="84" t="s">
        <v>2986</v>
      </c>
      <c r="G312" s="84" t="b">
        <v>0</v>
      </c>
      <c r="H312" s="84" t="b">
        <v>0</v>
      </c>
      <c r="I312" s="84" t="b">
        <v>0</v>
      </c>
      <c r="J312" s="84" t="b">
        <v>0</v>
      </c>
      <c r="K312" s="84" t="b">
        <v>0</v>
      </c>
      <c r="L312" s="84" t="b">
        <v>0</v>
      </c>
    </row>
    <row r="313" spans="1:12" ht="15">
      <c r="A313" s="84" t="s">
        <v>2758</v>
      </c>
      <c r="B313" s="84" t="s">
        <v>2842</v>
      </c>
      <c r="C313" s="84">
        <v>2</v>
      </c>
      <c r="D313" s="118">
        <v>0.0014927101172499606</v>
      </c>
      <c r="E313" s="118">
        <v>2.9111576087399764</v>
      </c>
      <c r="F313" s="84" t="s">
        <v>2986</v>
      </c>
      <c r="G313" s="84" t="b">
        <v>0</v>
      </c>
      <c r="H313" s="84" t="b">
        <v>0</v>
      </c>
      <c r="I313" s="84" t="b">
        <v>0</v>
      </c>
      <c r="J313" s="84" t="b">
        <v>0</v>
      </c>
      <c r="K313" s="84" t="b">
        <v>0</v>
      </c>
      <c r="L313" s="84" t="b">
        <v>0</v>
      </c>
    </row>
    <row r="314" spans="1:12" ht="15">
      <c r="A314" s="84" t="s">
        <v>2842</v>
      </c>
      <c r="B314" s="84" t="s">
        <v>2195</v>
      </c>
      <c r="C314" s="84">
        <v>2</v>
      </c>
      <c r="D314" s="118">
        <v>0.0014927101172499606</v>
      </c>
      <c r="E314" s="118">
        <v>2.6101276130759956</v>
      </c>
      <c r="F314" s="84" t="s">
        <v>2986</v>
      </c>
      <c r="G314" s="84" t="b">
        <v>0</v>
      </c>
      <c r="H314" s="84" t="b">
        <v>0</v>
      </c>
      <c r="I314" s="84" t="b">
        <v>0</v>
      </c>
      <c r="J314" s="84" t="b">
        <v>0</v>
      </c>
      <c r="K314" s="84" t="b">
        <v>0</v>
      </c>
      <c r="L314" s="84" t="b">
        <v>0</v>
      </c>
    </row>
    <row r="315" spans="1:12" ht="15">
      <c r="A315" s="84" t="s">
        <v>2195</v>
      </c>
      <c r="B315" s="84" t="s">
        <v>2721</v>
      </c>
      <c r="C315" s="84">
        <v>2</v>
      </c>
      <c r="D315" s="118">
        <v>0.0014927101172499606</v>
      </c>
      <c r="E315" s="118">
        <v>2.3090976174120144</v>
      </c>
      <c r="F315" s="84" t="s">
        <v>2986</v>
      </c>
      <c r="G315" s="84" t="b">
        <v>0</v>
      </c>
      <c r="H315" s="84" t="b">
        <v>0</v>
      </c>
      <c r="I315" s="84" t="b">
        <v>0</v>
      </c>
      <c r="J315" s="84" t="b">
        <v>0</v>
      </c>
      <c r="K315" s="84" t="b">
        <v>0</v>
      </c>
      <c r="L315" s="84" t="b">
        <v>0</v>
      </c>
    </row>
    <row r="316" spans="1:12" ht="15">
      <c r="A316" s="84" t="s">
        <v>2721</v>
      </c>
      <c r="B316" s="84" t="s">
        <v>2182</v>
      </c>
      <c r="C316" s="84">
        <v>2</v>
      </c>
      <c r="D316" s="118">
        <v>0.0014927101172499606</v>
      </c>
      <c r="E316" s="118">
        <v>2.3090976174120144</v>
      </c>
      <c r="F316" s="84" t="s">
        <v>2986</v>
      </c>
      <c r="G316" s="84" t="b">
        <v>0</v>
      </c>
      <c r="H316" s="84" t="b">
        <v>0</v>
      </c>
      <c r="I316" s="84" t="b">
        <v>0</v>
      </c>
      <c r="J316" s="84" t="b">
        <v>0</v>
      </c>
      <c r="K316" s="84" t="b">
        <v>0</v>
      </c>
      <c r="L316" s="84" t="b">
        <v>0</v>
      </c>
    </row>
    <row r="317" spans="1:12" ht="15">
      <c r="A317" s="84" t="s">
        <v>2843</v>
      </c>
      <c r="B317" s="84" t="s">
        <v>2610</v>
      </c>
      <c r="C317" s="84">
        <v>2</v>
      </c>
      <c r="D317" s="118">
        <v>0.0014927101172499606</v>
      </c>
      <c r="E317" s="118">
        <v>2.4851888764676953</v>
      </c>
      <c r="F317" s="84" t="s">
        <v>2986</v>
      </c>
      <c r="G317" s="84" t="b">
        <v>0</v>
      </c>
      <c r="H317" s="84" t="b">
        <v>0</v>
      </c>
      <c r="I317" s="84" t="b">
        <v>0</v>
      </c>
      <c r="J317" s="84" t="b">
        <v>0</v>
      </c>
      <c r="K317" s="84" t="b">
        <v>0</v>
      </c>
      <c r="L317" s="84" t="b">
        <v>0</v>
      </c>
    </row>
    <row r="318" spans="1:12" ht="15">
      <c r="A318" s="84" t="s">
        <v>2610</v>
      </c>
      <c r="B318" s="84" t="s">
        <v>2844</v>
      </c>
      <c r="C318" s="84">
        <v>2</v>
      </c>
      <c r="D318" s="118">
        <v>0.0014927101172499606</v>
      </c>
      <c r="E318" s="118">
        <v>2.4851888764676953</v>
      </c>
      <c r="F318" s="84" t="s">
        <v>2986</v>
      </c>
      <c r="G318" s="84" t="b">
        <v>0</v>
      </c>
      <c r="H318" s="84" t="b">
        <v>0</v>
      </c>
      <c r="I318" s="84" t="b">
        <v>0</v>
      </c>
      <c r="J318" s="84" t="b">
        <v>0</v>
      </c>
      <c r="K318" s="84" t="b">
        <v>1</v>
      </c>
      <c r="L318" s="84" t="b">
        <v>0</v>
      </c>
    </row>
    <row r="319" spans="1:12" ht="15">
      <c r="A319" s="84" t="s">
        <v>2844</v>
      </c>
      <c r="B319" s="84" t="s">
        <v>2845</v>
      </c>
      <c r="C319" s="84">
        <v>2</v>
      </c>
      <c r="D319" s="118">
        <v>0.0014927101172499606</v>
      </c>
      <c r="E319" s="118">
        <v>3.0872488677956578</v>
      </c>
      <c r="F319" s="84" t="s">
        <v>2986</v>
      </c>
      <c r="G319" s="84" t="b">
        <v>0</v>
      </c>
      <c r="H319" s="84" t="b">
        <v>1</v>
      </c>
      <c r="I319" s="84" t="b">
        <v>0</v>
      </c>
      <c r="J319" s="84" t="b">
        <v>0</v>
      </c>
      <c r="K319" s="84" t="b">
        <v>0</v>
      </c>
      <c r="L319" s="84" t="b">
        <v>0</v>
      </c>
    </row>
    <row r="320" spans="1:12" ht="15">
      <c r="A320" s="84" t="s">
        <v>2845</v>
      </c>
      <c r="B320" s="84" t="s">
        <v>2846</v>
      </c>
      <c r="C320" s="84">
        <v>2</v>
      </c>
      <c r="D320" s="118">
        <v>0.0014927101172499606</v>
      </c>
      <c r="E320" s="118">
        <v>3.0872488677956578</v>
      </c>
      <c r="F320" s="84" t="s">
        <v>2986</v>
      </c>
      <c r="G320" s="84" t="b">
        <v>0</v>
      </c>
      <c r="H320" s="84" t="b">
        <v>0</v>
      </c>
      <c r="I320" s="84" t="b">
        <v>0</v>
      </c>
      <c r="J320" s="84" t="b">
        <v>0</v>
      </c>
      <c r="K320" s="84" t="b">
        <v>0</v>
      </c>
      <c r="L320" s="84" t="b">
        <v>0</v>
      </c>
    </row>
    <row r="321" spans="1:12" ht="15">
      <c r="A321" s="84" t="s">
        <v>2846</v>
      </c>
      <c r="B321" s="84" t="s">
        <v>2847</v>
      </c>
      <c r="C321" s="84">
        <v>2</v>
      </c>
      <c r="D321" s="118">
        <v>0.0014927101172499606</v>
      </c>
      <c r="E321" s="118">
        <v>3.0872488677956578</v>
      </c>
      <c r="F321" s="84" t="s">
        <v>2986</v>
      </c>
      <c r="G321" s="84" t="b">
        <v>0</v>
      </c>
      <c r="H321" s="84" t="b">
        <v>0</v>
      </c>
      <c r="I321" s="84" t="b">
        <v>0</v>
      </c>
      <c r="J321" s="84" t="b">
        <v>0</v>
      </c>
      <c r="K321" s="84" t="b">
        <v>0</v>
      </c>
      <c r="L321" s="84" t="b">
        <v>0</v>
      </c>
    </row>
    <row r="322" spans="1:12" ht="15">
      <c r="A322" s="84" t="s">
        <v>2847</v>
      </c>
      <c r="B322" s="84" t="s">
        <v>2848</v>
      </c>
      <c r="C322" s="84">
        <v>2</v>
      </c>
      <c r="D322" s="118">
        <v>0.0014927101172499606</v>
      </c>
      <c r="E322" s="118">
        <v>3.0872488677956578</v>
      </c>
      <c r="F322" s="84" t="s">
        <v>2986</v>
      </c>
      <c r="G322" s="84" t="b">
        <v>0</v>
      </c>
      <c r="H322" s="84" t="b">
        <v>0</v>
      </c>
      <c r="I322" s="84" t="b">
        <v>0</v>
      </c>
      <c r="J322" s="84" t="b">
        <v>0</v>
      </c>
      <c r="K322" s="84" t="b">
        <v>0</v>
      </c>
      <c r="L322" s="84" t="b">
        <v>0</v>
      </c>
    </row>
    <row r="323" spans="1:12" ht="15">
      <c r="A323" s="84" t="s">
        <v>2848</v>
      </c>
      <c r="B323" s="84" t="s">
        <v>2849</v>
      </c>
      <c r="C323" s="84">
        <v>2</v>
      </c>
      <c r="D323" s="118">
        <v>0.0014927101172499606</v>
      </c>
      <c r="E323" s="118">
        <v>3.0872488677956578</v>
      </c>
      <c r="F323" s="84" t="s">
        <v>2986</v>
      </c>
      <c r="G323" s="84" t="b">
        <v>0</v>
      </c>
      <c r="H323" s="84" t="b">
        <v>0</v>
      </c>
      <c r="I323" s="84" t="b">
        <v>0</v>
      </c>
      <c r="J323" s="84" t="b">
        <v>0</v>
      </c>
      <c r="K323" s="84" t="b">
        <v>0</v>
      </c>
      <c r="L323" s="84" t="b">
        <v>0</v>
      </c>
    </row>
    <row r="324" spans="1:12" ht="15">
      <c r="A324" s="84" t="s">
        <v>2849</v>
      </c>
      <c r="B324" s="84" t="s">
        <v>2850</v>
      </c>
      <c r="C324" s="84">
        <v>2</v>
      </c>
      <c r="D324" s="118">
        <v>0.0014927101172499606</v>
      </c>
      <c r="E324" s="118">
        <v>3.0872488677956578</v>
      </c>
      <c r="F324" s="84" t="s">
        <v>2986</v>
      </c>
      <c r="G324" s="84" t="b">
        <v>0</v>
      </c>
      <c r="H324" s="84" t="b">
        <v>0</v>
      </c>
      <c r="I324" s="84" t="b">
        <v>0</v>
      </c>
      <c r="J324" s="84" t="b">
        <v>0</v>
      </c>
      <c r="K324" s="84" t="b">
        <v>0</v>
      </c>
      <c r="L324" s="84" t="b">
        <v>0</v>
      </c>
    </row>
    <row r="325" spans="1:12" ht="15">
      <c r="A325" s="84" t="s">
        <v>2850</v>
      </c>
      <c r="B325" s="84" t="s">
        <v>2851</v>
      </c>
      <c r="C325" s="84">
        <v>2</v>
      </c>
      <c r="D325" s="118">
        <v>0.0014927101172499606</v>
      </c>
      <c r="E325" s="118">
        <v>3.0872488677956578</v>
      </c>
      <c r="F325" s="84" t="s">
        <v>2986</v>
      </c>
      <c r="G325" s="84" t="b">
        <v>0</v>
      </c>
      <c r="H325" s="84" t="b">
        <v>0</v>
      </c>
      <c r="I325" s="84" t="b">
        <v>0</v>
      </c>
      <c r="J325" s="84" t="b">
        <v>0</v>
      </c>
      <c r="K325" s="84" t="b">
        <v>0</v>
      </c>
      <c r="L325" s="84" t="b">
        <v>0</v>
      </c>
    </row>
    <row r="326" spans="1:12" ht="15">
      <c r="A326" s="84" t="s">
        <v>2851</v>
      </c>
      <c r="B326" s="84" t="s">
        <v>2852</v>
      </c>
      <c r="C326" s="84">
        <v>2</v>
      </c>
      <c r="D326" s="118">
        <v>0.0014927101172499606</v>
      </c>
      <c r="E326" s="118">
        <v>3.0872488677956578</v>
      </c>
      <c r="F326" s="84" t="s">
        <v>2986</v>
      </c>
      <c r="G326" s="84" t="b">
        <v>0</v>
      </c>
      <c r="H326" s="84" t="b">
        <v>0</v>
      </c>
      <c r="I326" s="84" t="b">
        <v>0</v>
      </c>
      <c r="J326" s="84" t="b">
        <v>0</v>
      </c>
      <c r="K326" s="84" t="b">
        <v>0</v>
      </c>
      <c r="L326" s="84" t="b">
        <v>0</v>
      </c>
    </row>
    <row r="327" spans="1:12" ht="15">
      <c r="A327" s="84" t="s">
        <v>2853</v>
      </c>
      <c r="B327" s="84" t="s">
        <v>2854</v>
      </c>
      <c r="C327" s="84">
        <v>2</v>
      </c>
      <c r="D327" s="118">
        <v>0.0014927101172499606</v>
      </c>
      <c r="E327" s="118">
        <v>3.0872488677956578</v>
      </c>
      <c r="F327" s="84" t="s">
        <v>2986</v>
      </c>
      <c r="G327" s="84" t="b">
        <v>0</v>
      </c>
      <c r="H327" s="84" t="b">
        <v>0</v>
      </c>
      <c r="I327" s="84" t="b">
        <v>0</v>
      </c>
      <c r="J327" s="84" t="b">
        <v>0</v>
      </c>
      <c r="K327" s="84" t="b">
        <v>0</v>
      </c>
      <c r="L327" s="84" t="b">
        <v>0</v>
      </c>
    </row>
    <row r="328" spans="1:12" ht="15">
      <c r="A328" s="84" t="s">
        <v>2854</v>
      </c>
      <c r="B328" s="84" t="s">
        <v>2855</v>
      </c>
      <c r="C328" s="84">
        <v>2</v>
      </c>
      <c r="D328" s="118">
        <v>0.0014927101172499606</v>
      </c>
      <c r="E328" s="118">
        <v>3.0872488677956578</v>
      </c>
      <c r="F328" s="84" t="s">
        <v>2986</v>
      </c>
      <c r="G328" s="84" t="b">
        <v>0</v>
      </c>
      <c r="H328" s="84" t="b">
        <v>0</v>
      </c>
      <c r="I328" s="84" t="b">
        <v>0</v>
      </c>
      <c r="J328" s="84" t="b">
        <v>0</v>
      </c>
      <c r="K328" s="84" t="b">
        <v>0</v>
      </c>
      <c r="L328" s="84" t="b">
        <v>0</v>
      </c>
    </row>
    <row r="329" spans="1:12" ht="15">
      <c r="A329" s="84" t="s">
        <v>2855</v>
      </c>
      <c r="B329" s="84" t="s">
        <v>2856</v>
      </c>
      <c r="C329" s="84">
        <v>2</v>
      </c>
      <c r="D329" s="118">
        <v>0.0014927101172499606</v>
      </c>
      <c r="E329" s="118">
        <v>3.0872488677956578</v>
      </c>
      <c r="F329" s="84" t="s">
        <v>2986</v>
      </c>
      <c r="G329" s="84" t="b">
        <v>0</v>
      </c>
      <c r="H329" s="84" t="b">
        <v>0</v>
      </c>
      <c r="I329" s="84" t="b">
        <v>0</v>
      </c>
      <c r="J329" s="84" t="b">
        <v>0</v>
      </c>
      <c r="K329" s="84" t="b">
        <v>0</v>
      </c>
      <c r="L329" s="84" t="b">
        <v>0</v>
      </c>
    </row>
    <row r="330" spans="1:12" ht="15">
      <c r="A330" s="84" t="s">
        <v>2856</v>
      </c>
      <c r="B330" s="84" t="s">
        <v>2595</v>
      </c>
      <c r="C330" s="84">
        <v>2</v>
      </c>
      <c r="D330" s="118">
        <v>0.0014927101172499606</v>
      </c>
      <c r="E330" s="118">
        <v>2.3090976174120144</v>
      </c>
      <c r="F330" s="84" t="s">
        <v>2986</v>
      </c>
      <c r="G330" s="84" t="b">
        <v>0</v>
      </c>
      <c r="H330" s="84" t="b">
        <v>0</v>
      </c>
      <c r="I330" s="84" t="b">
        <v>0</v>
      </c>
      <c r="J330" s="84" t="b">
        <v>0</v>
      </c>
      <c r="K330" s="84" t="b">
        <v>0</v>
      </c>
      <c r="L330" s="84" t="b">
        <v>0</v>
      </c>
    </row>
    <row r="331" spans="1:12" ht="15">
      <c r="A331" s="84" t="s">
        <v>2595</v>
      </c>
      <c r="B331" s="84" t="s">
        <v>2168</v>
      </c>
      <c r="C331" s="84">
        <v>2</v>
      </c>
      <c r="D331" s="118">
        <v>0.0014927101172499606</v>
      </c>
      <c r="E331" s="118">
        <v>1.0080676217480329</v>
      </c>
      <c r="F331" s="84" t="s">
        <v>2986</v>
      </c>
      <c r="G331" s="84" t="b">
        <v>0</v>
      </c>
      <c r="H331" s="84" t="b">
        <v>0</v>
      </c>
      <c r="I331" s="84" t="b">
        <v>0</v>
      </c>
      <c r="J331" s="84" t="b">
        <v>0</v>
      </c>
      <c r="K331" s="84" t="b">
        <v>0</v>
      </c>
      <c r="L331" s="84" t="b">
        <v>0</v>
      </c>
    </row>
    <row r="332" spans="1:12" ht="15">
      <c r="A332" s="84" t="s">
        <v>2170</v>
      </c>
      <c r="B332" s="84" t="s">
        <v>2709</v>
      </c>
      <c r="C332" s="84">
        <v>2</v>
      </c>
      <c r="D332" s="118">
        <v>0.0014927101172499606</v>
      </c>
      <c r="E332" s="118">
        <v>1.5190471437286628</v>
      </c>
      <c r="F332" s="84" t="s">
        <v>2986</v>
      </c>
      <c r="G332" s="84" t="b">
        <v>0</v>
      </c>
      <c r="H332" s="84" t="b">
        <v>0</v>
      </c>
      <c r="I332" s="84" t="b">
        <v>0</v>
      </c>
      <c r="J332" s="84" t="b">
        <v>0</v>
      </c>
      <c r="K332" s="84" t="b">
        <v>0</v>
      </c>
      <c r="L332" s="84" t="b">
        <v>0</v>
      </c>
    </row>
    <row r="333" spans="1:12" ht="15">
      <c r="A333" s="84" t="s">
        <v>2709</v>
      </c>
      <c r="B333" s="84" t="s">
        <v>2179</v>
      </c>
      <c r="C333" s="84">
        <v>2</v>
      </c>
      <c r="D333" s="118">
        <v>0.0014927101172499606</v>
      </c>
      <c r="E333" s="118">
        <v>1.7862188721316765</v>
      </c>
      <c r="F333" s="84" t="s">
        <v>2986</v>
      </c>
      <c r="G333" s="84" t="b">
        <v>0</v>
      </c>
      <c r="H333" s="84" t="b">
        <v>0</v>
      </c>
      <c r="I333" s="84" t="b">
        <v>0</v>
      </c>
      <c r="J333" s="84" t="b">
        <v>0</v>
      </c>
      <c r="K333" s="84" t="b">
        <v>0</v>
      </c>
      <c r="L333" s="84" t="b">
        <v>0</v>
      </c>
    </row>
    <row r="334" spans="1:12" ht="15">
      <c r="A334" s="84" t="s">
        <v>2179</v>
      </c>
      <c r="B334" s="84" t="s">
        <v>2857</v>
      </c>
      <c r="C334" s="84">
        <v>2</v>
      </c>
      <c r="D334" s="118">
        <v>0.0014927101172499606</v>
      </c>
      <c r="E334" s="118">
        <v>2.0872488677956578</v>
      </c>
      <c r="F334" s="84" t="s">
        <v>2986</v>
      </c>
      <c r="G334" s="84" t="b">
        <v>0</v>
      </c>
      <c r="H334" s="84" t="b">
        <v>0</v>
      </c>
      <c r="I334" s="84" t="b">
        <v>0</v>
      </c>
      <c r="J334" s="84" t="b">
        <v>0</v>
      </c>
      <c r="K334" s="84" t="b">
        <v>0</v>
      </c>
      <c r="L334" s="84" t="b">
        <v>0</v>
      </c>
    </row>
    <row r="335" spans="1:12" ht="15">
      <c r="A335" s="84" t="s">
        <v>2857</v>
      </c>
      <c r="B335" s="84" t="s">
        <v>2179</v>
      </c>
      <c r="C335" s="84">
        <v>2</v>
      </c>
      <c r="D335" s="118">
        <v>0.0014927101172499606</v>
      </c>
      <c r="E335" s="118">
        <v>2.0872488677956578</v>
      </c>
      <c r="F335" s="84" t="s">
        <v>2986</v>
      </c>
      <c r="G335" s="84" t="b">
        <v>0</v>
      </c>
      <c r="H335" s="84" t="b">
        <v>0</v>
      </c>
      <c r="I335" s="84" t="b">
        <v>0</v>
      </c>
      <c r="J335" s="84" t="b">
        <v>0</v>
      </c>
      <c r="K335" s="84" t="b">
        <v>0</v>
      </c>
      <c r="L335" s="84" t="b">
        <v>0</v>
      </c>
    </row>
    <row r="336" spans="1:12" ht="15">
      <c r="A336" s="84" t="s">
        <v>2179</v>
      </c>
      <c r="B336" s="84" t="s">
        <v>2858</v>
      </c>
      <c r="C336" s="84">
        <v>2</v>
      </c>
      <c r="D336" s="118">
        <v>0.0014927101172499606</v>
      </c>
      <c r="E336" s="118">
        <v>2.0872488677956578</v>
      </c>
      <c r="F336" s="84" t="s">
        <v>2986</v>
      </c>
      <c r="G336" s="84" t="b">
        <v>0</v>
      </c>
      <c r="H336" s="84" t="b">
        <v>0</v>
      </c>
      <c r="I336" s="84" t="b">
        <v>0</v>
      </c>
      <c r="J336" s="84" t="b">
        <v>0</v>
      </c>
      <c r="K336" s="84" t="b">
        <v>0</v>
      </c>
      <c r="L336" s="84" t="b">
        <v>0</v>
      </c>
    </row>
    <row r="337" spans="1:12" ht="15">
      <c r="A337" s="84" t="s">
        <v>2858</v>
      </c>
      <c r="B337" s="84" t="s">
        <v>2168</v>
      </c>
      <c r="C337" s="84">
        <v>2</v>
      </c>
      <c r="D337" s="118">
        <v>0.0014927101172499606</v>
      </c>
      <c r="E337" s="118">
        <v>1.7862188721316765</v>
      </c>
      <c r="F337" s="84" t="s">
        <v>2986</v>
      </c>
      <c r="G337" s="84" t="b">
        <v>0</v>
      </c>
      <c r="H337" s="84" t="b">
        <v>0</v>
      </c>
      <c r="I337" s="84" t="b">
        <v>0</v>
      </c>
      <c r="J337" s="84" t="b">
        <v>0</v>
      </c>
      <c r="K337" s="84" t="b">
        <v>0</v>
      </c>
      <c r="L337" s="84" t="b">
        <v>0</v>
      </c>
    </row>
    <row r="338" spans="1:12" ht="15">
      <c r="A338" s="84" t="s">
        <v>2170</v>
      </c>
      <c r="B338" s="84" t="s">
        <v>2759</v>
      </c>
      <c r="C338" s="84">
        <v>2</v>
      </c>
      <c r="D338" s="118">
        <v>0.0014927101172499606</v>
      </c>
      <c r="E338" s="118">
        <v>1.643985880336963</v>
      </c>
      <c r="F338" s="84" t="s">
        <v>2986</v>
      </c>
      <c r="G338" s="84" t="b">
        <v>0</v>
      </c>
      <c r="H338" s="84" t="b">
        <v>0</v>
      </c>
      <c r="I338" s="84" t="b">
        <v>0</v>
      </c>
      <c r="J338" s="84" t="b">
        <v>0</v>
      </c>
      <c r="K338" s="84" t="b">
        <v>0</v>
      </c>
      <c r="L338" s="84" t="b">
        <v>0</v>
      </c>
    </row>
    <row r="339" spans="1:12" ht="15">
      <c r="A339" s="84" t="s">
        <v>2859</v>
      </c>
      <c r="B339" s="84" t="s">
        <v>2723</v>
      </c>
      <c r="C339" s="84">
        <v>2</v>
      </c>
      <c r="D339" s="118">
        <v>0.0014927101172499606</v>
      </c>
      <c r="E339" s="118">
        <v>2.7862188721316765</v>
      </c>
      <c r="F339" s="84" t="s">
        <v>2986</v>
      </c>
      <c r="G339" s="84" t="b">
        <v>0</v>
      </c>
      <c r="H339" s="84" t="b">
        <v>0</v>
      </c>
      <c r="I339" s="84" t="b">
        <v>0</v>
      </c>
      <c r="J339" s="84" t="b">
        <v>0</v>
      </c>
      <c r="K339" s="84" t="b">
        <v>0</v>
      </c>
      <c r="L339" s="84" t="b">
        <v>0</v>
      </c>
    </row>
    <row r="340" spans="1:12" ht="15">
      <c r="A340" s="84" t="s">
        <v>2723</v>
      </c>
      <c r="B340" s="84" t="s">
        <v>2595</v>
      </c>
      <c r="C340" s="84">
        <v>2</v>
      </c>
      <c r="D340" s="118">
        <v>0.0014927101172499606</v>
      </c>
      <c r="E340" s="118">
        <v>2.008067621748033</v>
      </c>
      <c r="F340" s="84" t="s">
        <v>2986</v>
      </c>
      <c r="G340" s="84" t="b">
        <v>0</v>
      </c>
      <c r="H340" s="84" t="b">
        <v>0</v>
      </c>
      <c r="I340" s="84" t="b">
        <v>0</v>
      </c>
      <c r="J340" s="84" t="b">
        <v>0</v>
      </c>
      <c r="K340" s="84" t="b">
        <v>0</v>
      </c>
      <c r="L340" s="84" t="b">
        <v>0</v>
      </c>
    </row>
    <row r="341" spans="1:12" ht="15">
      <c r="A341" s="84" t="s">
        <v>2595</v>
      </c>
      <c r="B341" s="84" t="s">
        <v>2723</v>
      </c>
      <c r="C341" s="84">
        <v>2</v>
      </c>
      <c r="D341" s="118">
        <v>0.0014927101172499606</v>
      </c>
      <c r="E341" s="118">
        <v>2.008067621748033</v>
      </c>
      <c r="F341" s="84" t="s">
        <v>2986</v>
      </c>
      <c r="G341" s="84" t="b">
        <v>0</v>
      </c>
      <c r="H341" s="84" t="b">
        <v>0</v>
      </c>
      <c r="I341" s="84" t="b">
        <v>0</v>
      </c>
      <c r="J341" s="84" t="b">
        <v>0</v>
      </c>
      <c r="K341" s="84" t="b">
        <v>0</v>
      </c>
      <c r="L341" s="84" t="b">
        <v>0</v>
      </c>
    </row>
    <row r="342" spans="1:12" ht="15">
      <c r="A342" s="84" t="s">
        <v>2723</v>
      </c>
      <c r="B342" s="84" t="s">
        <v>2167</v>
      </c>
      <c r="C342" s="84">
        <v>2</v>
      </c>
      <c r="D342" s="118">
        <v>0.0014927101172499606</v>
      </c>
      <c r="E342" s="118">
        <v>1.1234610404501024</v>
      </c>
      <c r="F342" s="84" t="s">
        <v>2986</v>
      </c>
      <c r="G342" s="84" t="b">
        <v>0</v>
      </c>
      <c r="H342" s="84" t="b">
        <v>0</v>
      </c>
      <c r="I342" s="84" t="b">
        <v>0</v>
      </c>
      <c r="J342" s="84" t="b">
        <v>0</v>
      </c>
      <c r="K342" s="84" t="b">
        <v>0</v>
      </c>
      <c r="L342" s="84" t="b">
        <v>0</v>
      </c>
    </row>
    <row r="343" spans="1:12" ht="15">
      <c r="A343" s="84" t="s">
        <v>2167</v>
      </c>
      <c r="B343" s="84" t="s">
        <v>2169</v>
      </c>
      <c r="C343" s="84">
        <v>2</v>
      </c>
      <c r="D343" s="118">
        <v>0.0014927101172499606</v>
      </c>
      <c r="E343" s="118">
        <v>0.3548551079726893</v>
      </c>
      <c r="F343" s="84" t="s">
        <v>2986</v>
      </c>
      <c r="G343" s="84" t="b">
        <v>0</v>
      </c>
      <c r="H343" s="84" t="b">
        <v>0</v>
      </c>
      <c r="I343" s="84" t="b">
        <v>0</v>
      </c>
      <c r="J343" s="84" t="b">
        <v>0</v>
      </c>
      <c r="K343" s="84" t="b">
        <v>0</v>
      </c>
      <c r="L343" s="84" t="b">
        <v>0</v>
      </c>
    </row>
    <row r="344" spans="1:12" ht="15">
      <c r="A344" s="84" t="s">
        <v>2169</v>
      </c>
      <c r="B344" s="84" t="s">
        <v>2860</v>
      </c>
      <c r="C344" s="84">
        <v>2</v>
      </c>
      <c r="D344" s="118">
        <v>0.0014927101172499606</v>
      </c>
      <c r="E344" s="118">
        <v>1.7754950067399036</v>
      </c>
      <c r="F344" s="84" t="s">
        <v>2986</v>
      </c>
      <c r="G344" s="84" t="b">
        <v>0</v>
      </c>
      <c r="H344" s="84" t="b">
        <v>0</v>
      </c>
      <c r="I344" s="84" t="b">
        <v>0</v>
      </c>
      <c r="J344" s="84" t="b">
        <v>0</v>
      </c>
      <c r="K344" s="84" t="b">
        <v>0</v>
      </c>
      <c r="L344" s="84" t="b">
        <v>0</v>
      </c>
    </row>
    <row r="345" spans="1:12" ht="15">
      <c r="A345" s="84" t="s">
        <v>2860</v>
      </c>
      <c r="B345" s="84" t="s">
        <v>2169</v>
      </c>
      <c r="C345" s="84">
        <v>2</v>
      </c>
      <c r="D345" s="118">
        <v>0.0014927101172499606</v>
      </c>
      <c r="E345" s="118">
        <v>1.7862188721316765</v>
      </c>
      <c r="F345" s="84" t="s">
        <v>2986</v>
      </c>
      <c r="G345" s="84" t="b">
        <v>0</v>
      </c>
      <c r="H345" s="84" t="b">
        <v>0</v>
      </c>
      <c r="I345" s="84" t="b">
        <v>0</v>
      </c>
      <c r="J345" s="84" t="b">
        <v>0</v>
      </c>
      <c r="K345" s="84" t="b">
        <v>0</v>
      </c>
      <c r="L345" s="84" t="b">
        <v>0</v>
      </c>
    </row>
    <row r="346" spans="1:12" ht="15">
      <c r="A346" s="84" t="s">
        <v>2169</v>
      </c>
      <c r="B346" s="84" t="s">
        <v>2861</v>
      </c>
      <c r="C346" s="84">
        <v>2</v>
      </c>
      <c r="D346" s="118">
        <v>0.0014927101172499606</v>
      </c>
      <c r="E346" s="118">
        <v>1.7754950067399036</v>
      </c>
      <c r="F346" s="84" t="s">
        <v>2986</v>
      </c>
      <c r="G346" s="84" t="b">
        <v>0</v>
      </c>
      <c r="H346" s="84" t="b">
        <v>0</v>
      </c>
      <c r="I346" s="84" t="b">
        <v>0</v>
      </c>
      <c r="J346" s="84" t="b">
        <v>0</v>
      </c>
      <c r="K346" s="84" t="b">
        <v>0</v>
      </c>
      <c r="L346" s="84" t="b">
        <v>0</v>
      </c>
    </row>
    <row r="347" spans="1:12" ht="15">
      <c r="A347" s="84" t="s">
        <v>2862</v>
      </c>
      <c r="B347" s="84" t="s">
        <v>2863</v>
      </c>
      <c r="C347" s="84">
        <v>2</v>
      </c>
      <c r="D347" s="118">
        <v>0.0014927101172499606</v>
      </c>
      <c r="E347" s="118">
        <v>3.0872488677956578</v>
      </c>
      <c r="F347" s="84" t="s">
        <v>2986</v>
      </c>
      <c r="G347" s="84" t="b">
        <v>0</v>
      </c>
      <c r="H347" s="84" t="b">
        <v>0</v>
      </c>
      <c r="I347" s="84" t="b">
        <v>0</v>
      </c>
      <c r="J347" s="84" t="b">
        <v>0</v>
      </c>
      <c r="K347" s="84" t="b">
        <v>0</v>
      </c>
      <c r="L347" s="84" t="b">
        <v>0</v>
      </c>
    </row>
    <row r="348" spans="1:12" ht="15">
      <c r="A348" s="84" t="s">
        <v>2863</v>
      </c>
      <c r="B348" s="84" t="s">
        <v>2180</v>
      </c>
      <c r="C348" s="84">
        <v>2</v>
      </c>
      <c r="D348" s="118">
        <v>0.0014927101172499606</v>
      </c>
      <c r="E348" s="118">
        <v>2.543180823445382</v>
      </c>
      <c r="F348" s="84" t="s">
        <v>2986</v>
      </c>
      <c r="G348" s="84" t="b">
        <v>0</v>
      </c>
      <c r="H348" s="84" t="b">
        <v>0</v>
      </c>
      <c r="I348" s="84" t="b">
        <v>0</v>
      </c>
      <c r="J348" s="84" t="b">
        <v>0</v>
      </c>
      <c r="K348" s="84" t="b">
        <v>0</v>
      </c>
      <c r="L348" s="84" t="b">
        <v>0</v>
      </c>
    </row>
    <row r="349" spans="1:12" ht="15">
      <c r="A349" s="84" t="s">
        <v>2180</v>
      </c>
      <c r="B349" s="84" t="s">
        <v>2864</v>
      </c>
      <c r="C349" s="84">
        <v>2</v>
      </c>
      <c r="D349" s="118">
        <v>0.0014927101172499606</v>
      </c>
      <c r="E349" s="118">
        <v>2.543180823445382</v>
      </c>
      <c r="F349" s="84" t="s">
        <v>2986</v>
      </c>
      <c r="G349" s="84" t="b">
        <v>0</v>
      </c>
      <c r="H349" s="84" t="b">
        <v>0</v>
      </c>
      <c r="I349" s="84" t="b">
        <v>0</v>
      </c>
      <c r="J349" s="84" t="b">
        <v>0</v>
      </c>
      <c r="K349" s="84" t="b">
        <v>1</v>
      </c>
      <c r="L349" s="84" t="b">
        <v>0</v>
      </c>
    </row>
    <row r="350" spans="1:12" ht="15">
      <c r="A350" s="84" t="s">
        <v>2864</v>
      </c>
      <c r="B350" s="84" t="s">
        <v>2643</v>
      </c>
      <c r="C350" s="84">
        <v>2</v>
      </c>
      <c r="D350" s="118">
        <v>0.0014927101172499606</v>
      </c>
      <c r="E350" s="118">
        <v>2.6101276130759956</v>
      </c>
      <c r="F350" s="84" t="s">
        <v>2986</v>
      </c>
      <c r="G350" s="84" t="b">
        <v>0</v>
      </c>
      <c r="H350" s="84" t="b">
        <v>1</v>
      </c>
      <c r="I350" s="84" t="b">
        <v>0</v>
      </c>
      <c r="J350" s="84" t="b">
        <v>0</v>
      </c>
      <c r="K350" s="84" t="b">
        <v>0</v>
      </c>
      <c r="L350" s="84" t="b">
        <v>0</v>
      </c>
    </row>
    <row r="351" spans="1:12" ht="15">
      <c r="A351" s="84" t="s">
        <v>2643</v>
      </c>
      <c r="B351" s="84" t="s">
        <v>2594</v>
      </c>
      <c r="C351" s="84">
        <v>2</v>
      </c>
      <c r="D351" s="118">
        <v>0.0014927101172499606</v>
      </c>
      <c r="E351" s="118">
        <v>1.8319763626923518</v>
      </c>
      <c r="F351" s="84" t="s">
        <v>2986</v>
      </c>
      <c r="G351" s="84" t="b">
        <v>0</v>
      </c>
      <c r="H351" s="84" t="b">
        <v>0</v>
      </c>
      <c r="I351" s="84" t="b">
        <v>0</v>
      </c>
      <c r="J351" s="84" t="b">
        <v>0</v>
      </c>
      <c r="K351" s="84" t="b">
        <v>0</v>
      </c>
      <c r="L351" s="84" t="b">
        <v>0</v>
      </c>
    </row>
    <row r="352" spans="1:12" ht="15">
      <c r="A352" s="84" t="s">
        <v>2594</v>
      </c>
      <c r="B352" s="84" t="s">
        <v>2724</v>
      </c>
      <c r="C352" s="84">
        <v>2</v>
      </c>
      <c r="D352" s="118">
        <v>0.0014927101172499606</v>
      </c>
      <c r="E352" s="118">
        <v>2.008067621748033</v>
      </c>
      <c r="F352" s="84" t="s">
        <v>2986</v>
      </c>
      <c r="G352" s="84" t="b">
        <v>0</v>
      </c>
      <c r="H352" s="84" t="b">
        <v>0</v>
      </c>
      <c r="I352" s="84" t="b">
        <v>0</v>
      </c>
      <c r="J352" s="84" t="b">
        <v>0</v>
      </c>
      <c r="K352" s="84" t="b">
        <v>0</v>
      </c>
      <c r="L352" s="84" t="b">
        <v>0</v>
      </c>
    </row>
    <row r="353" spans="1:12" ht="15">
      <c r="A353" s="84" t="s">
        <v>2724</v>
      </c>
      <c r="B353" s="84" t="s">
        <v>2717</v>
      </c>
      <c r="C353" s="84">
        <v>2</v>
      </c>
      <c r="D353" s="118">
        <v>0.0014927101172499606</v>
      </c>
      <c r="E353" s="118">
        <v>2.4851888764676953</v>
      </c>
      <c r="F353" s="84" t="s">
        <v>2986</v>
      </c>
      <c r="G353" s="84" t="b">
        <v>0</v>
      </c>
      <c r="H353" s="84" t="b">
        <v>0</v>
      </c>
      <c r="I353" s="84" t="b">
        <v>0</v>
      </c>
      <c r="J353" s="84" t="b">
        <v>0</v>
      </c>
      <c r="K353" s="84" t="b">
        <v>0</v>
      </c>
      <c r="L353" s="84" t="b">
        <v>0</v>
      </c>
    </row>
    <row r="354" spans="1:12" ht="15">
      <c r="A354" s="84" t="s">
        <v>2622</v>
      </c>
      <c r="B354" s="84" t="s">
        <v>2167</v>
      </c>
      <c r="C354" s="84">
        <v>2</v>
      </c>
      <c r="D354" s="118">
        <v>0.0014927101172499606</v>
      </c>
      <c r="E354" s="118">
        <v>0.880422991763808</v>
      </c>
      <c r="F354" s="84" t="s">
        <v>2986</v>
      </c>
      <c r="G354" s="84" t="b">
        <v>0</v>
      </c>
      <c r="H354" s="84" t="b">
        <v>0</v>
      </c>
      <c r="I354" s="84" t="b">
        <v>0</v>
      </c>
      <c r="J354" s="84" t="b">
        <v>0</v>
      </c>
      <c r="K354" s="84" t="b">
        <v>0</v>
      </c>
      <c r="L354" s="84" t="b">
        <v>0</v>
      </c>
    </row>
    <row r="355" spans="1:12" ht="15">
      <c r="A355" s="84" t="s">
        <v>2865</v>
      </c>
      <c r="B355" s="84" t="s">
        <v>2208</v>
      </c>
      <c r="C355" s="84">
        <v>2</v>
      </c>
      <c r="D355" s="118">
        <v>0.0014927101172499606</v>
      </c>
      <c r="E355" s="118">
        <v>2.7862188721316765</v>
      </c>
      <c r="F355" s="84" t="s">
        <v>2986</v>
      </c>
      <c r="G355" s="84" t="b">
        <v>0</v>
      </c>
      <c r="H355" s="84" t="b">
        <v>0</v>
      </c>
      <c r="I355" s="84" t="b">
        <v>0</v>
      </c>
      <c r="J355" s="84" t="b">
        <v>1</v>
      </c>
      <c r="K355" s="84" t="b">
        <v>0</v>
      </c>
      <c r="L355" s="84" t="b">
        <v>0</v>
      </c>
    </row>
    <row r="356" spans="1:12" ht="15">
      <c r="A356" s="84" t="s">
        <v>2208</v>
      </c>
      <c r="B356" s="84" t="s">
        <v>2866</v>
      </c>
      <c r="C356" s="84">
        <v>2</v>
      </c>
      <c r="D356" s="118">
        <v>0.0014927101172499606</v>
      </c>
      <c r="E356" s="118">
        <v>2.6893088591236203</v>
      </c>
      <c r="F356" s="84" t="s">
        <v>2986</v>
      </c>
      <c r="G356" s="84" t="b">
        <v>1</v>
      </c>
      <c r="H356" s="84" t="b">
        <v>0</v>
      </c>
      <c r="I356" s="84" t="b">
        <v>0</v>
      </c>
      <c r="J356" s="84" t="b">
        <v>0</v>
      </c>
      <c r="K356" s="84" t="b">
        <v>0</v>
      </c>
      <c r="L356" s="84" t="b">
        <v>0</v>
      </c>
    </row>
    <row r="357" spans="1:12" ht="15">
      <c r="A357" s="84" t="s">
        <v>2866</v>
      </c>
      <c r="B357" s="84" t="s">
        <v>2117</v>
      </c>
      <c r="C357" s="84">
        <v>2</v>
      </c>
      <c r="D357" s="118">
        <v>0.0014927101172499606</v>
      </c>
      <c r="E357" s="118">
        <v>2.543180823445382</v>
      </c>
      <c r="F357" s="84" t="s">
        <v>2986</v>
      </c>
      <c r="G357" s="84" t="b">
        <v>0</v>
      </c>
      <c r="H357" s="84" t="b">
        <v>0</v>
      </c>
      <c r="I357" s="84" t="b">
        <v>0</v>
      </c>
      <c r="J357" s="84" t="b">
        <v>0</v>
      </c>
      <c r="K357" s="84" t="b">
        <v>0</v>
      </c>
      <c r="L357" s="84" t="b">
        <v>0</v>
      </c>
    </row>
    <row r="358" spans="1:12" ht="15">
      <c r="A358" s="84" t="s">
        <v>2117</v>
      </c>
      <c r="B358" s="84" t="s">
        <v>2725</v>
      </c>
      <c r="C358" s="84">
        <v>2</v>
      </c>
      <c r="D358" s="118">
        <v>0.0014927101172499606</v>
      </c>
      <c r="E358" s="118">
        <v>2.242150827781401</v>
      </c>
      <c r="F358" s="84" t="s">
        <v>2986</v>
      </c>
      <c r="G358" s="84" t="b">
        <v>0</v>
      </c>
      <c r="H358" s="84" t="b">
        <v>0</v>
      </c>
      <c r="I358" s="84" t="b">
        <v>0</v>
      </c>
      <c r="J358" s="84" t="b">
        <v>0</v>
      </c>
      <c r="K358" s="84" t="b">
        <v>0</v>
      </c>
      <c r="L358" s="84" t="b">
        <v>0</v>
      </c>
    </row>
    <row r="359" spans="1:12" ht="15">
      <c r="A359" s="84" t="s">
        <v>2725</v>
      </c>
      <c r="B359" s="84" t="s">
        <v>2726</v>
      </c>
      <c r="C359" s="84">
        <v>2</v>
      </c>
      <c r="D359" s="118">
        <v>0.0014927101172499606</v>
      </c>
      <c r="E359" s="118">
        <v>2.4851888764676953</v>
      </c>
      <c r="F359" s="84" t="s">
        <v>2986</v>
      </c>
      <c r="G359" s="84" t="b">
        <v>0</v>
      </c>
      <c r="H359" s="84" t="b">
        <v>0</v>
      </c>
      <c r="I359" s="84" t="b">
        <v>0</v>
      </c>
      <c r="J359" s="84" t="b">
        <v>0</v>
      </c>
      <c r="K359" s="84" t="b">
        <v>0</v>
      </c>
      <c r="L359" s="84" t="b">
        <v>0</v>
      </c>
    </row>
    <row r="360" spans="1:12" ht="15">
      <c r="A360" s="84" t="s">
        <v>2726</v>
      </c>
      <c r="B360" s="84" t="s">
        <v>2167</v>
      </c>
      <c r="C360" s="84">
        <v>2</v>
      </c>
      <c r="D360" s="118">
        <v>0.0014927101172499606</v>
      </c>
      <c r="E360" s="118">
        <v>1.1234610404501024</v>
      </c>
      <c r="F360" s="84" t="s">
        <v>2986</v>
      </c>
      <c r="G360" s="84" t="b">
        <v>0</v>
      </c>
      <c r="H360" s="84" t="b">
        <v>0</v>
      </c>
      <c r="I360" s="84" t="b">
        <v>0</v>
      </c>
      <c r="J360" s="84" t="b">
        <v>0</v>
      </c>
      <c r="K360" s="84" t="b">
        <v>0</v>
      </c>
      <c r="L360" s="84" t="b">
        <v>0</v>
      </c>
    </row>
    <row r="361" spans="1:12" ht="15">
      <c r="A361" s="84" t="s">
        <v>2867</v>
      </c>
      <c r="B361" s="84" t="s">
        <v>2868</v>
      </c>
      <c r="C361" s="84">
        <v>2</v>
      </c>
      <c r="D361" s="118">
        <v>0.0014927101172499606</v>
      </c>
      <c r="E361" s="118">
        <v>3.0872488677956578</v>
      </c>
      <c r="F361" s="84" t="s">
        <v>2986</v>
      </c>
      <c r="G361" s="84" t="b">
        <v>0</v>
      </c>
      <c r="H361" s="84" t="b">
        <v>0</v>
      </c>
      <c r="I361" s="84" t="b">
        <v>0</v>
      </c>
      <c r="J361" s="84" t="b">
        <v>0</v>
      </c>
      <c r="K361" s="84" t="b">
        <v>0</v>
      </c>
      <c r="L361" s="84" t="b">
        <v>0</v>
      </c>
    </row>
    <row r="362" spans="1:12" ht="15">
      <c r="A362" s="84" t="s">
        <v>2868</v>
      </c>
      <c r="B362" s="84" t="s">
        <v>2674</v>
      </c>
      <c r="C362" s="84">
        <v>2</v>
      </c>
      <c r="D362" s="118">
        <v>0.0014927101172499606</v>
      </c>
      <c r="E362" s="118">
        <v>2.6893088591236203</v>
      </c>
      <c r="F362" s="84" t="s">
        <v>2986</v>
      </c>
      <c r="G362" s="84" t="b">
        <v>0</v>
      </c>
      <c r="H362" s="84" t="b">
        <v>0</v>
      </c>
      <c r="I362" s="84" t="b">
        <v>0</v>
      </c>
      <c r="J362" s="84" t="b">
        <v>0</v>
      </c>
      <c r="K362" s="84" t="b">
        <v>0</v>
      </c>
      <c r="L362" s="84" t="b">
        <v>0</v>
      </c>
    </row>
    <row r="363" spans="1:12" ht="15">
      <c r="A363" s="84" t="s">
        <v>2674</v>
      </c>
      <c r="B363" s="84" t="s">
        <v>2869</v>
      </c>
      <c r="C363" s="84">
        <v>2</v>
      </c>
      <c r="D363" s="118">
        <v>0.0014927101172499606</v>
      </c>
      <c r="E363" s="118">
        <v>2.6893088591236203</v>
      </c>
      <c r="F363" s="84" t="s">
        <v>2986</v>
      </c>
      <c r="G363" s="84" t="b">
        <v>0</v>
      </c>
      <c r="H363" s="84" t="b">
        <v>0</v>
      </c>
      <c r="I363" s="84" t="b">
        <v>0</v>
      </c>
      <c r="J363" s="84" t="b">
        <v>0</v>
      </c>
      <c r="K363" s="84" t="b">
        <v>0</v>
      </c>
      <c r="L363" s="84" t="b">
        <v>0</v>
      </c>
    </row>
    <row r="364" spans="1:12" ht="15">
      <c r="A364" s="84" t="s">
        <v>2869</v>
      </c>
      <c r="B364" s="84" t="s">
        <v>2870</v>
      </c>
      <c r="C364" s="84">
        <v>2</v>
      </c>
      <c r="D364" s="118">
        <v>0.0014927101172499606</v>
      </c>
      <c r="E364" s="118">
        <v>3.0872488677956578</v>
      </c>
      <c r="F364" s="84" t="s">
        <v>2986</v>
      </c>
      <c r="G364" s="84" t="b">
        <v>0</v>
      </c>
      <c r="H364" s="84" t="b">
        <v>0</v>
      </c>
      <c r="I364" s="84" t="b">
        <v>0</v>
      </c>
      <c r="J364" s="84" t="b">
        <v>0</v>
      </c>
      <c r="K364" s="84" t="b">
        <v>0</v>
      </c>
      <c r="L364" s="84" t="b">
        <v>0</v>
      </c>
    </row>
    <row r="365" spans="1:12" ht="15">
      <c r="A365" s="84" t="s">
        <v>2870</v>
      </c>
      <c r="B365" s="84" t="s">
        <v>280</v>
      </c>
      <c r="C365" s="84">
        <v>2</v>
      </c>
      <c r="D365" s="118">
        <v>0.0014927101172499606</v>
      </c>
      <c r="E365" s="118">
        <v>2.6101276130759956</v>
      </c>
      <c r="F365" s="84" t="s">
        <v>2986</v>
      </c>
      <c r="G365" s="84" t="b">
        <v>0</v>
      </c>
      <c r="H365" s="84" t="b">
        <v>0</v>
      </c>
      <c r="I365" s="84" t="b">
        <v>0</v>
      </c>
      <c r="J365" s="84" t="b">
        <v>0</v>
      </c>
      <c r="K365" s="84" t="b">
        <v>0</v>
      </c>
      <c r="L365" s="84" t="b">
        <v>0</v>
      </c>
    </row>
    <row r="366" spans="1:12" ht="15">
      <c r="A366" s="84" t="s">
        <v>280</v>
      </c>
      <c r="B366" s="84" t="s">
        <v>2179</v>
      </c>
      <c r="C366" s="84">
        <v>2</v>
      </c>
      <c r="D366" s="118">
        <v>0.0014927101172499606</v>
      </c>
      <c r="E366" s="118">
        <v>1.2121876044039577</v>
      </c>
      <c r="F366" s="84" t="s">
        <v>2986</v>
      </c>
      <c r="G366" s="84" t="b">
        <v>0</v>
      </c>
      <c r="H366" s="84" t="b">
        <v>0</v>
      </c>
      <c r="I366" s="84" t="b">
        <v>0</v>
      </c>
      <c r="J366" s="84" t="b">
        <v>0</v>
      </c>
      <c r="K366" s="84" t="b">
        <v>0</v>
      </c>
      <c r="L366" s="84" t="b">
        <v>0</v>
      </c>
    </row>
    <row r="367" spans="1:12" ht="15">
      <c r="A367" s="84" t="s">
        <v>2179</v>
      </c>
      <c r="B367" s="84" t="s">
        <v>2871</v>
      </c>
      <c r="C367" s="84">
        <v>2</v>
      </c>
      <c r="D367" s="118">
        <v>0.0014927101172499606</v>
      </c>
      <c r="E367" s="118">
        <v>2.0872488677956578</v>
      </c>
      <c r="F367" s="84" t="s">
        <v>2986</v>
      </c>
      <c r="G367" s="84" t="b">
        <v>0</v>
      </c>
      <c r="H367" s="84" t="b">
        <v>0</v>
      </c>
      <c r="I367" s="84" t="b">
        <v>0</v>
      </c>
      <c r="J367" s="84" t="b">
        <v>0</v>
      </c>
      <c r="K367" s="84" t="b">
        <v>0</v>
      </c>
      <c r="L367" s="84" t="b">
        <v>0</v>
      </c>
    </row>
    <row r="368" spans="1:12" ht="15">
      <c r="A368" s="84" t="s">
        <v>2871</v>
      </c>
      <c r="B368" s="84" t="s">
        <v>2872</v>
      </c>
      <c r="C368" s="84">
        <v>2</v>
      </c>
      <c r="D368" s="118">
        <v>0.0014927101172499606</v>
      </c>
      <c r="E368" s="118">
        <v>3.0872488677956578</v>
      </c>
      <c r="F368" s="84" t="s">
        <v>2986</v>
      </c>
      <c r="G368" s="84" t="b">
        <v>0</v>
      </c>
      <c r="H368" s="84" t="b">
        <v>0</v>
      </c>
      <c r="I368" s="84" t="b">
        <v>0</v>
      </c>
      <c r="J368" s="84" t="b">
        <v>1</v>
      </c>
      <c r="K368" s="84" t="b">
        <v>0</v>
      </c>
      <c r="L368" s="84" t="b">
        <v>0</v>
      </c>
    </row>
    <row r="369" spans="1:12" ht="15">
      <c r="A369" s="84" t="s">
        <v>2872</v>
      </c>
      <c r="B369" s="84" t="s">
        <v>324</v>
      </c>
      <c r="C369" s="84">
        <v>2</v>
      </c>
      <c r="D369" s="118">
        <v>0.0014927101172499606</v>
      </c>
      <c r="E369" s="118">
        <v>3.0872488677956578</v>
      </c>
      <c r="F369" s="84" t="s">
        <v>2986</v>
      </c>
      <c r="G369" s="84" t="b">
        <v>1</v>
      </c>
      <c r="H369" s="84" t="b">
        <v>0</v>
      </c>
      <c r="I369" s="84" t="b">
        <v>0</v>
      </c>
      <c r="J369" s="84" t="b">
        <v>0</v>
      </c>
      <c r="K369" s="84" t="b">
        <v>0</v>
      </c>
      <c r="L369" s="84" t="b">
        <v>0</v>
      </c>
    </row>
    <row r="370" spans="1:12" ht="15">
      <c r="A370" s="84" t="s">
        <v>324</v>
      </c>
      <c r="B370" s="84" t="s">
        <v>2873</v>
      </c>
      <c r="C370" s="84">
        <v>2</v>
      </c>
      <c r="D370" s="118">
        <v>0.0014927101172499606</v>
      </c>
      <c r="E370" s="118">
        <v>3.0872488677956578</v>
      </c>
      <c r="F370" s="84" t="s">
        <v>2986</v>
      </c>
      <c r="G370" s="84" t="b">
        <v>0</v>
      </c>
      <c r="H370" s="84" t="b">
        <v>0</v>
      </c>
      <c r="I370" s="84" t="b">
        <v>0</v>
      </c>
      <c r="J370" s="84" t="b">
        <v>0</v>
      </c>
      <c r="K370" s="84" t="b">
        <v>0</v>
      </c>
      <c r="L370" s="84" t="b">
        <v>0</v>
      </c>
    </row>
    <row r="371" spans="1:12" ht="15">
      <c r="A371" s="84" t="s">
        <v>2873</v>
      </c>
      <c r="B371" s="84" t="s">
        <v>2727</v>
      </c>
      <c r="C371" s="84">
        <v>2</v>
      </c>
      <c r="D371" s="118">
        <v>0.0014927101172499606</v>
      </c>
      <c r="E371" s="118">
        <v>2.7862188721316765</v>
      </c>
      <c r="F371" s="84" t="s">
        <v>2986</v>
      </c>
      <c r="G371" s="84" t="b">
        <v>0</v>
      </c>
      <c r="H371" s="84" t="b">
        <v>0</v>
      </c>
      <c r="I371" s="84" t="b">
        <v>0</v>
      </c>
      <c r="J371" s="84" t="b">
        <v>0</v>
      </c>
      <c r="K371" s="84" t="b">
        <v>0</v>
      </c>
      <c r="L371" s="84" t="b">
        <v>0</v>
      </c>
    </row>
    <row r="372" spans="1:12" ht="15">
      <c r="A372" s="84" t="s">
        <v>2875</v>
      </c>
      <c r="B372" s="84" t="s">
        <v>2132</v>
      </c>
      <c r="C372" s="84">
        <v>2</v>
      </c>
      <c r="D372" s="118">
        <v>0.0014927101172499606</v>
      </c>
      <c r="E372" s="118">
        <v>2.9111576087399764</v>
      </c>
      <c r="F372" s="84" t="s">
        <v>2986</v>
      </c>
      <c r="G372" s="84" t="b">
        <v>0</v>
      </c>
      <c r="H372" s="84" t="b">
        <v>0</v>
      </c>
      <c r="I372" s="84" t="b">
        <v>0</v>
      </c>
      <c r="J372" s="84" t="b">
        <v>0</v>
      </c>
      <c r="K372" s="84" t="b">
        <v>0</v>
      </c>
      <c r="L372" s="84" t="b">
        <v>0</v>
      </c>
    </row>
    <row r="373" spans="1:12" ht="15">
      <c r="A373" s="84" t="s">
        <v>2132</v>
      </c>
      <c r="B373" s="84" t="s">
        <v>2728</v>
      </c>
      <c r="C373" s="84">
        <v>2</v>
      </c>
      <c r="D373" s="118">
        <v>0.0014927101172499606</v>
      </c>
      <c r="E373" s="118">
        <v>2.6101276130759956</v>
      </c>
      <c r="F373" s="84" t="s">
        <v>2986</v>
      </c>
      <c r="G373" s="84" t="b">
        <v>0</v>
      </c>
      <c r="H373" s="84" t="b">
        <v>0</v>
      </c>
      <c r="I373" s="84" t="b">
        <v>0</v>
      </c>
      <c r="J373" s="84" t="b">
        <v>0</v>
      </c>
      <c r="K373" s="84" t="b">
        <v>0</v>
      </c>
      <c r="L373" s="84" t="b">
        <v>0</v>
      </c>
    </row>
    <row r="374" spans="1:12" ht="15">
      <c r="A374" s="84" t="s">
        <v>2728</v>
      </c>
      <c r="B374" s="84" t="s">
        <v>2720</v>
      </c>
      <c r="C374" s="84">
        <v>2</v>
      </c>
      <c r="D374" s="118">
        <v>0.0014927101172499606</v>
      </c>
      <c r="E374" s="118">
        <v>2.4851888764676953</v>
      </c>
      <c r="F374" s="84" t="s">
        <v>2986</v>
      </c>
      <c r="G374" s="84" t="b">
        <v>0</v>
      </c>
      <c r="H374" s="84" t="b">
        <v>0</v>
      </c>
      <c r="I374" s="84" t="b">
        <v>0</v>
      </c>
      <c r="J374" s="84" t="b">
        <v>0</v>
      </c>
      <c r="K374" s="84" t="b">
        <v>0</v>
      </c>
      <c r="L374" s="84" t="b">
        <v>0</v>
      </c>
    </row>
    <row r="375" spans="1:12" ht="15">
      <c r="A375" s="84" t="s">
        <v>2720</v>
      </c>
      <c r="B375" s="84" t="s">
        <v>2876</v>
      </c>
      <c r="C375" s="84">
        <v>2</v>
      </c>
      <c r="D375" s="118">
        <v>0.0014927101172499606</v>
      </c>
      <c r="E375" s="118">
        <v>2.7862188721316765</v>
      </c>
      <c r="F375" s="84" t="s">
        <v>2986</v>
      </c>
      <c r="G375" s="84" t="b">
        <v>0</v>
      </c>
      <c r="H375" s="84" t="b">
        <v>0</v>
      </c>
      <c r="I375" s="84" t="b">
        <v>0</v>
      </c>
      <c r="J375" s="84" t="b">
        <v>0</v>
      </c>
      <c r="K375" s="84" t="b">
        <v>0</v>
      </c>
      <c r="L375" s="84" t="b">
        <v>0</v>
      </c>
    </row>
    <row r="376" spans="1:12" ht="15">
      <c r="A376" s="84" t="s">
        <v>2876</v>
      </c>
      <c r="B376" s="84" t="s">
        <v>2877</v>
      </c>
      <c r="C376" s="84">
        <v>2</v>
      </c>
      <c r="D376" s="118">
        <v>0.0014927101172499606</v>
      </c>
      <c r="E376" s="118">
        <v>3.0872488677956578</v>
      </c>
      <c r="F376" s="84" t="s">
        <v>2986</v>
      </c>
      <c r="G376" s="84" t="b">
        <v>0</v>
      </c>
      <c r="H376" s="84" t="b">
        <v>0</v>
      </c>
      <c r="I376" s="84" t="b">
        <v>0</v>
      </c>
      <c r="J376" s="84" t="b">
        <v>0</v>
      </c>
      <c r="K376" s="84" t="b">
        <v>0</v>
      </c>
      <c r="L376" s="84" t="b">
        <v>0</v>
      </c>
    </row>
    <row r="377" spans="1:12" ht="15">
      <c r="A377" s="84" t="s">
        <v>2877</v>
      </c>
      <c r="B377" s="84" t="s">
        <v>2878</v>
      </c>
      <c r="C377" s="84">
        <v>2</v>
      </c>
      <c r="D377" s="118">
        <v>0.0014927101172499606</v>
      </c>
      <c r="E377" s="118">
        <v>3.0872488677956578</v>
      </c>
      <c r="F377" s="84" t="s">
        <v>2986</v>
      </c>
      <c r="G377" s="84" t="b">
        <v>0</v>
      </c>
      <c r="H377" s="84" t="b">
        <v>0</v>
      </c>
      <c r="I377" s="84" t="b">
        <v>0</v>
      </c>
      <c r="J377" s="84" t="b">
        <v>1</v>
      </c>
      <c r="K377" s="84" t="b">
        <v>0</v>
      </c>
      <c r="L377" s="84" t="b">
        <v>0</v>
      </c>
    </row>
    <row r="378" spans="1:12" ht="15">
      <c r="A378" s="84" t="s">
        <v>2878</v>
      </c>
      <c r="B378" s="84" t="s">
        <v>2879</v>
      </c>
      <c r="C378" s="84">
        <v>2</v>
      </c>
      <c r="D378" s="118">
        <v>0.0014927101172499606</v>
      </c>
      <c r="E378" s="118">
        <v>3.0872488677956578</v>
      </c>
      <c r="F378" s="84" t="s">
        <v>2986</v>
      </c>
      <c r="G378" s="84" t="b">
        <v>1</v>
      </c>
      <c r="H378" s="84" t="b">
        <v>0</v>
      </c>
      <c r="I378" s="84" t="b">
        <v>0</v>
      </c>
      <c r="J378" s="84" t="b">
        <v>0</v>
      </c>
      <c r="K378" s="84" t="b">
        <v>0</v>
      </c>
      <c r="L378" s="84" t="b">
        <v>0</v>
      </c>
    </row>
    <row r="379" spans="1:12" ht="15">
      <c r="A379" s="84" t="s">
        <v>2879</v>
      </c>
      <c r="B379" s="84" t="s">
        <v>2880</v>
      </c>
      <c r="C379" s="84">
        <v>2</v>
      </c>
      <c r="D379" s="118">
        <v>0.0014927101172499606</v>
      </c>
      <c r="E379" s="118">
        <v>3.0872488677956578</v>
      </c>
      <c r="F379" s="84" t="s">
        <v>2986</v>
      </c>
      <c r="G379" s="84" t="b">
        <v>0</v>
      </c>
      <c r="H379" s="84" t="b">
        <v>0</v>
      </c>
      <c r="I379" s="84" t="b">
        <v>0</v>
      </c>
      <c r="J379" s="84" t="b">
        <v>0</v>
      </c>
      <c r="K379" s="84" t="b">
        <v>0</v>
      </c>
      <c r="L379" s="84" t="b">
        <v>0</v>
      </c>
    </row>
    <row r="380" spans="1:12" ht="15">
      <c r="A380" s="84" t="s">
        <v>2880</v>
      </c>
      <c r="B380" s="84" t="s">
        <v>2186</v>
      </c>
      <c r="C380" s="84">
        <v>2</v>
      </c>
      <c r="D380" s="118">
        <v>0.0014927101172499606</v>
      </c>
      <c r="E380" s="118">
        <v>2.045856182637433</v>
      </c>
      <c r="F380" s="84" t="s">
        <v>2986</v>
      </c>
      <c r="G380" s="84" t="b">
        <v>0</v>
      </c>
      <c r="H380" s="84" t="b">
        <v>0</v>
      </c>
      <c r="I380" s="84" t="b">
        <v>0</v>
      </c>
      <c r="J380" s="84" t="b">
        <v>0</v>
      </c>
      <c r="K380" s="84" t="b">
        <v>0</v>
      </c>
      <c r="L380" s="84" t="b">
        <v>0</v>
      </c>
    </row>
    <row r="381" spans="1:12" ht="15">
      <c r="A381" s="84" t="s">
        <v>2881</v>
      </c>
      <c r="B381" s="84" t="s">
        <v>2725</v>
      </c>
      <c r="C381" s="84">
        <v>2</v>
      </c>
      <c r="D381" s="118">
        <v>0.0014927101172499606</v>
      </c>
      <c r="E381" s="118">
        <v>2.7862188721316765</v>
      </c>
      <c r="F381" s="84" t="s">
        <v>2986</v>
      </c>
      <c r="G381" s="84" t="b">
        <v>0</v>
      </c>
      <c r="H381" s="84" t="b">
        <v>0</v>
      </c>
      <c r="I381" s="84" t="b">
        <v>0</v>
      </c>
      <c r="J381" s="84" t="b">
        <v>0</v>
      </c>
      <c r="K381" s="84" t="b">
        <v>0</v>
      </c>
      <c r="L381" s="84" t="b">
        <v>0</v>
      </c>
    </row>
    <row r="382" spans="1:12" ht="15">
      <c r="A382" s="84" t="s">
        <v>2725</v>
      </c>
      <c r="B382" s="84" t="s">
        <v>2760</v>
      </c>
      <c r="C382" s="84">
        <v>2</v>
      </c>
      <c r="D382" s="118">
        <v>0.0014927101172499606</v>
      </c>
      <c r="E382" s="118">
        <v>2.6101276130759956</v>
      </c>
      <c r="F382" s="84" t="s">
        <v>2986</v>
      </c>
      <c r="G382" s="84" t="b">
        <v>0</v>
      </c>
      <c r="H382" s="84" t="b">
        <v>0</v>
      </c>
      <c r="I382" s="84" t="b">
        <v>0</v>
      </c>
      <c r="J382" s="84" t="b">
        <v>0</v>
      </c>
      <c r="K382" s="84" t="b">
        <v>0</v>
      </c>
      <c r="L382" s="84" t="b">
        <v>0</v>
      </c>
    </row>
    <row r="383" spans="1:12" ht="15">
      <c r="A383" s="84" t="s">
        <v>2760</v>
      </c>
      <c r="B383" s="84" t="s">
        <v>2882</v>
      </c>
      <c r="C383" s="84">
        <v>2</v>
      </c>
      <c r="D383" s="118">
        <v>0.0014927101172499606</v>
      </c>
      <c r="E383" s="118">
        <v>2.9111576087399764</v>
      </c>
      <c r="F383" s="84" t="s">
        <v>2986</v>
      </c>
      <c r="G383" s="84" t="b">
        <v>0</v>
      </c>
      <c r="H383" s="84" t="b">
        <v>0</v>
      </c>
      <c r="I383" s="84" t="b">
        <v>0</v>
      </c>
      <c r="J383" s="84" t="b">
        <v>1</v>
      </c>
      <c r="K383" s="84" t="b">
        <v>0</v>
      </c>
      <c r="L383" s="84" t="b">
        <v>0</v>
      </c>
    </row>
    <row r="384" spans="1:12" ht="15">
      <c r="A384" s="84" t="s">
        <v>2882</v>
      </c>
      <c r="B384" s="84" t="s">
        <v>2883</v>
      </c>
      <c r="C384" s="84">
        <v>2</v>
      </c>
      <c r="D384" s="118">
        <v>0.0014927101172499606</v>
      </c>
      <c r="E384" s="118">
        <v>3.0872488677956578</v>
      </c>
      <c r="F384" s="84" t="s">
        <v>2986</v>
      </c>
      <c r="G384" s="84" t="b">
        <v>1</v>
      </c>
      <c r="H384" s="84" t="b">
        <v>0</v>
      </c>
      <c r="I384" s="84" t="b">
        <v>0</v>
      </c>
      <c r="J384" s="84" t="b">
        <v>0</v>
      </c>
      <c r="K384" s="84" t="b">
        <v>0</v>
      </c>
      <c r="L384" s="84" t="b">
        <v>0</v>
      </c>
    </row>
    <row r="385" spans="1:12" ht="15">
      <c r="A385" s="84" t="s">
        <v>2883</v>
      </c>
      <c r="B385" s="84" t="s">
        <v>2884</v>
      </c>
      <c r="C385" s="84">
        <v>2</v>
      </c>
      <c r="D385" s="118">
        <v>0.0014927101172499606</v>
      </c>
      <c r="E385" s="118">
        <v>3.0872488677956578</v>
      </c>
      <c r="F385" s="84" t="s">
        <v>2986</v>
      </c>
      <c r="G385" s="84" t="b">
        <v>0</v>
      </c>
      <c r="H385" s="84" t="b">
        <v>0</v>
      </c>
      <c r="I385" s="84" t="b">
        <v>0</v>
      </c>
      <c r="J385" s="84" t="b">
        <v>0</v>
      </c>
      <c r="K385" s="84" t="b">
        <v>0</v>
      </c>
      <c r="L385" s="84" t="b">
        <v>0</v>
      </c>
    </row>
    <row r="386" spans="1:12" ht="15">
      <c r="A386" s="84" t="s">
        <v>2884</v>
      </c>
      <c r="B386" s="84" t="s">
        <v>2718</v>
      </c>
      <c r="C386" s="84">
        <v>2</v>
      </c>
      <c r="D386" s="118">
        <v>0.0014927101172499606</v>
      </c>
      <c r="E386" s="118">
        <v>2.7862188721316765</v>
      </c>
      <c r="F386" s="84" t="s">
        <v>2986</v>
      </c>
      <c r="G386" s="84" t="b">
        <v>0</v>
      </c>
      <c r="H386" s="84" t="b">
        <v>0</v>
      </c>
      <c r="I386" s="84" t="b">
        <v>0</v>
      </c>
      <c r="J386" s="84" t="b">
        <v>0</v>
      </c>
      <c r="K386" s="84" t="b">
        <v>0</v>
      </c>
      <c r="L386" s="84" t="b">
        <v>0</v>
      </c>
    </row>
    <row r="387" spans="1:12" ht="15">
      <c r="A387" s="84" t="s">
        <v>2718</v>
      </c>
      <c r="B387" s="84" t="s">
        <v>2181</v>
      </c>
      <c r="C387" s="84">
        <v>2</v>
      </c>
      <c r="D387" s="118">
        <v>0.0014927101172499606</v>
      </c>
      <c r="E387" s="118">
        <v>2.3090976174120144</v>
      </c>
      <c r="F387" s="84" t="s">
        <v>2986</v>
      </c>
      <c r="G387" s="84" t="b">
        <v>0</v>
      </c>
      <c r="H387" s="84" t="b">
        <v>0</v>
      </c>
      <c r="I387" s="84" t="b">
        <v>0</v>
      </c>
      <c r="J387" s="84" t="b">
        <v>0</v>
      </c>
      <c r="K387" s="84" t="b">
        <v>0</v>
      </c>
      <c r="L387" s="84" t="b">
        <v>0</v>
      </c>
    </row>
    <row r="388" spans="1:12" ht="15">
      <c r="A388" s="84" t="s">
        <v>2181</v>
      </c>
      <c r="B388" s="84" t="s">
        <v>2748</v>
      </c>
      <c r="C388" s="84">
        <v>2</v>
      </c>
      <c r="D388" s="118">
        <v>0.0014927101172499606</v>
      </c>
      <c r="E388" s="118">
        <v>2.4340363540203143</v>
      </c>
      <c r="F388" s="84" t="s">
        <v>2986</v>
      </c>
      <c r="G388" s="84" t="b">
        <v>0</v>
      </c>
      <c r="H388" s="84" t="b">
        <v>0</v>
      </c>
      <c r="I388" s="84" t="b">
        <v>0</v>
      </c>
      <c r="J388" s="84" t="b">
        <v>0</v>
      </c>
      <c r="K388" s="84" t="b">
        <v>0</v>
      </c>
      <c r="L388" s="84" t="b">
        <v>0</v>
      </c>
    </row>
    <row r="389" spans="1:12" ht="15">
      <c r="A389" s="84" t="s">
        <v>2748</v>
      </c>
      <c r="B389" s="84" t="s">
        <v>2592</v>
      </c>
      <c r="C389" s="84">
        <v>2</v>
      </c>
      <c r="D389" s="118">
        <v>0.0014927101172499606</v>
      </c>
      <c r="E389" s="118">
        <v>2.098244252097121</v>
      </c>
      <c r="F389" s="84" t="s">
        <v>2986</v>
      </c>
      <c r="G389" s="84" t="b">
        <v>0</v>
      </c>
      <c r="H389" s="84" t="b">
        <v>0</v>
      </c>
      <c r="I389" s="84" t="b">
        <v>0</v>
      </c>
      <c r="J389" s="84" t="b">
        <v>0</v>
      </c>
      <c r="K389" s="84" t="b">
        <v>0</v>
      </c>
      <c r="L389" s="84" t="b">
        <v>0</v>
      </c>
    </row>
    <row r="390" spans="1:12" ht="15">
      <c r="A390" s="84" t="s">
        <v>2592</v>
      </c>
      <c r="B390" s="84" t="s">
        <v>2885</v>
      </c>
      <c r="C390" s="84">
        <v>2</v>
      </c>
      <c r="D390" s="118">
        <v>0.0014927101172499606</v>
      </c>
      <c r="E390" s="118">
        <v>2.242150827781401</v>
      </c>
      <c r="F390" s="84" t="s">
        <v>2986</v>
      </c>
      <c r="G390" s="84" t="b">
        <v>0</v>
      </c>
      <c r="H390" s="84" t="b">
        <v>0</v>
      </c>
      <c r="I390" s="84" t="b">
        <v>0</v>
      </c>
      <c r="J390" s="84" t="b">
        <v>0</v>
      </c>
      <c r="K390" s="84" t="b">
        <v>0</v>
      </c>
      <c r="L390" s="84" t="b">
        <v>0</v>
      </c>
    </row>
    <row r="391" spans="1:12" ht="15">
      <c r="A391" s="84" t="s">
        <v>2885</v>
      </c>
      <c r="B391" s="84" t="s">
        <v>2611</v>
      </c>
      <c r="C391" s="84">
        <v>2</v>
      </c>
      <c r="D391" s="118">
        <v>0.0014927101172499606</v>
      </c>
      <c r="E391" s="118">
        <v>2.4851888764676953</v>
      </c>
      <c r="F391" s="84" t="s">
        <v>2986</v>
      </c>
      <c r="G391" s="84" t="b">
        <v>0</v>
      </c>
      <c r="H391" s="84" t="b">
        <v>0</v>
      </c>
      <c r="I391" s="84" t="b">
        <v>0</v>
      </c>
      <c r="J391" s="84" t="b">
        <v>0</v>
      </c>
      <c r="K391" s="84" t="b">
        <v>0</v>
      </c>
      <c r="L391" s="84" t="b">
        <v>0</v>
      </c>
    </row>
    <row r="392" spans="1:12" ht="15">
      <c r="A392" s="84" t="s">
        <v>2886</v>
      </c>
      <c r="B392" s="84" t="s">
        <v>2715</v>
      </c>
      <c r="C392" s="84">
        <v>2</v>
      </c>
      <c r="D392" s="118">
        <v>0.0014927101172499606</v>
      </c>
      <c r="E392" s="118">
        <v>2.7862188721316765</v>
      </c>
      <c r="F392" s="84" t="s">
        <v>2986</v>
      </c>
      <c r="G392" s="84" t="b">
        <v>0</v>
      </c>
      <c r="H392" s="84" t="b">
        <v>0</v>
      </c>
      <c r="I392" s="84" t="b">
        <v>0</v>
      </c>
      <c r="J392" s="84" t="b">
        <v>0</v>
      </c>
      <c r="K392" s="84" t="b">
        <v>0</v>
      </c>
      <c r="L392" s="84" t="b">
        <v>0</v>
      </c>
    </row>
    <row r="393" spans="1:12" ht="15">
      <c r="A393" s="84" t="s">
        <v>2715</v>
      </c>
      <c r="B393" s="84" t="s">
        <v>2887</v>
      </c>
      <c r="C393" s="84">
        <v>2</v>
      </c>
      <c r="D393" s="118">
        <v>0.0014927101172499606</v>
      </c>
      <c r="E393" s="118">
        <v>2.7862188721316765</v>
      </c>
      <c r="F393" s="84" t="s">
        <v>2986</v>
      </c>
      <c r="G393" s="84" t="b">
        <v>0</v>
      </c>
      <c r="H393" s="84" t="b">
        <v>0</v>
      </c>
      <c r="I393" s="84" t="b">
        <v>0</v>
      </c>
      <c r="J393" s="84" t="b">
        <v>0</v>
      </c>
      <c r="K393" s="84" t="b">
        <v>0</v>
      </c>
      <c r="L393" s="84" t="b">
        <v>0</v>
      </c>
    </row>
    <row r="394" spans="1:12" ht="15">
      <c r="A394" s="84" t="s">
        <v>2887</v>
      </c>
      <c r="B394" s="84" t="s">
        <v>2638</v>
      </c>
      <c r="C394" s="84">
        <v>2</v>
      </c>
      <c r="D394" s="118">
        <v>0.0014927101172499606</v>
      </c>
      <c r="E394" s="118">
        <v>2.6101276130759956</v>
      </c>
      <c r="F394" s="84" t="s">
        <v>2986</v>
      </c>
      <c r="G394" s="84" t="b">
        <v>0</v>
      </c>
      <c r="H394" s="84" t="b">
        <v>0</v>
      </c>
      <c r="I394" s="84" t="b">
        <v>0</v>
      </c>
      <c r="J394" s="84" t="b">
        <v>0</v>
      </c>
      <c r="K394" s="84" t="b">
        <v>0</v>
      </c>
      <c r="L394" s="84" t="b">
        <v>0</v>
      </c>
    </row>
    <row r="395" spans="1:12" ht="15">
      <c r="A395" s="84" t="s">
        <v>2638</v>
      </c>
      <c r="B395" s="84" t="s">
        <v>2888</v>
      </c>
      <c r="C395" s="84">
        <v>2</v>
      </c>
      <c r="D395" s="118">
        <v>0.0014927101172499606</v>
      </c>
      <c r="E395" s="118">
        <v>2.6101276130759956</v>
      </c>
      <c r="F395" s="84" t="s">
        <v>2986</v>
      </c>
      <c r="G395" s="84" t="b">
        <v>0</v>
      </c>
      <c r="H395" s="84" t="b">
        <v>0</v>
      </c>
      <c r="I395" s="84" t="b">
        <v>0</v>
      </c>
      <c r="J395" s="84" t="b">
        <v>0</v>
      </c>
      <c r="K395" s="84" t="b">
        <v>0</v>
      </c>
      <c r="L395" s="84" t="b">
        <v>0</v>
      </c>
    </row>
    <row r="396" spans="1:12" ht="15">
      <c r="A396" s="84" t="s">
        <v>2888</v>
      </c>
      <c r="B396" s="84" t="s">
        <v>2593</v>
      </c>
      <c r="C396" s="84">
        <v>2</v>
      </c>
      <c r="D396" s="118">
        <v>0.0014927101172499606</v>
      </c>
      <c r="E396" s="118">
        <v>2.274335511152802</v>
      </c>
      <c r="F396" s="84" t="s">
        <v>2986</v>
      </c>
      <c r="G396" s="84" t="b">
        <v>0</v>
      </c>
      <c r="H396" s="84" t="b">
        <v>0</v>
      </c>
      <c r="I396" s="84" t="b">
        <v>0</v>
      </c>
      <c r="J396" s="84" t="b">
        <v>0</v>
      </c>
      <c r="K396" s="84" t="b">
        <v>0</v>
      </c>
      <c r="L396" s="84" t="b">
        <v>0</v>
      </c>
    </row>
    <row r="397" spans="1:12" ht="15">
      <c r="A397" s="84" t="s">
        <v>2593</v>
      </c>
      <c r="B397" s="84" t="s">
        <v>2176</v>
      </c>
      <c r="C397" s="84">
        <v>2</v>
      </c>
      <c r="D397" s="118">
        <v>0.0014927101172499606</v>
      </c>
      <c r="E397" s="118">
        <v>1.1049776347560893</v>
      </c>
      <c r="F397" s="84" t="s">
        <v>2986</v>
      </c>
      <c r="G397" s="84" t="b">
        <v>0</v>
      </c>
      <c r="H397" s="84" t="b">
        <v>0</v>
      </c>
      <c r="I397" s="84" t="b">
        <v>0</v>
      </c>
      <c r="J397" s="84" t="b">
        <v>0</v>
      </c>
      <c r="K397" s="84" t="b">
        <v>0</v>
      </c>
      <c r="L397" s="84" t="b">
        <v>0</v>
      </c>
    </row>
    <row r="398" spans="1:12" ht="15">
      <c r="A398" s="84" t="s">
        <v>2176</v>
      </c>
      <c r="B398" s="84" t="s">
        <v>2889</v>
      </c>
      <c r="C398" s="84">
        <v>2</v>
      </c>
      <c r="D398" s="118">
        <v>0.0014927101172499606</v>
      </c>
      <c r="E398" s="118">
        <v>1.883128885139733</v>
      </c>
      <c r="F398" s="84" t="s">
        <v>2986</v>
      </c>
      <c r="G398" s="84" t="b">
        <v>0</v>
      </c>
      <c r="H398" s="84" t="b">
        <v>0</v>
      </c>
      <c r="I398" s="84" t="b">
        <v>0</v>
      </c>
      <c r="J398" s="84" t="b">
        <v>0</v>
      </c>
      <c r="K398" s="84" t="b">
        <v>0</v>
      </c>
      <c r="L398" s="84" t="b">
        <v>0</v>
      </c>
    </row>
    <row r="399" spans="1:12" ht="15">
      <c r="A399" s="84" t="s">
        <v>2889</v>
      </c>
      <c r="B399" s="84" t="s">
        <v>2890</v>
      </c>
      <c r="C399" s="84">
        <v>2</v>
      </c>
      <c r="D399" s="118">
        <v>0.0014927101172499606</v>
      </c>
      <c r="E399" s="118">
        <v>3.0872488677956578</v>
      </c>
      <c r="F399" s="84" t="s">
        <v>2986</v>
      </c>
      <c r="G399" s="84" t="b">
        <v>0</v>
      </c>
      <c r="H399" s="84" t="b">
        <v>0</v>
      </c>
      <c r="I399" s="84" t="b">
        <v>0</v>
      </c>
      <c r="J399" s="84" t="b">
        <v>0</v>
      </c>
      <c r="K399" s="84" t="b">
        <v>0</v>
      </c>
      <c r="L399" s="84" t="b">
        <v>0</v>
      </c>
    </row>
    <row r="400" spans="1:12" ht="15">
      <c r="A400" s="84" t="s">
        <v>2890</v>
      </c>
      <c r="B400" s="84" t="s">
        <v>2727</v>
      </c>
      <c r="C400" s="84">
        <v>2</v>
      </c>
      <c r="D400" s="118">
        <v>0.0014927101172499606</v>
      </c>
      <c r="E400" s="118">
        <v>2.7862188721316765</v>
      </c>
      <c r="F400" s="84" t="s">
        <v>2986</v>
      </c>
      <c r="G400" s="84" t="b">
        <v>0</v>
      </c>
      <c r="H400" s="84" t="b">
        <v>0</v>
      </c>
      <c r="I400" s="84" t="b">
        <v>0</v>
      </c>
      <c r="J400" s="84" t="b">
        <v>0</v>
      </c>
      <c r="K400" s="84" t="b">
        <v>0</v>
      </c>
      <c r="L400" s="84" t="b">
        <v>0</v>
      </c>
    </row>
    <row r="401" spans="1:12" ht="15">
      <c r="A401" s="84" t="s">
        <v>2727</v>
      </c>
      <c r="B401" s="84" t="s">
        <v>2891</v>
      </c>
      <c r="C401" s="84">
        <v>2</v>
      </c>
      <c r="D401" s="118">
        <v>0.0014927101172499606</v>
      </c>
      <c r="E401" s="118">
        <v>2.7862188721316765</v>
      </c>
      <c r="F401" s="84" t="s">
        <v>2986</v>
      </c>
      <c r="G401" s="84" t="b">
        <v>0</v>
      </c>
      <c r="H401" s="84" t="b">
        <v>0</v>
      </c>
      <c r="I401" s="84" t="b">
        <v>0</v>
      </c>
      <c r="J401" s="84" t="b">
        <v>0</v>
      </c>
      <c r="K401" s="84" t="b">
        <v>0</v>
      </c>
      <c r="L401" s="84" t="b">
        <v>0</v>
      </c>
    </row>
    <row r="402" spans="1:12" ht="15">
      <c r="A402" s="84" t="s">
        <v>2891</v>
      </c>
      <c r="B402" s="84" t="s">
        <v>2892</v>
      </c>
      <c r="C402" s="84">
        <v>2</v>
      </c>
      <c r="D402" s="118">
        <v>0.0014927101172499606</v>
      </c>
      <c r="E402" s="118">
        <v>3.0872488677956578</v>
      </c>
      <c r="F402" s="84" t="s">
        <v>2986</v>
      </c>
      <c r="G402" s="84" t="b">
        <v>0</v>
      </c>
      <c r="H402" s="84" t="b">
        <v>0</v>
      </c>
      <c r="I402" s="84" t="b">
        <v>0</v>
      </c>
      <c r="J402" s="84" t="b">
        <v>0</v>
      </c>
      <c r="K402" s="84" t="b">
        <v>0</v>
      </c>
      <c r="L402" s="84" t="b">
        <v>0</v>
      </c>
    </row>
    <row r="403" spans="1:12" ht="15">
      <c r="A403" s="84" t="s">
        <v>2894</v>
      </c>
      <c r="B403" s="84" t="s">
        <v>2729</v>
      </c>
      <c r="C403" s="84">
        <v>2</v>
      </c>
      <c r="D403" s="118">
        <v>0.0014927101172499606</v>
      </c>
      <c r="E403" s="118">
        <v>2.7862188721316765</v>
      </c>
      <c r="F403" s="84" t="s">
        <v>2986</v>
      </c>
      <c r="G403" s="84" t="b">
        <v>0</v>
      </c>
      <c r="H403" s="84" t="b">
        <v>0</v>
      </c>
      <c r="I403" s="84" t="b">
        <v>0</v>
      </c>
      <c r="J403" s="84" t="b">
        <v>0</v>
      </c>
      <c r="K403" s="84" t="b">
        <v>0</v>
      </c>
      <c r="L403" s="84" t="b">
        <v>0</v>
      </c>
    </row>
    <row r="404" spans="1:12" ht="15">
      <c r="A404" s="84" t="s">
        <v>2729</v>
      </c>
      <c r="B404" s="84" t="s">
        <v>2895</v>
      </c>
      <c r="C404" s="84">
        <v>2</v>
      </c>
      <c r="D404" s="118">
        <v>0.0014927101172499606</v>
      </c>
      <c r="E404" s="118">
        <v>2.7862188721316765</v>
      </c>
      <c r="F404" s="84" t="s">
        <v>2986</v>
      </c>
      <c r="G404" s="84" t="b">
        <v>0</v>
      </c>
      <c r="H404" s="84" t="b">
        <v>0</v>
      </c>
      <c r="I404" s="84" t="b">
        <v>0</v>
      </c>
      <c r="J404" s="84" t="b">
        <v>0</v>
      </c>
      <c r="K404" s="84" t="b">
        <v>0</v>
      </c>
      <c r="L404" s="84" t="b">
        <v>0</v>
      </c>
    </row>
    <row r="405" spans="1:12" ht="15">
      <c r="A405" s="84" t="s">
        <v>2895</v>
      </c>
      <c r="B405" s="84" t="s">
        <v>2896</v>
      </c>
      <c r="C405" s="84">
        <v>2</v>
      </c>
      <c r="D405" s="118">
        <v>0.0014927101172499606</v>
      </c>
      <c r="E405" s="118">
        <v>3.0872488677956578</v>
      </c>
      <c r="F405" s="84" t="s">
        <v>2986</v>
      </c>
      <c r="G405" s="84" t="b">
        <v>0</v>
      </c>
      <c r="H405" s="84" t="b">
        <v>0</v>
      </c>
      <c r="I405" s="84" t="b">
        <v>0</v>
      </c>
      <c r="J405" s="84" t="b">
        <v>0</v>
      </c>
      <c r="K405" s="84" t="b">
        <v>0</v>
      </c>
      <c r="L405" s="84" t="b">
        <v>0</v>
      </c>
    </row>
    <row r="406" spans="1:12" ht="15">
      <c r="A406" s="84" t="s">
        <v>2896</v>
      </c>
      <c r="B406" s="84" t="s">
        <v>2897</v>
      </c>
      <c r="C406" s="84">
        <v>2</v>
      </c>
      <c r="D406" s="118">
        <v>0.0014927101172499606</v>
      </c>
      <c r="E406" s="118">
        <v>3.0872488677956578</v>
      </c>
      <c r="F406" s="84" t="s">
        <v>2986</v>
      </c>
      <c r="G406" s="84" t="b">
        <v>0</v>
      </c>
      <c r="H406" s="84" t="b">
        <v>0</v>
      </c>
      <c r="I406" s="84" t="b">
        <v>0</v>
      </c>
      <c r="J406" s="84" t="b">
        <v>0</v>
      </c>
      <c r="K406" s="84" t="b">
        <v>0</v>
      </c>
      <c r="L406" s="84" t="b">
        <v>0</v>
      </c>
    </row>
    <row r="407" spans="1:12" ht="15">
      <c r="A407" s="84" t="s">
        <v>2897</v>
      </c>
      <c r="B407" s="84" t="s">
        <v>2167</v>
      </c>
      <c r="C407" s="84">
        <v>2</v>
      </c>
      <c r="D407" s="118">
        <v>0.0014927101172499606</v>
      </c>
      <c r="E407" s="118">
        <v>1.4244910361140837</v>
      </c>
      <c r="F407" s="84" t="s">
        <v>2986</v>
      </c>
      <c r="G407" s="84" t="b">
        <v>0</v>
      </c>
      <c r="H407" s="84" t="b">
        <v>0</v>
      </c>
      <c r="I407" s="84" t="b">
        <v>0</v>
      </c>
      <c r="J407" s="84" t="b">
        <v>0</v>
      </c>
      <c r="K407" s="84" t="b">
        <v>0</v>
      </c>
      <c r="L407" s="84" t="b">
        <v>0</v>
      </c>
    </row>
    <row r="408" spans="1:12" ht="15">
      <c r="A408" s="84" t="s">
        <v>2761</v>
      </c>
      <c r="B408" s="84" t="s">
        <v>2168</v>
      </c>
      <c r="C408" s="84">
        <v>2</v>
      </c>
      <c r="D408" s="118">
        <v>0.0014927101172499606</v>
      </c>
      <c r="E408" s="118">
        <v>1.6101276130759954</v>
      </c>
      <c r="F408" s="84" t="s">
        <v>2986</v>
      </c>
      <c r="G408" s="84" t="b">
        <v>0</v>
      </c>
      <c r="H408" s="84" t="b">
        <v>0</v>
      </c>
      <c r="I408" s="84" t="b">
        <v>0</v>
      </c>
      <c r="J408" s="84" t="b">
        <v>0</v>
      </c>
      <c r="K408" s="84" t="b">
        <v>0</v>
      </c>
      <c r="L408" s="84" t="b">
        <v>0</v>
      </c>
    </row>
    <row r="409" spans="1:12" ht="15">
      <c r="A409" s="84" t="s">
        <v>2170</v>
      </c>
      <c r="B409" s="84" t="s">
        <v>2898</v>
      </c>
      <c r="C409" s="84">
        <v>2</v>
      </c>
      <c r="D409" s="118">
        <v>0.0014927101172499606</v>
      </c>
      <c r="E409" s="118">
        <v>1.820077139392644</v>
      </c>
      <c r="F409" s="84" t="s">
        <v>2986</v>
      </c>
      <c r="G409" s="84" t="b">
        <v>0</v>
      </c>
      <c r="H409" s="84" t="b">
        <v>0</v>
      </c>
      <c r="I409" s="84" t="b">
        <v>0</v>
      </c>
      <c r="J409" s="84" t="b">
        <v>0</v>
      </c>
      <c r="K409" s="84" t="b">
        <v>0</v>
      </c>
      <c r="L409" s="84" t="b">
        <v>0</v>
      </c>
    </row>
    <row r="410" spans="1:12" ht="15">
      <c r="A410" s="84" t="s">
        <v>2623</v>
      </c>
      <c r="B410" s="84" t="s">
        <v>2593</v>
      </c>
      <c r="C410" s="84">
        <v>2</v>
      </c>
      <c r="D410" s="118">
        <v>0.0014927101172499606</v>
      </c>
      <c r="E410" s="118">
        <v>1.7302674668025266</v>
      </c>
      <c r="F410" s="84" t="s">
        <v>2986</v>
      </c>
      <c r="G410" s="84" t="b">
        <v>0</v>
      </c>
      <c r="H410" s="84" t="b">
        <v>0</v>
      </c>
      <c r="I410" s="84" t="b">
        <v>0</v>
      </c>
      <c r="J410" s="84" t="b">
        <v>0</v>
      </c>
      <c r="K410" s="84" t="b">
        <v>0</v>
      </c>
      <c r="L410" s="84" t="b">
        <v>0</v>
      </c>
    </row>
    <row r="411" spans="1:12" ht="15">
      <c r="A411" s="84" t="s">
        <v>2173</v>
      </c>
      <c r="B411" s="84" t="s">
        <v>2173</v>
      </c>
      <c r="C411" s="84">
        <v>2</v>
      </c>
      <c r="D411" s="118">
        <v>0.001721804482291042</v>
      </c>
      <c r="E411" s="118">
        <v>2.2121876044039577</v>
      </c>
      <c r="F411" s="84" t="s">
        <v>2986</v>
      </c>
      <c r="G411" s="84" t="b">
        <v>0</v>
      </c>
      <c r="H411" s="84" t="b">
        <v>0</v>
      </c>
      <c r="I411" s="84" t="b">
        <v>0</v>
      </c>
      <c r="J411" s="84" t="b">
        <v>0</v>
      </c>
      <c r="K411" s="84" t="b">
        <v>0</v>
      </c>
      <c r="L411" s="84" t="b">
        <v>0</v>
      </c>
    </row>
    <row r="412" spans="1:12" ht="15">
      <c r="A412" s="84" t="s">
        <v>322</v>
      </c>
      <c r="B412" s="84" t="s">
        <v>321</v>
      </c>
      <c r="C412" s="84">
        <v>2</v>
      </c>
      <c r="D412" s="118">
        <v>0.0014927101172499606</v>
      </c>
      <c r="E412" s="118">
        <v>3.0872488677956578</v>
      </c>
      <c r="F412" s="84" t="s">
        <v>2986</v>
      </c>
      <c r="G412" s="84" t="b">
        <v>0</v>
      </c>
      <c r="H412" s="84" t="b">
        <v>0</v>
      </c>
      <c r="I412" s="84" t="b">
        <v>0</v>
      </c>
      <c r="J412" s="84" t="b">
        <v>0</v>
      </c>
      <c r="K412" s="84" t="b">
        <v>0</v>
      </c>
      <c r="L412" s="84" t="b">
        <v>0</v>
      </c>
    </row>
    <row r="413" spans="1:12" ht="15">
      <c r="A413" s="84" t="s">
        <v>321</v>
      </c>
      <c r="B413" s="84" t="s">
        <v>280</v>
      </c>
      <c r="C413" s="84">
        <v>2</v>
      </c>
      <c r="D413" s="118">
        <v>0.0014927101172499606</v>
      </c>
      <c r="E413" s="118">
        <v>2.6101276130759956</v>
      </c>
      <c r="F413" s="84" t="s">
        <v>2986</v>
      </c>
      <c r="G413" s="84" t="b">
        <v>0</v>
      </c>
      <c r="H413" s="84" t="b">
        <v>0</v>
      </c>
      <c r="I413" s="84" t="b">
        <v>0</v>
      </c>
      <c r="J413" s="84" t="b">
        <v>0</v>
      </c>
      <c r="K413" s="84" t="b">
        <v>0</v>
      </c>
      <c r="L413" s="84" t="b">
        <v>0</v>
      </c>
    </row>
    <row r="414" spans="1:12" ht="15">
      <c r="A414" s="84" t="s">
        <v>280</v>
      </c>
      <c r="B414" s="84" t="s">
        <v>320</v>
      </c>
      <c r="C414" s="84">
        <v>2</v>
      </c>
      <c r="D414" s="118">
        <v>0.0014927101172499606</v>
      </c>
      <c r="E414" s="118">
        <v>2.2121876044039577</v>
      </c>
      <c r="F414" s="84" t="s">
        <v>2986</v>
      </c>
      <c r="G414" s="84" t="b">
        <v>0</v>
      </c>
      <c r="H414" s="84" t="b">
        <v>0</v>
      </c>
      <c r="I414" s="84" t="b">
        <v>0</v>
      </c>
      <c r="J414" s="84" t="b">
        <v>0</v>
      </c>
      <c r="K414" s="84" t="b">
        <v>0</v>
      </c>
      <c r="L414" s="84" t="b">
        <v>0</v>
      </c>
    </row>
    <row r="415" spans="1:12" ht="15">
      <c r="A415" s="84" t="s">
        <v>320</v>
      </c>
      <c r="B415" s="84" t="s">
        <v>319</v>
      </c>
      <c r="C415" s="84">
        <v>2</v>
      </c>
      <c r="D415" s="118">
        <v>0.0014927101172499606</v>
      </c>
      <c r="E415" s="118">
        <v>3.0872488677956578</v>
      </c>
      <c r="F415" s="84" t="s">
        <v>2986</v>
      </c>
      <c r="G415" s="84" t="b">
        <v>0</v>
      </c>
      <c r="H415" s="84" t="b">
        <v>0</v>
      </c>
      <c r="I415" s="84" t="b">
        <v>0</v>
      </c>
      <c r="J415" s="84" t="b">
        <v>0</v>
      </c>
      <c r="K415" s="84" t="b">
        <v>0</v>
      </c>
      <c r="L415" s="84" t="b">
        <v>0</v>
      </c>
    </row>
    <row r="416" spans="1:12" ht="15">
      <c r="A416" s="84" t="s">
        <v>319</v>
      </c>
      <c r="B416" s="84" t="s">
        <v>2902</v>
      </c>
      <c r="C416" s="84">
        <v>2</v>
      </c>
      <c r="D416" s="118">
        <v>0.0014927101172499606</v>
      </c>
      <c r="E416" s="118">
        <v>3.0872488677956578</v>
      </c>
      <c r="F416" s="84" t="s">
        <v>2986</v>
      </c>
      <c r="G416" s="84" t="b">
        <v>0</v>
      </c>
      <c r="H416" s="84" t="b">
        <v>0</v>
      </c>
      <c r="I416" s="84" t="b">
        <v>0</v>
      </c>
      <c r="J416" s="84" t="b">
        <v>0</v>
      </c>
      <c r="K416" s="84" t="b">
        <v>1</v>
      </c>
      <c r="L416" s="84" t="b">
        <v>0</v>
      </c>
    </row>
    <row r="417" spans="1:12" ht="15">
      <c r="A417" s="84" t="s">
        <v>2902</v>
      </c>
      <c r="B417" s="84" t="s">
        <v>2623</v>
      </c>
      <c r="C417" s="84">
        <v>2</v>
      </c>
      <c r="D417" s="118">
        <v>0.0014927101172499606</v>
      </c>
      <c r="E417" s="118">
        <v>2.6101276130759956</v>
      </c>
      <c r="F417" s="84" t="s">
        <v>2986</v>
      </c>
      <c r="G417" s="84" t="b">
        <v>0</v>
      </c>
      <c r="H417" s="84" t="b">
        <v>1</v>
      </c>
      <c r="I417" s="84" t="b">
        <v>0</v>
      </c>
      <c r="J417" s="84" t="b">
        <v>0</v>
      </c>
      <c r="K417" s="84" t="b">
        <v>0</v>
      </c>
      <c r="L417" s="84" t="b">
        <v>0</v>
      </c>
    </row>
    <row r="418" spans="1:12" ht="15">
      <c r="A418" s="84" t="s">
        <v>2623</v>
      </c>
      <c r="B418" s="84" t="s">
        <v>2167</v>
      </c>
      <c r="C418" s="84">
        <v>2</v>
      </c>
      <c r="D418" s="118">
        <v>0.0014927101172499606</v>
      </c>
      <c r="E418" s="118">
        <v>0.880422991763808</v>
      </c>
      <c r="F418" s="84" t="s">
        <v>2986</v>
      </c>
      <c r="G418" s="84" t="b">
        <v>0</v>
      </c>
      <c r="H418" s="84" t="b">
        <v>0</v>
      </c>
      <c r="I418" s="84" t="b">
        <v>0</v>
      </c>
      <c r="J418" s="84" t="b">
        <v>0</v>
      </c>
      <c r="K418" s="84" t="b">
        <v>0</v>
      </c>
      <c r="L418" s="84" t="b">
        <v>0</v>
      </c>
    </row>
    <row r="419" spans="1:12" ht="15">
      <c r="A419" s="84" t="s">
        <v>2167</v>
      </c>
      <c r="B419" s="84" t="s">
        <v>2764</v>
      </c>
      <c r="C419" s="84">
        <v>2</v>
      </c>
      <c r="D419" s="118">
        <v>0.0014927101172499606</v>
      </c>
      <c r="E419" s="118">
        <v>1.4797938445809893</v>
      </c>
      <c r="F419" s="84" t="s">
        <v>2986</v>
      </c>
      <c r="G419" s="84" t="b">
        <v>0</v>
      </c>
      <c r="H419" s="84" t="b">
        <v>0</v>
      </c>
      <c r="I419" s="84" t="b">
        <v>0</v>
      </c>
      <c r="J419" s="84" t="b">
        <v>0</v>
      </c>
      <c r="K419" s="84" t="b">
        <v>0</v>
      </c>
      <c r="L419" s="84" t="b">
        <v>0</v>
      </c>
    </row>
    <row r="420" spans="1:12" ht="15">
      <c r="A420" s="84" t="s">
        <v>2764</v>
      </c>
      <c r="B420" s="84" t="s">
        <v>2903</v>
      </c>
      <c r="C420" s="84">
        <v>2</v>
      </c>
      <c r="D420" s="118">
        <v>0.0014927101172499606</v>
      </c>
      <c r="E420" s="118">
        <v>2.9111576087399764</v>
      </c>
      <c r="F420" s="84" t="s">
        <v>2986</v>
      </c>
      <c r="G420" s="84" t="b">
        <v>0</v>
      </c>
      <c r="H420" s="84" t="b">
        <v>0</v>
      </c>
      <c r="I420" s="84" t="b">
        <v>0</v>
      </c>
      <c r="J420" s="84" t="b">
        <v>0</v>
      </c>
      <c r="K420" s="84" t="b">
        <v>0</v>
      </c>
      <c r="L420" s="84" t="b">
        <v>0</v>
      </c>
    </row>
    <row r="421" spans="1:12" ht="15">
      <c r="A421" s="84" t="s">
        <v>2168</v>
      </c>
      <c r="B421" s="84" t="s">
        <v>2109</v>
      </c>
      <c r="C421" s="84">
        <v>2</v>
      </c>
      <c r="D421" s="118">
        <v>0.0014927101172499606</v>
      </c>
      <c r="E421" s="118">
        <v>0.8997281469591948</v>
      </c>
      <c r="F421" s="84" t="s">
        <v>2986</v>
      </c>
      <c r="G421" s="84" t="b">
        <v>0</v>
      </c>
      <c r="H421" s="84" t="b">
        <v>0</v>
      </c>
      <c r="I421" s="84" t="b">
        <v>0</v>
      </c>
      <c r="J421" s="84" t="b">
        <v>0</v>
      </c>
      <c r="K421" s="84" t="b">
        <v>0</v>
      </c>
      <c r="L421" s="84" t="b">
        <v>0</v>
      </c>
    </row>
    <row r="422" spans="1:12" ht="15">
      <c r="A422" s="84" t="s">
        <v>2768</v>
      </c>
      <c r="B422" s="84" t="s">
        <v>2600</v>
      </c>
      <c r="C422" s="84">
        <v>2</v>
      </c>
      <c r="D422" s="118">
        <v>0.0014927101172499606</v>
      </c>
      <c r="E422" s="118">
        <v>2.388278863459639</v>
      </c>
      <c r="F422" s="84" t="s">
        <v>2986</v>
      </c>
      <c r="G422" s="84" t="b">
        <v>0</v>
      </c>
      <c r="H422" s="84" t="b">
        <v>0</v>
      </c>
      <c r="I422" s="84" t="b">
        <v>0</v>
      </c>
      <c r="J422" s="84" t="b">
        <v>0</v>
      </c>
      <c r="K422" s="84" t="b">
        <v>0</v>
      </c>
      <c r="L422" s="84" t="b">
        <v>0</v>
      </c>
    </row>
    <row r="423" spans="1:12" ht="15">
      <c r="A423" s="84" t="s">
        <v>2600</v>
      </c>
      <c r="B423" s="84" t="s">
        <v>2907</v>
      </c>
      <c r="C423" s="84">
        <v>2</v>
      </c>
      <c r="D423" s="118">
        <v>0.0014927101172499606</v>
      </c>
      <c r="E423" s="118">
        <v>2.388278863459639</v>
      </c>
      <c r="F423" s="84" t="s">
        <v>2986</v>
      </c>
      <c r="G423" s="84" t="b">
        <v>0</v>
      </c>
      <c r="H423" s="84" t="b">
        <v>0</v>
      </c>
      <c r="I423" s="84" t="b">
        <v>0</v>
      </c>
      <c r="J423" s="84" t="b">
        <v>0</v>
      </c>
      <c r="K423" s="84" t="b">
        <v>0</v>
      </c>
      <c r="L423" s="84" t="b">
        <v>0</v>
      </c>
    </row>
    <row r="424" spans="1:12" ht="15">
      <c r="A424" s="84" t="s">
        <v>2780</v>
      </c>
      <c r="B424" s="84" t="s">
        <v>2908</v>
      </c>
      <c r="C424" s="84">
        <v>2</v>
      </c>
      <c r="D424" s="118">
        <v>0.0014927101172499606</v>
      </c>
      <c r="E424" s="118">
        <v>2.9111576087399764</v>
      </c>
      <c r="F424" s="84" t="s">
        <v>2986</v>
      </c>
      <c r="G424" s="84" t="b">
        <v>0</v>
      </c>
      <c r="H424" s="84" t="b">
        <v>0</v>
      </c>
      <c r="I424" s="84" t="b">
        <v>0</v>
      </c>
      <c r="J424" s="84" t="b">
        <v>0</v>
      </c>
      <c r="K424" s="84" t="b">
        <v>0</v>
      </c>
      <c r="L424" s="84" t="b">
        <v>0</v>
      </c>
    </row>
    <row r="425" spans="1:12" ht="15">
      <c r="A425" s="84" t="s">
        <v>2908</v>
      </c>
      <c r="B425" s="84" t="s">
        <v>2909</v>
      </c>
      <c r="C425" s="84">
        <v>2</v>
      </c>
      <c r="D425" s="118">
        <v>0.0014927101172499606</v>
      </c>
      <c r="E425" s="118">
        <v>3.0872488677956578</v>
      </c>
      <c r="F425" s="84" t="s">
        <v>2986</v>
      </c>
      <c r="G425" s="84" t="b">
        <v>0</v>
      </c>
      <c r="H425" s="84" t="b">
        <v>0</v>
      </c>
      <c r="I425" s="84" t="b">
        <v>0</v>
      </c>
      <c r="J425" s="84" t="b">
        <v>0</v>
      </c>
      <c r="K425" s="84" t="b">
        <v>0</v>
      </c>
      <c r="L425" s="84" t="b">
        <v>0</v>
      </c>
    </row>
    <row r="426" spans="1:12" ht="15">
      <c r="A426" s="84" t="s">
        <v>2909</v>
      </c>
      <c r="B426" s="84" t="s">
        <v>2910</v>
      </c>
      <c r="C426" s="84">
        <v>2</v>
      </c>
      <c r="D426" s="118">
        <v>0.0014927101172499606</v>
      </c>
      <c r="E426" s="118">
        <v>3.0872488677956578</v>
      </c>
      <c r="F426" s="84" t="s">
        <v>2986</v>
      </c>
      <c r="G426" s="84" t="b">
        <v>0</v>
      </c>
      <c r="H426" s="84" t="b">
        <v>0</v>
      </c>
      <c r="I426" s="84" t="b">
        <v>0</v>
      </c>
      <c r="J426" s="84" t="b">
        <v>0</v>
      </c>
      <c r="K426" s="84" t="b">
        <v>0</v>
      </c>
      <c r="L426" s="84" t="b">
        <v>0</v>
      </c>
    </row>
    <row r="427" spans="1:12" ht="15">
      <c r="A427" s="84" t="s">
        <v>2910</v>
      </c>
      <c r="B427" s="84" t="s">
        <v>2622</v>
      </c>
      <c r="C427" s="84">
        <v>2</v>
      </c>
      <c r="D427" s="118">
        <v>0.0014927101172499606</v>
      </c>
      <c r="E427" s="118">
        <v>2.543180823445382</v>
      </c>
      <c r="F427" s="84" t="s">
        <v>2986</v>
      </c>
      <c r="G427" s="84" t="b">
        <v>0</v>
      </c>
      <c r="H427" s="84" t="b">
        <v>0</v>
      </c>
      <c r="I427" s="84" t="b">
        <v>0</v>
      </c>
      <c r="J427" s="84" t="b">
        <v>0</v>
      </c>
      <c r="K427" s="84" t="b">
        <v>0</v>
      </c>
      <c r="L427" s="84" t="b">
        <v>0</v>
      </c>
    </row>
    <row r="428" spans="1:12" ht="15">
      <c r="A428" s="84" t="s">
        <v>2622</v>
      </c>
      <c r="B428" s="84" t="s">
        <v>2911</v>
      </c>
      <c r="C428" s="84">
        <v>2</v>
      </c>
      <c r="D428" s="118">
        <v>0.0014927101172499606</v>
      </c>
      <c r="E428" s="118">
        <v>2.543180823445382</v>
      </c>
      <c r="F428" s="84" t="s">
        <v>2986</v>
      </c>
      <c r="G428" s="84" t="b">
        <v>0</v>
      </c>
      <c r="H428" s="84" t="b">
        <v>0</v>
      </c>
      <c r="I428" s="84" t="b">
        <v>0</v>
      </c>
      <c r="J428" s="84" t="b">
        <v>0</v>
      </c>
      <c r="K428" s="84" t="b">
        <v>0</v>
      </c>
      <c r="L428" s="84" t="b">
        <v>0</v>
      </c>
    </row>
    <row r="429" spans="1:12" ht="15">
      <c r="A429" s="84" t="s">
        <v>2911</v>
      </c>
      <c r="B429" s="84" t="s">
        <v>2591</v>
      </c>
      <c r="C429" s="84">
        <v>2</v>
      </c>
      <c r="D429" s="118">
        <v>0.0014927101172499606</v>
      </c>
      <c r="E429" s="118">
        <v>2.2121876044039577</v>
      </c>
      <c r="F429" s="84" t="s">
        <v>2986</v>
      </c>
      <c r="G429" s="84" t="b">
        <v>0</v>
      </c>
      <c r="H429" s="84" t="b">
        <v>0</v>
      </c>
      <c r="I429" s="84" t="b">
        <v>0</v>
      </c>
      <c r="J429" s="84" t="b">
        <v>0</v>
      </c>
      <c r="K429" s="84" t="b">
        <v>0</v>
      </c>
      <c r="L429" s="84" t="b">
        <v>0</v>
      </c>
    </row>
    <row r="430" spans="1:12" ht="15">
      <c r="A430" s="84" t="s">
        <v>2781</v>
      </c>
      <c r="B430" s="84" t="s">
        <v>2912</v>
      </c>
      <c r="C430" s="84">
        <v>2</v>
      </c>
      <c r="D430" s="118">
        <v>0.0014927101172499606</v>
      </c>
      <c r="E430" s="118">
        <v>3.0872488677956578</v>
      </c>
      <c r="F430" s="84" t="s">
        <v>2986</v>
      </c>
      <c r="G430" s="84" t="b">
        <v>0</v>
      </c>
      <c r="H430" s="84" t="b">
        <v>0</v>
      </c>
      <c r="I430" s="84" t="b">
        <v>0</v>
      </c>
      <c r="J430" s="84" t="b">
        <v>0</v>
      </c>
      <c r="K430" s="84" t="b">
        <v>0</v>
      </c>
      <c r="L430" s="84" t="b">
        <v>0</v>
      </c>
    </row>
    <row r="431" spans="1:12" ht="15">
      <c r="A431" s="84" t="s">
        <v>2170</v>
      </c>
      <c r="B431" s="84" t="s">
        <v>2170</v>
      </c>
      <c r="C431" s="84">
        <v>2</v>
      </c>
      <c r="D431" s="118">
        <v>0.0014927101172499606</v>
      </c>
      <c r="E431" s="118">
        <v>0.5529054109896302</v>
      </c>
      <c r="F431" s="84" t="s">
        <v>2986</v>
      </c>
      <c r="G431" s="84" t="b">
        <v>0</v>
      </c>
      <c r="H431" s="84" t="b">
        <v>0</v>
      </c>
      <c r="I431" s="84" t="b">
        <v>0</v>
      </c>
      <c r="J431" s="84" t="b">
        <v>0</v>
      </c>
      <c r="K431" s="84" t="b">
        <v>0</v>
      </c>
      <c r="L431" s="84" t="b">
        <v>0</v>
      </c>
    </row>
    <row r="432" spans="1:12" ht="15">
      <c r="A432" s="84" t="s">
        <v>2170</v>
      </c>
      <c r="B432" s="84" t="s">
        <v>2169</v>
      </c>
      <c r="C432" s="84">
        <v>2</v>
      </c>
      <c r="D432" s="118">
        <v>0.0014927101172499606</v>
      </c>
      <c r="E432" s="118">
        <v>0.5190471437286629</v>
      </c>
      <c r="F432" s="84" t="s">
        <v>2986</v>
      </c>
      <c r="G432" s="84" t="b">
        <v>0</v>
      </c>
      <c r="H432" s="84" t="b">
        <v>0</v>
      </c>
      <c r="I432" s="84" t="b">
        <v>0</v>
      </c>
      <c r="J432" s="84" t="b">
        <v>0</v>
      </c>
      <c r="K432" s="84" t="b">
        <v>0</v>
      </c>
      <c r="L432" s="84" t="b">
        <v>0</v>
      </c>
    </row>
    <row r="433" spans="1:12" ht="15">
      <c r="A433" s="84" t="s">
        <v>2734</v>
      </c>
      <c r="B433" s="84" t="s">
        <v>2913</v>
      </c>
      <c r="C433" s="84">
        <v>2</v>
      </c>
      <c r="D433" s="118">
        <v>0.0014927101172499606</v>
      </c>
      <c r="E433" s="118">
        <v>2.7862188721316765</v>
      </c>
      <c r="F433" s="84" t="s">
        <v>2986</v>
      </c>
      <c r="G433" s="84" t="b">
        <v>0</v>
      </c>
      <c r="H433" s="84" t="b">
        <v>0</v>
      </c>
      <c r="I433" s="84" t="b">
        <v>0</v>
      </c>
      <c r="J433" s="84" t="b">
        <v>0</v>
      </c>
      <c r="K433" s="84" t="b">
        <v>0</v>
      </c>
      <c r="L433" s="84" t="b">
        <v>0</v>
      </c>
    </row>
    <row r="434" spans="1:12" ht="15">
      <c r="A434" s="84" t="s">
        <v>2913</v>
      </c>
      <c r="B434" s="84" t="s">
        <v>2169</v>
      </c>
      <c r="C434" s="84">
        <v>2</v>
      </c>
      <c r="D434" s="118">
        <v>0.0014927101172499606</v>
      </c>
      <c r="E434" s="118">
        <v>1.7862188721316765</v>
      </c>
      <c r="F434" s="84" t="s">
        <v>2986</v>
      </c>
      <c r="G434" s="84" t="b">
        <v>0</v>
      </c>
      <c r="H434" s="84" t="b">
        <v>0</v>
      </c>
      <c r="I434" s="84" t="b">
        <v>0</v>
      </c>
      <c r="J434" s="84" t="b">
        <v>0</v>
      </c>
      <c r="K434" s="84" t="b">
        <v>0</v>
      </c>
      <c r="L434" s="84" t="b">
        <v>0</v>
      </c>
    </row>
    <row r="435" spans="1:12" ht="15">
      <c r="A435" s="84" t="s">
        <v>2169</v>
      </c>
      <c r="B435" s="84" t="s">
        <v>2914</v>
      </c>
      <c r="C435" s="84">
        <v>2</v>
      </c>
      <c r="D435" s="118">
        <v>0.0014927101172499606</v>
      </c>
      <c r="E435" s="118">
        <v>1.7754950067399036</v>
      </c>
      <c r="F435" s="84" t="s">
        <v>2986</v>
      </c>
      <c r="G435" s="84" t="b">
        <v>0</v>
      </c>
      <c r="H435" s="84" t="b">
        <v>0</v>
      </c>
      <c r="I435" s="84" t="b">
        <v>0</v>
      </c>
      <c r="J435" s="84" t="b">
        <v>0</v>
      </c>
      <c r="K435" s="84" t="b">
        <v>0</v>
      </c>
      <c r="L435" s="84" t="b">
        <v>0</v>
      </c>
    </row>
    <row r="436" spans="1:12" ht="15">
      <c r="A436" s="84" t="s">
        <v>2914</v>
      </c>
      <c r="B436" s="84" t="s">
        <v>2169</v>
      </c>
      <c r="C436" s="84">
        <v>2</v>
      </c>
      <c r="D436" s="118">
        <v>0.0014927101172499606</v>
      </c>
      <c r="E436" s="118">
        <v>1.7862188721316765</v>
      </c>
      <c r="F436" s="84" t="s">
        <v>2986</v>
      </c>
      <c r="G436" s="84" t="b">
        <v>0</v>
      </c>
      <c r="H436" s="84" t="b">
        <v>0</v>
      </c>
      <c r="I436" s="84" t="b">
        <v>0</v>
      </c>
      <c r="J436" s="84" t="b">
        <v>0</v>
      </c>
      <c r="K436" s="84" t="b">
        <v>0</v>
      </c>
      <c r="L436" s="84" t="b">
        <v>0</v>
      </c>
    </row>
    <row r="437" spans="1:12" ht="15">
      <c r="A437" s="84" t="s">
        <v>2734</v>
      </c>
      <c r="B437" s="84" t="s">
        <v>2915</v>
      </c>
      <c r="C437" s="84">
        <v>2</v>
      </c>
      <c r="D437" s="118">
        <v>0.0014927101172499606</v>
      </c>
      <c r="E437" s="118">
        <v>2.7862188721316765</v>
      </c>
      <c r="F437" s="84" t="s">
        <v>2986</v>
      </c>
      <c r="G437" s="84" t="b">
        <v>0</v>
      </c>
      <c r="H437" s="84" t="b">
        <v>0</v>
      </c>
      <c r="I437" s="84" t="b">
        <v>0</v>
      </c>
      <c r="J437" s="84" t="b">
        <v>0</v>
      </c>
      <c r="K437" s="84" t="b">
        <v>0</v>
      </c>
      <c r="L437" s="84" t="b">
        <v>0</v>
      </c>
    </row>
    <row r="438" spans="1:12" ht="15">
      <c r="A438" s="84" t="s">
        <v>2915</v>
      </c>
      <c r="B438" s="84" t="s">
        <v>2169</v>
      </c>
      <c r="C438" s="84">
        <v>2</v>
      </c>
      <c r="D438" s="118">
        <v>0.0014927101172499606</v>
      </c>
      <c r="E438" s="118">
        <v>1.7862188721316765</v>
      </c>
      <c r="F438" s="84" t="s">
        <v>2986</v>
      </c>
      <c r="G438" s="84" t="b">
        <v>0</v>
      </c>
      <c r="H438" s="84" t="b">
        <v>0</v>
      </c>
      <c r="I438" s="84" t="b">
        <v>0</v>
      </c>
      <c r="J438" s="84" t="b">
        <v>0</v>
      </c>
      <c r="K438" s="84" t="b">
        <v>0</v>
      </c>
      <c r="L438" s="84" t="b">
        <v>0</v>
      </c>
    </row>
    <row r="439" spans="1:12" ht="15">
      <c r="A439" s="84" t="s">
        <v>2169</v>
      </c>
      <c r="B439" s="84" t="s">
        <v>2724</v>
      </c>
      <c r="C439" s="84">
        <v>2</v>
      </c>
      <c r="D439" s="118">
        <v>0.0014927101172499606</v>
      </c>
      <c r="E439" s="118">
        <v>1.4744650110759223</v>
      </c>
      <c r="F439" s="84" t="s">
        <v>2986</v>
      </c>
      <c r="G439" s="84" t="b">
        <v>0</v>
      </c>
      <c r="H439" s="84" t="b">
        <v>0</v>
      </c>
      <c r="I439" s="84" t="b">
        <v>0</v>
      </c>
      <c r="J439" s="84" t="b">
        <v>0</v>
      </c>
      <c r="K439" s="84" t="b">
        <v>0</v>
      </c>
      <c r="L439" s="84" t="b">
        <v>0</v>
      </c>
    </row>
    <row r="440" spans="1:12" ht="15">
      <c r="A440" s="84" t="s">
        <v>2724</v>
      </c>
      <c r="B440" s="84" t="s">
        <v>2916</v>
      </c>
      <c r="C440" s="84">
        <v>2</v>
      </c>
      <c r="D440" s="118">
        <v>0.0014927101172499606</v>
      </c>
      <c r="E440" s="118">
        <v>2.7862188721316765</v>
      </c>
      <c r="F440" s="84" t="s">
        <v>2986</v>
      </c>
      <c r="G440" s="84" t="b">
        <v>0</v>
      </c>
      <c r="H440" s="84" t="b">
        <v>0</v>
      </c>
      <c r="I440" s="84" t="b">
        <v>0</v>
      </c>
      <c r="J440" s="84" t="b">
        <v>0</v>
      </c>
      <c r="K440" s="84" t="b">
        <v>0</v>
      </c>
      <c r="L440" s="84" t="b">
        <v>0</v>
      </c>
    </row>
    <row r="441" spans="1:12" ht="15">
      <c r="A441" s="84" t="s">
        <v>2916</v>
      </c>
      <c r="B441" s="84" t="s">
        <v>2917</v>
      </c>
      <c r="C441" s="84">
        <v>2</v>
      </c>
      <c r="D441" s="118">
        <v>0.0014927101172499606</v>
      </c>
      <c r="E441" s="118">
        <v>3.0872488677956578</v>
      </c>
      <c r="F441" s="84" t="s">
        <v>2986</v>
      </c>
      <c r="G441" s="84" t="b">
        <v>0</v>
      </c>
      <c r="H441" s="84" t="b">
        <v>0</v>
      </c>
      <c r="I441" s="84" t="b">
        <v>0</v>
      </c>
      <c r="J441" s="84" t="b">
        <v>0</v>
      </c>
      <c r="K441" s="84" t="b">
        <v>0</v>
      </c>
      <c r="L441" s="84" t="b">
        <v>0</v>
      </c>
    </row>
    <row r="442" spans="1:12" ht="15">
      <c r="A442" s="84" t="s">
        <v>2917</v>
      </c>
      <c r="B442" s="84" t="s">
        <v>2918</v>
      </c>
      <c r="C442" s="84">
        <v>2</v>
      </c>
      <c r="D442" s="118">
        <v>0.0014927101172499606</v>
      </c>
      <c r="E442" s="118">
        <v>3.0872488677956578</v>
      </c>
      <c r="F442" s="84" t="s">
        <v>2986</v>
      </c>
      <c r="G442" s="84" t="b">
        <v>0</v>
      </c>
      <c r="H442" s="84" t="b">
        <v>0</v>
      </c>
      <c r="I442" s="84" t="b">
        <v>0</v>
      </c>
      <c r="J442" s="84" t="b">
        <v>0</v>
      </c>
      <c r="K442" s="84" t="b">
        <v>0</v>
      </c>
      <c r="L442" s="84" t="b">
        <v>0</v>
      </c>
    </row>
    <row r="443" spans="1:12" ht="15">
      <c r="A443" s="84" t="s">
        <v>2918</v>
      </c>
      <c r="B443" s="84" t="s">
        <v>2176</v>
      </c>
      <c r="C443" s="84">
        <v>2</v>
      </c>
      <c r="D443" s="118">
        <v>0.0014927101172499606</v>
      </c>
      <c r="E443" s="118">
        <v>1.883128885139733</v>
      </c>
      <c r="F443" s="84" t="s">
        <v>2986</v>
      </c>
      <c r="G443" s="84" t="b">
        <v>0</v>
      </c>
      <c r="H443" s="84" t="b">
        <v>0</v>
      </c>
      <c r="I443" s="84" t="b">
        <v>0</v>
      </c>
      <c r="J443" s="84" t="b">
        <v>0</v>
      </c>
      <c r="K443" s="84" t="b">
        <v>0</v>
      </c>
      <c r="L443" s="84" t="b">
        <v>0</v>
      </c>
    </row>
    <row r="444" spans="1:12" ht="15">
      <c r="A444" s="84" t="s">
        <v>2613</v>
      </c>
      <c r="B444" s="84" t="s">
        <v>2919</v>
      </c>
      <c r="C444" s="84">
        <v>2</v>
      </c>
      <c r="D444" s="118">
        <v>0.0014927101172499606</v>
      </c>
      <c r="E444" s="118">
        <v>2.543180823445382</v>
      </c>
      <c r="F444" s="84" t="s">
        <v>2986</v>
      </c>
      <c r="G444" s="84" t="b">
        <v>0</v>
      </c>
      <c r="H444" s="84" t="b">
        <v>0</v>
      </c>
      <c r="I444" s="84" t="b">
        <v>0</v>
      </c>
      <c r="J444" s="84" t="b">
        <v>0</v>
      </c>
      <c r="K444" s="84" t="b">
        <v>0</v>
      </c>
      <c r="L444" s="84" t="b">
        <v>0</v>
      </c>
    </row>
    <row r="445" spans="1:12" ht="15">
      <c r="A445" s="84" t="s">
        <v>2919</v>
      </c>
      <c r="B445" s="84" t="s">
        <v>2602</v>
      </c>
      <c r="C445" s="84">
        <v>2</v>
      </c>
      <c r="D445" s="118">
        <v>0.0014927101172499606</v>
      </c>
      <c r="E445" s="118">
        <v>2.388278863459639</v>
      </c>
      <c r="F445" s="84" t="s">
        <v>2986</v>
      </c>
      <c r="G445" s="84" t="b">
        <v>0</v>
      </c>
      <c r="H445" s="84" t="b">
        <v>0</v>
      </c>
      <c r="I445" s="84" t="b">
        <v>0</v>
      </c>
      <c r="J445" s="84" t="b">
        <v>0</v>
      </c>
      <c r="K445" s="84" t="b">
        <v>0</v>
      </c>
      <c r="L445" s="84" t="b">
        <v>0</v>
      </c>
    </row>
    <row r="446" spans="1:12" ht="15">
      <c r="A446" s="84" t="s">
        <v>2167</v>
      </c>
      <c r="B446" s="84" t="s">
        <v>2921</v>
      </c>
      <c r="C446" s="84">
        <v>2</v>
      </c>
      <c r="D446" s="118">
        <v>0.0014927101172499606</v>
      </c>
      <c r="E446" s="118">
        <v>1.6558851036366706</v>
      </c>
      <c r="F446" s="84" t="s">
        <v>2986</v>
      </c>
      <c r="G446" s="84" t="b">
        <v>0</v>
      </c>
      <c r="H446" s="84" t="b">
        <v>0</v>
      </c>
      <c r="I446" s="84" t="b">
        <v>0</v>
      </c>
      <c r="J446" s="84" t="b">
        <v>0</v>
      </c>
      <c r="K446" s="84" t="b">
        <v>0</v>
      </c>
      <c r="L446" s="84" t="b">
        <v>0</v>
      </c>
    </row>
    <row r="447" spans="1:12" ht="15">
      <c r="A447" s="84" t="s">
        <v>2926</v>
      </c>
      <c r="B447" s="84" t="s">
        <v>2167</v>
      </c>
      <c r="C447" s="84">
        <v>2</v>
      </c>
      <c r="D447" s="118">
        <v>0.0014927101172499606</v>
      </c>
      <c r="E447" s="118">
        <v>1.4244910361140837</v>
      </c>
      <c r="F447" s="84" t="s">
        <v>2986</v>
      </c>
      <c r="G447" s="84" t="b">
        <v>0</v>
      </c>
      <c r="H447" s="84" t="b">
        <v>0</v>
      </c>
      <c r="I447" s="84" t="b">
        <v>0</v>
      </c>
      <c r="J447" s="84" t="b">
        <v>0</v>
      </c>
      <c r="K447" s="84" t="b">
        <v>0</v>
      </c>
      <c r="L447" s="84" t="b">
        <v>0</v>
      </c>
    </row>
    <row r="448" spans="1:12" ht="15">
      <c r="A448" s="84" t="s">
        <v>2592</v>
      </c>
      <c r="B448" s="84" t="s">
        <v>2930</v>
      </c>
      <c r="C448" s="84">
        <v>2</v>
      </c>
      <c r="D448" s="118">
        <v>0.0014927101172499606</v>
      </c>
      <c r="E448" s="118">
        <v>2.242150827781401</v>
      </c>
      <c r="F448" s="84" t="s">
        <v>2986</v>
      </c>
      <c r="G448" s="84" t="b">
        <v>0</v>
      </c>
      <c r="H448" s="84" t="b">
        <v>0</v>
      </c>
      <c r="I448" s="84" t="b">
        <v>0</v>
      </c>
      <c r="J448" s="84" t="b">
        <v>0</v>
      </c>
      <c r="K448" s="84" t="b">
        <v>0</v>
      </c>
      <c r="L448" s="84" t="b">
        <v>0</v>
      </c>
    </row>
    <row r="449" spans="1:12" ht="15">
      <c r="A449" s="84" t="s">
        <v>2930</v>
      </c>
      <c r="B449" s="84" t="s">
        <v>2931</v>
      </c>
      <c r="C449" s="84">
        <v>2</v>
      </c>
      <c r="D449" s="118">
        <v>0.0014927101172499606</v>
      </c>
      <c r="E449" s="118">
        <v>3.0872488677956578</v>
      </c>
      <c r="F449" s="84" t="s">
        <v>2986</v>
      </c>
      <c r="G449" s="84" t="b">
        <v>0</v>
      </c>
      <c r="H449" s="84" t="b">
        <v>0</v>
      </c>
      <c r="I449" s="84" t="b">
        <v>0</v>
      </c>
      <c r="J449" s="84" t="b">
        <v>1</v>
      </c>
      <c r="K449" s="84" t="b">
        <v>0</v>
      </c>
      <c r="L449" s="84" t="b">
        <v>0</v>
      </c>
    </row>
    <row r="450" spans="1:12" ht="15">
      <c r="A450" s="84" t="s">
        <v>2931</v>
      </c>
      <c r="B450" s="84" t="s">
        <v>2932</v>
      </c>
      <c r="C450" s="84">
        <v>2</v>
      </c>
      <c r="D450" s="118">
        <v>0.0014927101172499606</v>
      </c>
      <c r="E450" s="118">
        <v>3.0872488677956578</v>
      </c>
      <c r="F450" s="84" t="s">
        <v>2986</v>
      </c>
      <c r="G450" s="84" t="b">
        <v>1</v>
      </c>
      <c r="H450" s="84" t="b">
        <v>0</v>
      </c>
      <c r="I450" s="84" t="b">
        <v>0</v>
      </c>
      <c r="J450" s="84" t="b">
        <v>0</v>
      </c>
      <c r="K450" s="84" t="b">
        <v>0</v>
      </c>
      <c r="L450" s="84" t="b">
        <v>0</v>
      </c>
    </row>
    <row r="451" spans="1:12" ht="15">
      <c r="A451" s="84" t="s">
        <v>2932</v>
      </c>
      <c r="B451" s="84" t="s">
        <v>2167</v>
      </c>
      <c r="C451" s="84">
        <v>2</v>
      </c>
      <c r="D451" s="118">
        <v>0.0014927101172499606</v>
      </c>
      <c r="E451" s="118">
        <v>1.4244910361140837</v>
      </c>
      <c r="F451" s="84" t="s">
        <v>2986</v>
      </c>
      <c r="G451" s="84" t="b">
        <v>0</v>
      </c>
      <c r="H451" s="84" t="b">
        <v>0</v>
      </c>
      <c r="I451" s="84" t="b">
        <v>0</v>
      </c>
      <c r="J451" s="84" t="b">
        <v>0</v>
      </c>
      <c r="K451" s="84" t="b">
        <v>0</v>
      </c>
      <c r="L451" s="84" t="b">
        <v>0</v>
      </c>
    </row>
    <row r="452" spans="1:12" ht="15">
      <c r="A452" s="84" t="s">
        <v>2167</v>
      </c>
      <c r="B452" s="84" t="s">
        <v>2783</v>
      </c>
      <c r="C452" s="84">
        <v>2</v>
      </c>
      <c r="D452" s="118">
        <v>0.0014927101172499606</v>
      </c>
      <c r="E452" s="118">
        <v>1.4797938445809893</v>
      </c>
      <c r="F452" s="84" t="s">
        <v>2986</v>
      </c>
      <c r="G452" s="84" t="b">
        <v>0</v>
      </c>
      <c r="H452" s="84" t="b">
        <v>0</v>
      </c>
      <c r="I452" s="84" t="b">
        <v>0</v>
      </c>
      <c r="J452" s="84" t="b">
        <v>0</v>
      </c>
      <c r="K452" s="84" t="b">
        <v>0</v>
      </c>
      <c r="L452" s="84" t="b">
        <v>0</v>
      </c>
    </row>
    <row r="453" spans="1:12" ht="15">
      <c r="A453" s="84" t="s">
        <v>2735</v>
      </c>
      <c r="B453" s="84" t="s">
        <v>2109</v>
      </c>
      <c r="C453" s="84">
        <v>2</v>
      </c>
      <c r="D453" s="118">
        <v>0.0014927101172499606</v>
      </c>
      <c r="E453" s="118">
        <v>1.9411208321174198</v>
      </c>
      <c r="F453" s="84" t="s">
        <v>2986</v>
      </c>
      <c r="G453" s="84" t="b">
        <v>0</v>
      </c>
      <c r="H453" s="84" t="b">
        <v>0</v>
      </c>
      <c r="I453" s="84" t="b">
        <v>0</v>
      </c>
      <c r="J453" s="84" t="b">
        <v>0</v>
      </c>
      <c r="K453" s="84" t="b">
        <v>0</v>
      </c>
      <c r="L453" s="84" t="b">
        <v>0</v>
      </c>
    </row>
    <row r="454" spans="1:12" ht="15">
      <c r="A454" s="84" t="s">
        <v>2109</v>
      </c>
      <c r="B454" s="84" t="s">
        <v>2167</v>
      </c>
      <c r="C454" s="84">
        <v>2</v>
      </c>
      <c r="D454" s="118">
        <v>0.0014927101172499606</v>
      </c>
      <c r="E454" s="118">
        <v>0.5494297727223837</v>
      </c>
      <c r="F454" s="84" t="s">
        <v>2986</v>
      </c>
      <c r="G454" s="84" t="b">
        <v>0</v>
      </c>
      <c r="H454" s="84" t="b">
        <v>0</v>
      </c>
      <c r="I454" s="84" t="b">
        <v>0</v>
      </c>
      <c r="J454" s="84" t="b">
        <v>0</v>
      </c>
      <c r="K454" s="84" t="b">
        <v>0</v>
      </c>
      <c r="L454" s="84" t="b">
        <v>0</v>
      </c>
    </row>
    <row r="455" spans="1:12" ht="15">
      <c r="A455" s="84" t="s">
        <v>2678</v>
      </c>
      <c r="B455" s="84" t="s">
        <v>2605</v>
      </c>
      <c r="C455" s="84">
        <v>2</v>
      </c>
      <c r="D455" s="118">
        <v>0.0014927101172499606</v>
      </c>
      <c r="E455" s="118">
        <v>2.133006358356333</v>
      </c>
      <c r="F455" s="84" t="s">
        <v>2986</v>
      </c>
      <c r="G455" s="84" t="b">
        <v>0</v>
      </c>
      <c r="H455" s="84" t="b">
        <v>0</v>
      </c>
      <c r="I455" s="84" t="b">
        <v>0</v>
      </c>
      <c r="J455" s="84" t="b">
        <v>0</v>
      </c>
      <c r="K455" s="84" t="b">
        <v>0</v>
      </c>
      <c r="L455" s="84" t="b">
        <v>0</v>
      </c>
    </row>
    <row r="456" spans="1:12" ht="15">
      <c r="A456" s="84" t="s">
        <v>2605</v>
      </c>
      <c r="B456" s="84" t="s">
        <v>2934</v>
      </c>
      <c r="C456" s="84">
        <v>2</v>
      </c>
      <c r="D456" s="118">
        <v>0.0014927101172499606</v>
      </c>
      <c r="E456" s="118">
        <v>2.6101276130759956</v>
      </c>
      <c r="F456" s="84" t="s">
        <v>2986</v>
      </c>
      <c r="G456" s="84" t="b">
        <v>0</v>
      </c>
      <c r="H456" s="84" t="b">
        <v>0</v>
      </c>
      <c r="I456" s="84" t="b">
        <v>0</v>
      </c>
      <c r="J456" s="84" t="b">
        <v>0</v>
      </c>
      <c r="K456" s="84" t="b">
        <v>0</v>
      </c>
      <c r="L456" s="84" t="b">
        <v>0</v>
      </c>
    </row>
    <row r="457" spans="1:12" ht="15">
      <c r="A457" s="84" t="s">
        <v>2934</v>
      </c>
      <c r="B457" s="84" t="s">
        <v>2935</v>
      </c>
      <c r="C457" s="84">
        <v>2</v>
      </c>
      <c r="D457" s="118">
        <v>0.0014927101172499606</v>
      </c>
      <c r="E457" s="118">
        <v>3.0872488677956578</v>
      </c>
      <c r="F457" s="84" t="s">
        <v>2986</v>
      </c>
      <c r="G457" s="84" t="b">
        <v>0</v>
      </c>
      <c r="H457" s="84" t="b">
        <v>0</v>
      </c>
      <c r="I457" s="84" t="b">
        <v>0</v>
      </c>
      <c r="J457" s="84" t="b">
        <v>0</v>
      </c>
      <c r="K457" s="84" t="b">
        <v>0</v>
      </c>
      <c r="L457" s="84" t="b">
        <v>0</v>
      </c>
    </row>
    <row r="458" spans="1:12" ht="15">
      <c r="A458" s="84" t="s">
        <v>2678</v>
      </c>
      <c r="B458" s="84" t="s">
        <v>2167</v>
      </c>
      <c r="C458" s="84">
        <v>2</v>
      </c>
      <c r="D458" s="118">
        <v>0.0014927101172499606</v>
      </c>
      <c r="E458" s="118">
        <v>1.1234610404501024</v>
      </c>
      <c r="F458" s="84" t="s">
        <v>2986</v>
      </c>
      <c r="G458" s="84" t="b">
        <v>0</v>
      </c>
      <c r="H458" s="84" t="b">
        <v>0</v>
      </c>
      <c r="I458" s="84" t="b">
        <v>0</v>
      </c>
      <c r="J458" s="84" t="b">
        <v>0</v>
      </c>
      <c r="K458" s="84" t="b">
        <v>0</v>
      </c>
      <c r="L458" s="84" t="b">
        <v>0</v>
      </c>
    </row>
    <row r="459" spans="1:12" ht="15">
      <c r="A459" s="84" t="s">
        <v>2936</v>
      </c>
      <c r="B459" s="84" t="s">
        <v>2937</v>
      </c>
      <c r="C459" s="84">
        <v>2</v>
      </c>
      <c r="D459" s="118">
        <v>0.0014927101172499606</v>
      </c>
      <c r="E459" s="118">
        <v>3.0872488677956578</v>
      </c>
      <c r="F459" s="84" t="s">
        <v>2986</v>
      </c>
      <c r="G459" s="84" t="b">
        <v>0</v>
      </c>
      <c r="H459" s="84" t="b">
        <v>0</v>
      </c>
      <c r="I459" s="84" t="b">
        <v>0</v>
      </c>
      <c r="J459" s="84" t="b">
        <v>0</v>
      </c>
      <c r="K459" s="84" t="b">
        <v>0</v>
      </c>
      <c r="L459" s="84" t="b">
        <v>0</v>
      </c>
    </row>
    <row r="460" spans="1:12" ht="15">
      <c r="A460" s="84" t="s">
        <v>2937</v>
      </c>
      <c r="B460" s="84" t="s">
        <v>2938</v>
      </c>
      <c r="C460" s="84">
        <v>2</v>
      </c>
      <c r="D460" s="118">
        <v>0.0014927101172499606</v>
      </c>
      <c r="E460" s="118">
        <v>3.0872488677956578</v>
      </c>
      <c r="F460" s="84" t="s">
        <v>2986</v>
      </c>
      <c r="G460" s="84" t="b">
        <v>0</v>
      </c>
      <c r="H460" s="84" t="b">
        <v>0</v>
      </c>
      <c r="I460" s="84" t="b">
        <v>0</v>
      </c>
      <c r="J460" s="84" t="b">
        <v>0</v>
      </c>
      <c r="K460" s="84" t="b">
        <v>0</v>
      </c>
      <c r="L460" s="84" t="b">
        <v>0</v>
      </c>
    </row>
    <row r="461" spans="1:12" ht="15">
      <c r="A461" s="84" t="s">
        <v>2938</v>
      </c>
      <c r="B461" s="84" t="s">
        <v>315</v>
      </c>
      <c r="C461" s="84">
        <v>2</v>
      </c>
      <c r="D461" s="118">
        <v>0.0014927101172499606</v>
      </c>
      <c r="E461" s="118">
        <v>3.0872488677956578</v>
      </c>
      <c r="F461" s="84" t="s">
        <v>2986</v>
      </c>
      <c r="G461" s="84" t="b">
        <v>0</v>
      </c>
      <c r="H461" s="84" t="b">
        <v>0</v>
      </c>
      <c r="I461" s="84" t="b">
        <v>0</v>
      </c>
      <c r="J461" s="84" t="b">
        <v>0</v>
      </c>
      <c r="K461" s="84" t="b">
        <v>0</v>
      </c>
      <c r="L461" s="84" t="b">
        <v>0</v>
      </c>
    </row>
    <row r="462" spans="1:12" ht="15">
      <c r="A462" s="84" t="s">
        <v>315</v>
      </c>
      <c r="B462" s="84" t="s">
        <v>2939</v>
      </c>
      <c r="C462" s="84">
        <v>2</v>
      </c>
      <c r="D462" s="118">
        <v>0.0014927101172499606</v>
      </c>
      <c r="E462" s="118">
        <v>3.0872488677956578</v>
      </c>
      <c r="F462" s="84" t="s">
        <v>2986</v>
      </c>
      <c r="G462" s="84" t="b">
        <v>0</v>
      </c>
      <c r="H462" s="84" t="b">
        <v>0</v>
      </c>
      <c r="I462" s="84" t="b">
        <v>0</v>
      </c>
      <c r="J462" s="84" t="b">
        <v>0</v>
      </c>
      <c r="K462" s="84" t="b">
        <v>0</v>
      </c>
      <c r="L462" s="84" t="b">
        <v>0</v>
      </c>
    </row>
    <row r="463" spans="1:12" ht="15">
      <c r="A463" s="84" t="s">
        <v>2939</v>
      </c>
      <c r="B463" s="84" t="s">
        <v>2940</v>
      </c>
      <c r="C463" s="84">
        <v>2</v>
      </c>
      <c r="D463" s="118">
        <v>0.0014927101172499606</v>
      </c>
      <c r="E463" s="118">
        <v>3.0872488677956578</v>
      </c>
      <c r="F463" s="84" t="s">
        <v>2986</v>
      </c>
      <c r="G463" s="84" t="b">
        <v>0</v>
      </c>
      <c r="H463" s="84" t="b">
        <v>0</v>
      </c>
      <c r="I463" s="84" t="b">
        <v>0</v>
      </c>
      <c r="J463" s="84" t="b">
        <v>0</v>
      </c>
      <c r="K463" s="84" t="b">
        <v>0</v>
      </c>
      <c r="L463" s="84" t="b">
        <v>0</v>
      </c>
    </row>
    <row r="464" spans="1:12" ht="15">
      <c r="A464" s="84" t="s">
        <v>2940</v>
      </c>
      <c r="B464" s="84" t="s">
        <v>293</v>
      </c>
      <c r="C464" s="84">
        <v>2</v>
      </c>
      <c r="D464" s="118">
        <v>0.0014927101172499606</v>
      </c>
      <c r="E464" s="118">
        <v>2.388278863459639</v>
      </c>
      <c r="F464" s="84" t="s">
        <v>2986</v>
      </c>
      <c r="G464" s="84" t="b">
        <v>0</v>
      </c>
      <c r="H464" s="84" t="b">
        <v>0</v>
      </c>
      <c r="I464" s="84" t="b">
        <v>0</v>
      </c>
      <c r="J464" s="84" t="b">
        <v>0</v>
      </c>
      <c r="K464" s="84" t="b">
        <v>0</v>
      </c>
      <c r="L464" s="84" t="b">
        <v>0</v>
      </c>
    </row>
    <row r="465" spans="1:12" ht="15">
      <c r="A465" s="84" t="s">
        <v>293</v>
      </c>
      <c r="B465" s="84" t="s">
        <v>2941</v>
      </c>
      <c r="C465" s="84">
        <v>2</v>
      </c>
      <c r="D465" s="118">
        <v>0.0014927101172499606</v>
      </c>
      <c r="E465" s="118">
        <v>2.346886178301414</v>
      </c>
      <c r="F465" s="84" t="s">
        <v>2986</v>
      </c>
      <c r="G465" s="84" t="b">
        <v>0</v>
      </c>
      <c r="H465" s="84" t="b">
        <v>0</v>
      </c>
      <c r="I465" s="84" t="b">
        <v>0</v>
      </c>
      <c r="J465" s="84" t="b">
        <v>0</v>
      </c>
      <c r="K465" s="84" t="b">
        <v>0</v>
      </c>
      <c r="L465" s="84" t="b">
        <v>0</v>
      </c>
    </row>
    <row r="466" spans="1:12" ht="15">
      <c r="A466" s="84" t="s">
        <v>2941</v>
      </c>
      <c r="B466" s="84" t="s">
        <v>2942</v>
      </c>
      <c r="C466" s="84">
        <v>2</v>
      </c>
      <c r="D466" s="118">
        <v>0.0014927101172499606</v>
      </c>
      <c r="E466" s="118">
        <v>3.0872488677956578</v>
      </c>
      <c r="F466" s="84" t="s">
        <v>2986</v>
      </c>
      <c r="G466" s="84" t="b">
        <v>0</v>
      </c>
      <c r="H466" s="84" t="b">
        <v>0</v>
      </c>
      <c r="I466" s="84" t="b">
        <v>0</v>
      </c>
      <c r="J466" s="84" t="b">
        <v>0</v>
      </c>
      <c r="K466" s="84" t="b">
        <v>0</v>
      </c>
      <c r="L466" s="84" t="b">
        <v>0</v>
      </c>
    </row>
    <row r="467" spans="1:12" ht="15">
      <c r="A467" s="84" t="s">
        <v>2942</v>
      </c>
      <c r="B467" s="84" t="s">
        <v>2943</v>
      </c>
      <c r="C467" s="84">
        <v>2</v>
      </c>
      <c r="D467" s="118">
        <v>0.0014927101172499606</v>
      </c>
      <c r="E467" s="118">
        <v>3.0872488677956578</v>
      </c>
      <c r="F467" s="84" t="s">
        <v>2986</v>
      </c>
      <c r="G467" s="84" t="b">
        <v>0</v>
      </c>
      <c r="H467" s="84" t="b">
        <v>0</v>
      </c>
      <c r="I467" s="84" t="b">
        <v>0</v>
      </c>
      <c r="J467" s="84" t="b">
        <v>0</v>
      </c>
      <c r="K467" s="84" t="b">
        <v>0</v>
      </c>
      <c r="L467" s="84" t="b">
        <v>0</v>
      </c>
    </row>
    <row r="468" spans="1:12" ht="15">
      <c r="A468" s="84" t="s">
        <v>2943</v>
      </c>
      <c r="B468" s="84" t="s">
        <v>2944</v>
      </c>
      <c r="C468" s="84">
        <v>2</v>
      </c>
      <c r="D468" s="118">
        <v>0.0014927101172499606</v>
      </c>
      <c r="E468" s="118">
        <v>3.0872488677956578</v>
      </c>
      <c r="F468" s="84" t="s">
        <v>2986</v>
      </c>
      <c r="G468" s="84" t="b">
        <v>0</v>
      </c>
      <c r="H468" s="84" t="b">
        <v>0</v>
      </c>
      <c r="I468" s="84" t="b">
        <v>0</v>
      </c>
      <c r="J468" s="84" t="b">
        <v>0</v>
      </c>
      <c r="K468" s="84" t="b">
        <v>0</v>
      </c>
      <c r="L468" s="84" t="b">
        <v>0</v>
      </c>
    </row>
    <row r="469" spans="1:12" ht="15">
      <c r="A469" s="84" t="s">
        <v>2109</v>
      </c>
      <c r="B469" s="84" t="s">
        <v>2114</v>
      </c>
      <c r="C469" s="84">
        <v>2</v>
      </c>
      <c r="D469" s="118">
        <v>0.0014927101172499606</v>
      </c>
      <c r="E469" s="118">
        <v>1.471824914909714</v>
      </c>
      <c r="F469" s="84" t="s">
        <v>2986</v>
      </c>
      <c r="G469" s="84" t="b">
        <v>0</v>
      </c>
      <c r="H469" s="84" t="b">
        <v>0</v>
      </c>
      <c r="I469" s="84" t="b">
        <v>0</v>
      </c>
      <c r="J469" s="84" t="b">
        <v>0</v>
      </c>
      <c r="K469" s="84" t="b">
        <v>0</v>
      </c>
      <c r="L469" s="84" t="b">
        <v>0</v>
      </c>
    </row>
    <row r="470" spans="1:12" ht="15">
      <c r="A470" s="84" t="s">
        <v>256</v>
      </c>
      <c r="B470" s="84" t="s">
        <v>293</v>
      </c>
      <c r="C470" s="84">
        <v>2</v>
      </c>
      <c r="D470" s="118">
        <v>0.0014927101172499606</v>
      </c>
      <c r="E470" s="118">
        <v>2.388278863459639</v>
      </c>
      <c r="F470" s="84" t="s">
        <v>2986</v>
      </c>
      <c r="G470" s="84" t="b">
        <v>0</v>
      </c>
      <c r="H470" s="84" t="b">
        <v>0</v>
      </c>
      <c r="I470" s="84" t="b">
        <v>0</v>
      </c>
      <c r="J470" s="84" t="b">
        <v>0</v>
      </c>
      <c r="K470" s="84" t="b">
        <v>0</v>
      </c>
      <c r="L470" s="84" t="b">
        <v>0</v>
      </c>
    </row>
    <row r="471" spans="1:12" ht="15">
      <c r="A471" s="84" t="s">
        <v>2763</v>
      </c>
      <c r="B471" s="84" t="s">
        <v>2602</v>
      </c>
      <c r="C471" s="84">
        <v>2</v>
      </c>
      <c r="D471" s="118">
        <v>0.0014927101172499606</v>
      </c>
      <c r="E471" s="118">
        <v>2.2121876044039577</v>
      </c>
      <c r="F471" s="84" t="s">
        <v>2986</v>
      </c>
      <c r="G471" s="84" t="b">
        <v>0</v>
      </c>
      <c r="H471" s="84" t="b">
        <v>0</v>
      </c>
      <c r="I471" s="84" t="b">
        <v>0</v>
      </c>
      <c r="J471" s="84" t="b">
        <v>0</v>
      </c>
      <c r="K471" s="84" t="b">
        <v>0</v>
      </c>
      <c r="L471" s="84" t="b">
        <v>0</v>
      </c>
    </row>
    <row r="472" spans="1:12" ht="15">
      <c r="A472" s="84" t="s">
        <v>2602</v>
      </c>
      <c r="B472" s="84" t="s">
        <v>2947</v>
      </c>
      <c r="C472" s="84">
        <v>2</v>
      </c>
      <c r="D472" s="118">
        <v>0.0014927101172499606</v>
      </c>
      <c r="E472" s="118">
        <v>2.4851888764676953</v>
      </c>
      <c r="F472" s="84" t="s">
        <v>2986</v>
      </c>
      <c r="G472" s="84" t="b">
        <v>0</v>
      </c>
      <c r="H472" s="84" t="b">
        <v>0</v>
      </c>
      <c r="I472" s="84" t="b">
        <v>0</v>
      </c>
      <c r="J472" s="84" t="b">
        <v>0</v>
      </c>
      <c r="K472" s="84" t="b">
        <v>0</v>
      </c>
      <c r="L472" s="84" t="b">
        <v>0</v>
      </c>
    </row>
    <row r="473" spans="1:12" ht="15">
      <c r="A473" s="84" t="s">
        <v>2947</v>
      </c>
      <c r="B473" s="84" t="s">
        <v>2728</v>
      </c>
      <c r="C473" s="84">
        <v>2</v>
      </c>
      <c r="D473" s="118">
        <v>0.0014927101172499606</v>
      </c>
      <c r="E473" s="118">
        <v>2.7862188721316765</v>
      </c>
      <c r="F473" s="84" t="s">
        <v>2986</v>
      </c>
      <c r="G473" s="84" t="b">
        <v>0</v>
      </c>
      <c r="H473" s="84" t="b">
        <v>0</v>
      </c>
      <c r="I473" s="84" t="b">
        <v>0</v>
      </c>
      <c r="J473" s="84" t="b">
        <v>0</v>
      </c>
      <c r="K473" s="84" t="b">
        <v>0</v>
      </c>
      <c r="L473" s="84" t="b">
        <v>0</v>
      </c>
    </row>
    <row r="474" spans="1:12" ht="15">
      <c r="A474" s="84" t="s">
        <v>2728</v>
      </c>
      <c r="B474" s="84" t="s">
        <v>2948</v>
      </c>
      <c r="C474" s="84">
        <v>2</v>
      </c>
      <c r="D474" s="118">
        <v>0.0014927101172499606</v>
      </c>
      <c r="E474" s="118">
        <v>2.7862188721316765</v>
      </c>
      <c r="F474" s="84" t="s">
        <v>2986</v>
      </c>
      <c r="G474" s="84" t="b">
        <v>0</v>
      </c>
      <c r="H474" s="84" t="b">
        <v>0</v>
      </c>
      <c r="I474" s="84" t="b">
        <v>0</v>
      </c>
      <c r="J474" s="84" t="b">
        <v>1</v>
      </c>
      <c r="K474" s="84" t="b">
        <v>0</v>
      </c>
      <c r="L474" s="84" t="b">
        <v>0</v>
      </c>
    </row>
    <row r="475" spans="1:12" ht="15">
      <c r="A475" s="84" t="s">
        <v>2948</v>
      </c>
      <c r="B475" s="84" t="s">
        <v>2676</v>
      </c>
      <c r="C475" s="84">
        <v>2</v>
      </c>
      <c r="D475" s="118">
        <v>0.0014927101172499606</v>
      </c>
      <c r="E475" s="118">
        <v>2.7862188721316765</v>
      </c>
      <c r="F475" s="84" t="s">
        <v>2986</v>
      </c>
      <c r="G475" s="84" t="b">
        <v>1</v>
      </c>
      <c r="H475" s="84" t="b">
        <v>0</v>
      </c>
      <c r="I475" s="84" t="b">
        <v>0</v>
      </c>
      <c r="J475" s="84" t="b">
        <v>0</v>
      </c>
      <c r="K475" s="84" t="b">
        <v>0</v>
      </c>
      <c r="L475" s="84" t="b">
        <v>0</v>
      </c>
    </row>
    <row r="476" spans="1:12" ht="15">
      <c r="A476" s="84" t="s">
        <v>2676</v>
      </c>
      <c r="B476" s="84" t="s">
        <v>2167</v>
      </c>
      <c r="C476" s="84">
        <v>2</v>
      </c>
      <c r="D476" s="118">
        <v>0.0014927101172499606</v>
      </c>
      <c r="E476" s="118">
        <v>1.0265510274420462</v>
      </c>
      <c r="F476" s="84" t="s">
        <v>2986</v>
      </c>
      <c r="G476" s="84" t="b">
        <v>0</v>
      </c>
      <c r="H476" s="84" t="b">
        <v>0</v>
      </c>
      <c r="I476" s="84" t="b">
        <v>0</v>
      </c>
      <c r="J476" s="84" t="b">
        <v>0</v>
      </c>
      <c r="K476" s="84" t="b">
        <v>0</v>
      </c>
      <c r="L476" s="84" t="b">
        <v>0</v>
      </c>
    </row>
    <row r="477" spans="1:12" ht="15">
      <c r="A477" s="84" t="s">
        <v>2167</v>
      </c>
      <c r="B477" s="84" t="s">
        <v>2949</v>
      </c>
      <c r="C477" s="84">
        <v>2</v>
      </c>
      <c r="D477" s="118">
        <v>0.0014927101172499606</v>
      </c>
      <c r="E477" s="118">
        <v>1.6558851036366706</v>
      </c>
      <c r="F477" s="84" t="s">
        <v>2986</v>
      </c>
      <c r="G477" s="84" t="b">
        <v>0</v>
      </c>
      <c r="H477" s="84" t="b">
        <v>0</v>
      </c>
      <c r="I477" s="84" t="b">
        <v>0</v>
      </c>
      <c r="J477" s="84" t="b">
        <v>0</v>
      </c>
      <c r="K477" s="84" t="b">
        <v>0</v>
      </c>
      <c r="L477" s="84" t="b">
        <v>0</v>
      </c>
    </row>
    <row r="478" spans="1:12" ht="15">
      <c r="A478" s="84" t="s">
        <v>2668</v>
      </c>
      <c r="B478" s="84" t="s">
        <v>2640</v>
      </c>
      <c r="C478" s="84">
        <v>2</v>
      </c>
      <c r="D478" s="118">
        <v>0.0014927101172499606</v>
      </c>
      <c r="E478" s="118">
        <v>2.2913688504515823</v>
      </c>
      <c r="F478" s="84" t="s">
        <v>2986</v>
      </c>
      <c r="G478" s="84" t="b">
        <v>0</v>
      </c>
      <c r="H478" s="84" t="b">
        <v>0</v>
      </c>
      <c r="I478" s="84" t="b">
        <v>0</v>
      </c>
      <c r="J478" s="84" t="b">
        <v>0</v>
      </c>
      <c r="K478" s="84" t="b">
        <v>0</v>
      </c>
      <c r="L478" s="84" t="b">
        <v>0</v>
      </c>
    </row>
    <row r="479" spans="1:12" ht="15">
      <c r="A479" s="84" t="s">
        <v>2640</v>
      </c>
      <c r="B479" s="84" t="s">
        <v>2950</v>
      </c>
      <c r="C479" s="84">
        <v>2</v>
      </c>
      <c r="D479" s="118">
        <v>0.0014927101172499606</v>
      </c>
      <c r="E479" s="118">
        <v>2.6101276130759956</v>
      </c>
      <c r="F479" s="84" t="s">
        <v>2986</v>
      </c>
      <c r="G479" s="84" t="b">
        <v>0</v>
      </c>
      <c r="H479" s="84" t="b">
        <v>0</v>
      </c>
      <c r="I479" s="84" t="b">
        <v>0</v>
      </c>
      <c r="J479" s="84" t="b">
        <v>0</v>
      </c>
      <c r="K479" s="84" t="b">
        <v>0</v>
      </c>
      <c r="L479" s="84" t="b">
        <v>0</v>
      </c>
    </row>
    <row r="480" spans="1:12" ht="15">
      <c r="A480" s="84" t="s">
        <v>2950</v>
      </c>
      <c r="B480" s="84" t="s">
        <v>2735</v>
      </c>
      <c r="C480" s="84">
        <v>2</v>
      </c>
      <c r="D480" s="118">
        <v>0.0014927101172499606</v>
      </c>
      <c r="E480" s="118">
        <v>2.9111576087399764</v>
      </c>
      <c r="F480" s="84" t="s">
        <v>2986</v>
      </c>
      <c r="G480" s="84" t="b">
        <v>0</v>
      </c>
      <c r="H480" s="84" t="b">
        <v>0</v>
      </c>
      <c r="I480" s="84" t="b">
        <v>0</v>
      </c>
      <c r="J480" s="84" t="b">
        <v>0</v>
      </c>
      <c r="K480" s="84" t="b">
        <v>0</v>
      </c>
      <c r="L480" s="84" t="b">
        <v>0</v>
      </c>
    </row>
    <row r="481" spans="1:12" ht="15">
      <c r="A481" s="84" t="s">
        <v>2735</v>
      </c>
      <c r="B481" s="84" t="s">
        <v>2951</v>
      </c>
      <c r="C481" s="84">
        <v>2</v>
      </c>
      <c r="D481" s="118">
        <v>0.0014927101172499606</v>
      </c>
      <c r="E481" s="118">
        <v>2.7862188721316765</v>
      </c>
      <c r="F481" s="84" t="s">
        <v>2986</v>
      </c>
      <c r="G481" s="84" t="b">
        <v>0</v>
      </c>
      <c r="H481" s="84" t="b">
        <v>0</v>
      </c>
      <c r="I481" s="84" t="b">
        <v>0</v>
      </c>
      <c r="J481" s="84" t="b">
        <v>0</v>
      </c>
      <c r="K481" s="84" t="b">
        <v>0</v>
      </c>
      <c r="L481" s="84" t="b">
        <v>0</v>
      </c>
    </row>
    <row r="482" spans="1:12" ht="15">
      <c r="A482" s="84" t="s">
        <v>2951</v>
      </c>
      <c r="B482" s="84" t="s">
        <v>2737</v>
      </c>
      <c r="C482" s="84">
        <v>2</v>
      </c>
      <c r="D482" s="118">
        <v>0.0014927101172499606</v>
      </c>
      <c r="E482" s="118">
        <v>2.7862188721316765</v>
      </c>
      <c r="F482" s="84" t="s">
        <v>2986</v>
      </c>
      <c r="G482" s="84" t="b">
        <v>0</v>
      </c>
      <c r="H482" s="84" t="b">
        <v>0</v>
      </c>
      <c r="I482" s="84" t="b">
        <v>0</v>
      </c>
      <c r="J482" s="84" t="b">
        <v>0</v>
      </c>
      <c r="K482" s="84" t="b">
        <v>0</v>
      </c>
      <c r="L482" s="84" t="b">
        <v>0</v>
      </c>
    </row>
    <row r="483" spans="1:12" ht="15">
      <c r="A483" s="84" t="s">
        <v>2737</v>
      </c>
      <c r="B483" s="84" t="s">
        <v>2614</v>
      </c>
      <c r="C483" s="84">
        <v>2</v>
      </c>
      <c r="D483" s="118">
        <v>0.0014927101172499606</v>
      </c>
      <c r="E483" s="118">
        <v>2.1841588808037145</v>
      </c>
      <c r="F483" s="84" t="s">
        <v>2986</v>
      </c>
      <c r="G483" s="84" t="b">
        <v>0</v>
      </c>
      <c r="H483" s="84" t="b">
        <v>0</v>
      </c>
      <c r="I483" s="84" t="b">
        <v>0</v>
      </c>
      <c r="J483" s="84" t="b">
        <v>0</v>
      </c>
      <c r="K483" s="84" t="b">
        <v>0</v>
      </c>
      <c r="L483" s="84" t="b">
        <v>0</v>
      </c>
    </row>
    <row r="484" spans="1:12" ht="15">
      <c r="A484" s="84" t="s">
        <v>2614</v>
      </c>
      <c r="B484" s="84" t="s">
        <v>2952</v>
      </c>
      <c r="C484" s="84">
        <v>2</v>
      </c>
      <c r="D484" s="118">
        <v>0.0014927101172499606</v>
      </c>
      <c r="E484" s="118">
        <v>2.4851888764676953</v>
      </c>
      <c r="F484" s="84" t="s">
        <v>2986</v>
      </c>
      <c r="G484" s="84" t="b">
        <v>0</v>
      </c>
      <c r="H484" s="84" t="b">
        <v>0</v>
      </c>
      <c r="I484" s="84" t="b">
        <v>0</v>
      </c>
      <c r="J484" s="84" t="b">
        <v>0</v>
      </c>
      <c r="K484" s="84" t="b">
        <v>0</v>
      </c>
      <c r="L484" s="84" t="b">
        <v>0</v>
      </c>
    </row>
    <row r="485" spans="1:12" ht="15">
      <c r="A485" s="84" t="s">
        <v>2952</v>
      </c>
      <c r="B485" s="84" t="s">
        <v>2953</v>
      </c>
      <c r="C485" s="84">
        <v>2</v>
      </c>
      <c r="D485" s="118">
        <v>0.0014927101172499606</v>
      </c>
      <c r="E485" s="118">
        <v>3.0872488677956578</v>
      </c>
      <c r="F485" s="84" t="s">
        <v>2986</v>
      </c>
      <c r="G485" s="84" t="b">
        <v>0</v>
      </c>
      <c r="H485" s="84" t="b">
        <v>0</v>
      </c>
      <c r="I485" s="84" t="b">
        <v>0</v>
      </c>
      <c r="J485" s="84" t="b">
        <v>0</v>
      </c>
      <c r="K485" s="84" t="b">
        <v>0</v>
      </c>
      <c r="L485" s="84" t="b">
        <v>0</v>
      </c>
    </row>
    <row r="486" spans="1:12" ht="15">
      <c r="A486" s="84" t="s">
        <v>2953</v>
      </c>
      <c r="B486" s="84" t="s">
        <v>2954</v>
      </c>
      <c r="C486" s="84">
        <v>2</v>
      </c>
      <c r="D486" s="118">
        <v>0.0014927101172499606</v>
      </c>
      <c r="E486" s="118">
        <v>3.0872488677956578</v>
      </c>
      <c r="F486" s="84" t="s">
        <v>2986</v>
      </c>
      <c r="G486" s="84" t="b">
        <v>0</v>
      </c>
      <c r="H486" s="84" t="b">
        <v>0</v>
      </c>
      <c r="I486" s="84" t="b">
        <v>0</v>
      </c>
      <c r="J486" s="84" t="b">
        <v>0</v>
      </c>
      <c r="K486" s="84" t="b">
        <v>0</v>
      </c>
      <c r="L486" s="84" t="b">
        <v>0</v>
      </c>
    </row>
    <row r="487" spans="1:12" ht="15">
      <c r="A487" s="84" t="s">
        <v>2954</v>
      </c>
      <c r="B487" s="84" t="s">
        <v>2955</v>
      </c>
      <c r="C487" s="84">
        <v>2</v>
      </c>
      <c r="D487" s="118">
        <v>0.0014927101172499606</v>
      </c>
      <c r="E487" s="118">
        <v>3.0872488677956578</v>
      </c>
      <c r="F487" s="84" t="s">
        <v>2986</v>
      </c>
      <c r="G487" s="84" t="b">
        <v>0</v>
      </c>
      <c r="H487" s="84" t="b">
        <v>0</v>
      </c>
      <c r="I487" s="84" t="b">
        <v>0</v>
      </c>
      <c r="J487" s="84" t="b">
        <v>0</v>
      </c>
      <c r="K487" s="84" t="b">
        <v>1</v>
      </c>
      <c r="L487" s="84" t="b">
        <v>0</v>
      </c>
    </row>
    <row r="488" spans="1:12" ht="15">
      <c r="A488" s="84" t="s">
        <v>2955</v>
      </c>
      <c r="B488" s="84" t="s">
        <v>2956</v>
      </c>
      <c r="C488" s="84">
        <v>2</v>
      </c>
      <c r="D488" s="118">
        <v>0.0014927101172499606</v>
      </c>
      <c r="E488" s="118">
        <v>3.0872488677956578</v>
      </c>
      <c r="F488" s="84" t="s">
        <v>2986</v>
      </c>
      <c r="G488" s="84" t="b">
        <v>0</v>
      </c>
      <c r="H488" s="84" t="b">
        <v>1</v>
      </c>
      <c r="I488" s="84" t="b">
        <v>0</v>
      </c>
      <c r="J488" s="84" t="b">
        <v>0</v>
      </c>
      <c r="K488" s="84" t="b">
        <v>0</v>
      </c>
      <c r="L488" s="84" t="b">
        <v>0</v>
      </c>
    </row>
    <row r="489" spans="1:12" ht="15">
      <c r="A489" s="84" t="s">
        <v>2956</v>
      </c>
      <c r="B489" s="84" t="s">
        <v>2957</v>
      </c>
      <c r="C489" s="84">
        <v>2</v>
      </c>
      <c r="D489" s="118">
        <v>0.0014927101172499606</v>
      </c>
      <c r="E489" s="118">
        <v>3.0872488677956578</v>
      </c>
      <c r="F489" s="84" t="s">
        <v>2986</v>
      </c>
      <c r="G489" s="84" t="b">
        <v>0</v>
      </c>
      <c r="H489" s="84" t="b">
        <v>0</v>
      </c>
      <c r="I489" s="84" t="b">
        <v>0</v>
      </c>
      <c r="J489" s="84" t="b">
        <v>0</v>
      </c>
      <c r="K489" s="84" t="b">
        <v>0</v>
      </c>
      <c r="L489" s="84" t="b">
        <v>0</v>
      </c>
    </row>
    <row r="490" spans="1:12" ht="15">
      <c r="A490" s="84" t="s">
        <v>2736</v>
      </c>
      <c r="B490" s="84" t="s">
        <v>2786</v>
      </c>
      <c r="C490" s="84">
        <v>2</v>
      </c>
      <c r="D490" s="118">
        <v>0.0014927101172499606</v>
      </c>
      <c r="E490" s="118">
        <v>2.6101276130759956</v>
      </c>
      <c r="F490" s="84" t="s">
        <v>2986</v>
      </c>
      <c r="G490" s="84" t="b">
        <v>0</v>
      </c>
      <c r="H490" s="84" t="b">
        <v>0</v>
      </c>
      <c r="I490" s="84" t="b">
        <v>0</v>
      </c>
      <c r="J490" s="84" t="b">
        <v>0</v>
      </c>
      <c r="K490" s="84" t="b">
        <v>0</v>
      </c>
      <c r="L490" s="84" t="b">
        <v>0</v>
      </c>
    </row>
    <row r="491" spans="1:12" ht="15">
      <c r="A491" s="84" t="s">
        <v>2786</v>
      </c>
      <c r="B491" s="84" t="s">
        <v>2785</v>
      </c>
      <c r="C491" s="84">
        <v>2</v>
      </c>
      <c r="D491" s="118">
        <v>0.0014927101172499606</v>
      </c>
      <c r="E491" s="118">
        <v>2.7350663496842955</v>
      </c>
      <c r="F491" s="84" t="s">
        <v>2986</v>
      </c>
      <c r="G491" s="84" t="b">
        <v>0</v>
      </c>
      <c r="H491" s="84" t="b">
        <v>0</v>
      </c>
      <c r="I491" s="84" t="b">
        <v>0</v>
      </c>
      <c r="J491" s="84" t="b">
        <v>0</v>
      </c>
      <c r="K491" s="84" t="b">
        <v>0</v>
      </c>
      <c r="L491" s="84" t="b">
        <v>0</v>
      </c>
    </row>
    <row r="492" spans="1:12" ht="15">
      <c r="A492" s="84" t="s">
        <v>229</v>
      </c>
      <c r="B492" s="84" t="s">
        <v>2197</v>
      </c>
      <c r="C492" s="84">
        <v>2</v>
      </c>
      <c r="D492" s="118">
        <v>0.0014927101172499606</v>
      </c>
      <c r="E492" s="118">
        <v>2.9111576087399764</v>
      </c>
      <c r="F492" s="84" t="s">
        <v>2986</v>
      </c>
      <c r="G492" s="84" t="b">
        <v>0</v>
      </c>
      <c r="H492" s="84" t="b">
        <v>0</v>
      </c>
      <c r="I492" s="84" t="b">
        <v>0</v>
      </c>
      <c r="J492" s="84" t="b">
        <v>0</v>
      </c>
      <c r="K492" s="84" t="b">
        <v>0</v>
      </c>
      <c r="L492" s="84" t="b">
        <v>0</v>
      </c>
    </row>
    <row r="493" spans="1:12" ht="15">
      <c r="A493" s="84" t="s">
        <v>2789</v>
      </c>
      <c r="B493" s="84" t="s">
        <v>2963</v>
      </c>
      <c r="C493" s="84">
        <v>2</v>
      </c>
      <c r="D493" s="118">
        <v>0.0014927101172499606</v>
      </c>
      <c r="E493" s="118">
        <v>2.9111576087399764</v>
      </c>
      <c r="F493" s="84" t="s">
        <v>2986</v>
      </c>
      <c r="G493" s="84" t="b">
        <v>0</v>
      </c>
      <c r="H493" s="84" t="b">
        <v>0</v>
      </c>
      <c r="I493" s="84" t="b">
        <v>0</v>
      </c>
      <c r="J493" s="84" t="b">
        <v>0</v>
      </c>
      <c r="K493" s="84" t="b">
        <v>0</v>
      </c>
      <c r="L493" s="84" t="b">
        <v>0</v>
      </c>
    </row>
    <row r="494" spans="1:12" ht="15">
      <c r="A494" s="84" t="s">
        <v>2190</v>
      </c>
      <c r="B494" s="84" t="s">
        <v>2176</v>
      </c>
      <c r="C494" s="84">
        <v>2</v>
      </c>
      <c r="D494" s="118">
        <v>0.0014927101172499606</v>
      </c>
      <c r="E494" s="118">
        <v>1.0702155284968775</v>
      </c>
      <c r="F494" s="84" t="s">
        <v>2986</v>
      </c>
      <c r="G494" s="84" t="b">
        <v>0</v>
      </c>
      <c r="H494" s="84" t="b">
        <v>0</v>
      </c>
      <c r="I494" s="84" t="b">
        <v>0</v>
      </c>
      <c r="J494" s="84" t="b">
        <v>0</v>
      </c>
      <c r="K494" s="84" t="b">
        <v>0</v>
      </c>
      <c r="L494" s="84" t="b">
        <v>0</v>
      </c>
    </row>
    <row r="495" spans="1:12" ht="15">
      <c r="A495" s="84" t="s">
        <v>2670</v>
      </c>
      <c r="B495" s="84" t="s">
        <v>2964</v>
      </c>
      <c r="C495" s="84">
        <v>2</v>
      </c>
      <c r="D495" s="118">
        <v>0.0014927101172499606</v>
      </c>
      <c r="E495" s="118">
        <v>2.6893088591236203</v>
      </c>
      <c r="F495" s="84" t="s">
        <v>2986</v>
      </c>
      <c r="G495" s="84" t="b">
        <v>0</v>
      </c>
      <c r="H495" s="84" t="b">
        <v>0</v>
      </c>
      <c r="I495" s="84" t="b">
        <v>0</v>
      </c>
      <c r="J495" s="84" t="b">
        <v>0</v>
      </c>
      <c r="K495" s="84" t="b">
        <v>0</v>
      </c>
      <c r="L495" s="84" t="b">
        <v>0</v>
      </c>
    </row>
    <row r="496" spans="1:12" ht="15">
      <c r="A496" s="84" t="s">
        <v>2964</v>
      </c>
      <c r="B496" s="84" t="s">
        <v>2722</v>
      </c>
      <c r="C496" s="84">
        <v>2</v>
      </c>
      <c r="D496" s="118">
        <v>0.0014927101172499606</v>
      </c>
      <c r="E496" s="118">
        <v>2.7862188721316765</v>
      </c>
      <c r="F496" s="84" t="s">
        <v>2986</v>
      </c>
      <c r="G496" s="84" t="b">
        <v>0</v>
      </c>
      <c r="H496" s="84" t="b">
        <v>0</v>
      </c>
      <c r="I496" s="84" t="b">
        <v>0</v>
      </c>
      <c r="J496" s="84" t="b">
        <v>0</v>
      </c>
      <c r="K496" s="84" t="b">
        <v>0</v>
      </c>
      <c r="L496" s="84" t="b">
        <v>0</v>
      </c>
    </row>
    <row r="497" spans="1:12" ht="15">
      <c r="A497" s="84" t="s">
        <v>2778</v>
      </c>
      <c r="B497" s="84" t="s">
        <v>2779</v>
      </c>
      <c r="C497" s="84">
        <v>2</v>
      </c>
      <c r="D497" s="118">
        <v>0.0014927101172499606</v>
      </c>
      <c r="E497" s="118">
        <v>2.7350663496842955</v>
      </c>
      <c r="F497" s="84" t="s">
        <v>2986</v>
      </c>
      <c r="G497" s="84" t="b">
        <v>0</v>
      </c>
      <c r="H497" s="84" t="b">
        <v>0</v>
      </c>
      <c r="I497" s="84" t="b">
        <v>0</v>
      </c>
      <c r="J497" s="84" t="b">
        <v>0</v>
      </c>
      <c r="K497" s="84" t="b">
        <v>0</v>
      </c>
      <c r="L497" s="84" t="b">
        <v>0</v>
      </c>
    </row>
    <row r="498" spans="1:12" ht="15">
      <c r="A498" s="84" t="s">
        <v>2109</v>
      </c>
      <c r="B498" s="84" t="s">
        <v>2966</v>
      </c>
      <c r="C498" s="84">
        <v>2</v>
      </c>
      <c r="D498" s="118">
        <v>0.0014927101172499606</v>
      </c>
      <c r="E498" s="118">
        <v>2.2121876044039577</v>
      </c>
      <c r="F498" s="84" t="s">
        <v>2986</v>
      </c>
      <c r="G498" s="84" t="b">
        <v>0</v>
      </c>
      <c r="H498" s="84" t="b">
        <v>0</v>
      </c>
      <c r="I498" s="84" t="b">
        <v>0</v>
      </c>
      <c r="J498" s="84" t="b">
        <v>0</v>
      </c>
      <c r="K498" s="84" t="b">
        <v>0</v>
      </c>
      <c r="L498" s="84" t="b">
        <v>0</v>
      </c>
    </row>
    <row r="499" spans="1:12" ht="15">
      <c r="A499" s="84" t="s">
        <v>2966</v>
      </c>
      <c r="B499" s="84" t="s">
        <v>2967</v>
      </c>
      <c r="C499" s="84">
        <v>2</v>
      </c>
      <c r="D499" s="118">
        <v>0.0014927101172499606</v>
      </c>
      <c r="E499" s="118">
        <v>3.0872488677956578</v>
      </c>
      <c r="F499" s="84" t="s">
        <v>2986</v>
      </c>
      <c r="G499" s="84" t="b">
        <v>0</v>
      </c>
      <c r="H499" s="84" t="b">
        <v>0</v>
      </c>
      <c r="I499" s="84" t="b">
        <v>0</v>
      </c>
      <c r="J499" s="84" t="b">
        <v>0</v>
      </c>
      <c r="K499" s="84" t="b">
        <v>0</v>
      </c>
      <c r="L499" s="84" t="b">
        <v>0</v>
      </c>
    </row>
    <row r="500" spans="1:12" ht="15">
      <c r="A500" s="84" t="s">
        <v>2967</v>
      </c>
      <c r="B500" s="84" t="s">
        <v>2968</v>
      </c>
      <c r="C500" s="84">
        <v>2</v>
      </c>
      <c r="D500" s="118">
        <v>0.0014927101172499606</v>
      </c>
      <c r="E500" s="118">
        <v>3.0872488677956578</v>
      </c>
      <c r="F500" s="84" t="s">
        <v>2986</v>
      </c>
      <c r="G500" s="84" t="b">
        <v>0</v>
      </c>
      <c r="H500" s="84" t="b">
        <v>0</v>
      </c>
      <c r="I500" s="84" t="b">
        <v>0</v>
      </c>
      <c r="J500" s="84" t="b">
        <v>0</v>
      </c>
      <c r="K500" s="84" t="b">
        <v>0</v>
      </c>
      <c r="L500" s="84" t="b">
        <v>0</v>
      </c>
    </row>
    <row r="501" spans="1:12" ht="15">
      <c r="A501" s="84" t="s">
        <v>2968</v>
      </c>
      <c r="B501" s="84" t="s">
        <v>2969</v>
      </c>
      <c r="C501" s="84">
        <v>2</v>
      </c>
      <c r="D501" s="118">
        <v>0.0014927101172499606</v>
      </c>
      <c r="E501" s="118">
        <v>3.0872488677956578</v>
      </c>
      <c r="F501" s="84" t="s">
        <v>2986</v>
      </c>
      <c r="G501" s="84" t="b">
        <v>0</v>
      </c>
      <c r="H501" s="84" t="b">
        <v>0</v>
      </c>
      <c r="I501" s="84" t="b">
        <v>0</v>
      </c>
      <c r="J501" s="84" t="b">
        <v>0</v>
      </c>
      <c r="K501" s="84" t="b">
        <v>0</v>
      </c>
      <c r="L501" s="84" t="b">
        <v>0</v>
      </c>
    </row>
    <row r="502" spans="1:12" ht="15">
      <c r="A502" s="84" t="s">
        <v>2969</v>
      </c>
      <c r="B502" s="84" t="s">
        <v>2970</v>
      </c>
      <c r="C502" s="84">
        <v>2</v>
      </c>
      <c r="D502" s="118">
        <v>0.0014927101172499606</v>
      </c>
      <c r="E502" s="118">
        <v>3.0872488677956578</v>
      </c>
      <c r="F502" s="84" t="s">
        <v>2986</v>
      </c>
      <c r="G502" s="84" t="b">
        <v>0</v>
      </c>
      <c r="H502" s="84" t="b">
        <v>0</v>
      </c>
      <c r="I502" s="84" t="b">
        <v>0</v>
      </c>
      <c r="J502" s="84" t="b">
        <v>0</v>
      </c>
      <c r="K502" s="84" t="b">
        <v>0</v>
      </c>
      <c r="L502" s="84" t="b">
        <v>0</v>
      </c>
    </row>
    <row r="503" spans="1:12" ht="15">
      <c r="A503" s="84" t="s">
        <v>2970</v>
      </c>
      <c r="B503" s="84" t="s">
        <v>2971</v>
      </c>
      <c r="C503" s="84">
        <v>2</v>
      </c>
      <c r="D503" s="118">
        <v>0.0014927101172499606</v>
      </c>
      <c r="E503" s="118">
        <v>3.0872488677956578</v>
      </c>
      <c r="F503" s="84" t="s">
        <v>2986</v>
      </c>
      <c r="G503" s="84" t="b">
        <v>0</v>
      </c>
      <c r="H503" s="84" t="b">
        <v>0</v>
      </c>
      <c r="I503" s="84" t="b">
        <v>0</v>
      </c>
      <c r="J503" s="84" t="b">
        <v>0</v>
      </c>
      <c r="K503" s="84" t="b">
        <v>0</v>
      </c>
      <c r="L503" s="84" t="b">
        <v>0</v>
      </c>
    </row>
    <row r="504" spans="1:12" ht="15">
      <c r="A504" s="84" t="s">
        <v>2971</v>
      </c>
      <c r="B504" s="84" t="s">
        <v>2972</v>
      </c>
      <c r="C504" s="84">
        <v>2</v>
      </c>
      <c r="D504" s="118">
        <v>0.0014927101172499606</v>
      </c>
      <c r="E504" s="118">
        <v>3.0872488677956578</v>
      </c>
      <c r="F504" s="84" t="s">
        <v>2986</v>
      </c>
      <c r="G504" s="84" t="b">
        <v>0</v>
      </c>
      <c r="H504" s="84" t="b">
        <v>0</v>
      </c>
      <c r="I504" s="84" t="b">
        <v>0</v>
      </c>
      <c r="J504" s="84" t="b">
        <v>0</v>
      </c>
      <c r="K504" s="84" t="b">
        <v>0</v>
      </c>
      <c r="L504" s="84" t="b">
        <v>0</v>
      </c>
    </row>
    <row r="505" spans="1:12" ht="15">
      <c r="A505" s="84" t="s">
        <v>2972</v>
      </c>
      <c r="B505" s="84" t="s">
        <v>2167</v>
      </c>
      <c r="C505" s="84">
        <v>2</v>
      </c>
      <c r="D505" s="118">
        <v>0.0014927101172499606</v>
      </c>
      <c r="E505" s="118">
        <v>1.4244910361140837</v>
      </c>
      <c r="F505" s="84" t="s">
        <v>2986</v>
      </c>
      <c r="G505" s="84" t="b">
        <v>0</v>
      </c>
      <c r="H505" s="84" t="b">
        <v>0</v>
      </c>
      <c r="I505" s="84" t="b">
        <v>0</v>
      </c>
      <c r="J505" s="84" t="b">
        <v>0</v>
      </c>
      <c r="K505" s="84" t="b">
        <v>0</v>
      </c>
      <c r="L505" s="84" t="b">
        <v>0</v>
      </c>
    </row>
    <row r="506" spans="1:12" ht="15">
      <c r="A506" s="84" t="s">
        <v>2620</v>
      </c>
      <c r="B506" s="84" t="s">
        <v>2635</v>
      </c>
      <c r="C506" s="84">
        <v>2</v>
      </c>
      <c r="D506" s="118">
        <v>0.0014927101172499606</v>
      </c>
      <c r="E506" s="118">
        <v>2.1841588808037145</v>
      </c>
      <c r="F506" s="84" t="s">
        <v>2986</v>
      </c>
      <c r="G506" s="84" t="b">
        <v>0</v>
      </c>
      <c r="H506" s="84" t="b">
        <v>0</v>
      </c>
      <c r="I506" s="84" t="b">
        <v>0</v>
      </c>
      <c r="J506" s="84" t="b">
        <v>0</v>
      </c>
      <c r="K506" s="84" t="b">
        <v>0</v>
      </c>
      <c r="L506" s="84" t="b">
        <v>0</v>
      </c>
    </row>
    <row r="507" spans="1:12" ht="15">
      <c r="A507" s="84" t="s">
        <v>2635</v>
      </c>
      <c r="B507" s="84" t="s">
        <v>2636</v>
      </c>
      <c r="C507" s="84">
        <v>2</v>
      </c>
      <c r="D507" s="118">
        <v>0.0014927101172499606</v>
      </c>
      <c r="E507" s="118">
        <v>1.9991127790951067</v>
      </c>
      <c r="F507" s="84" t="s">
        <v>2986</v>
      </c>
      <c r="G507" s="84" t="b">
        <v>0</v>
      </c>
      <c r="H507" s="84" t="b">
        <v>0</v>
      </c>
      <c r="I507" s="84" t="b">
        <v>0</v>
      </c>
      <c r="J507" s="84" t="b">
        <v>0</v>
      </c>
      <c r="K507" s="84" t="b">
        <v>0</v>
      </c>
      <c r="L507" s="84" t="b">
        <v>0</v>
      </c>
    </row>
    <row r="508" spans="1:12" ht="15">
      <c r="A508" s="84" t="s">
        <v>2598</v>
      </c>
      <c r="B508" s="84" t="s">
        <v>2973</v>
      </c>
      <c r="C508" s="84">
        <v>2</v>
      </c>
      <c r="D508" s="118">
        <v>0.0014927101172499606</v>
      </c>
      <c r="E508" s="118">
        <v>2.346886178301414</v>
      </c>
      <c r="F508" s="84" t="s">
        <v>2986</v>
      </c>
      <c r="G508" s="84" t="b">
        <v>0</v>
      </c>
      <c r="H508" s="84" t="b">
        <v>0</v>
      </c>
      <c r="I508" s="84" t="b">
        <v>0</v>
      </c>
      <c r="J508" s="84" t="b">
        <v>0</v>
      </c>
      <c r="K508" s="84" t="b">
        <v>0</v>
      </c>
      <c r="L508" s="84" t="b">
        <v>0</v>
      </c>
    </row>
    <row r="509" spans="1:12" ht="15">
      <c r="A509" s="84" t="s">
        <v>2973</v>
      </c>
      <c r="B509" s="84" t="s">
        <v>2168</v>
      </c>
      <c r="C509" s="84">
        <v>2</v>
      </c>
      <c r="D509" s="118">
        <v>0.0014927101172499606</v>
      </c>
      <c r="E509" s="118">
        <v>1.7862188721316765</v>
      </c>
      <c r="F509" s="84" t="s">
        <v>2986</v>
      </c>
      <c r="G509" s="84" t="b">
        <v>0</v>
      </c>
      <c r="H509" s="84" t="b">
        <v>0</v>
      </c>
      <c r="I509" s="84" t="b">
        <v>0</v>
      </c>
      <c r="J509" s="84" t="b">
        <v>0</v>
      </c>
      <c r="K509" s="84" t="b">
        <v>0</v>
      </c>
      <c r="L509" s="84" t="b">
        <v>0</v>
      </c>
    </row>
    <row r="510" spans="1:12" ht="15">
      <c r="A510" s="84" t="s">
        <v>2170</v>
      </c>
      <c r="B510" s="84" t="s">
        <v>2974</v>
      </c>
      <c r="C510" s="84">
        <v>2</v>
      </c>
      <c r="D510" s="118">
        <v>0.0014927101172499606</v>
      </c>
      <c r="E510" s="118">
        <v>1.820077139392644</v>
      </c>
      <c r="F510" s="84" t="s">
        <v>2986</v>
      </c>
      <c r="G510" s="84" t="b">
        <v>0</v>
      </c>
      <c r="H510" s="84" t="b">
        <v>0</v>
      </c>
      <c r="I510" s="84" t="b">
        <v>0</v>
      </c>
      <c r="J510" s="84" t="b">
        <v>0</v>
      </c>
      <c r="K510" s="84" t="b">
        <v>0</v>
      </c>
      <c r="L510" s="84" t="b">
        <v>0</v>
      </c>
    </row>
    <row r="511" spans="1:12" ht="15">
      <c r="A511" s="84" t="s">
        <v>2976</v>
      </c>
      <c r="B511" s="84" t="s">
        <v>2635</v>
      </c>
      <c r="C511" s="84">
        <v>2</v>
      </c>
      <c r="D511" s="118">
        <v>0.0014927101172499606</v>
      </c>
      <c r="E511" s="118">
        <v>2.7862188721316765</v>
      </c>
      <c r="F511" s="84" t="s">
        <v>2986</v>
      </c>
      <c r="G511" s="84" t="b">
        <v>0</v>
      </c>
      <c r="H511" s="84" t="b">
        <v>0</v>
      </c>
      <c r="I511" s="84" t="b">
        <v>0</v>
      </c>
      <c r="J511" s="84" t="b">
        <v>0</v>
      </c>
      <c r="K511" s="84" t="b">
        <v>0</v>
      </c>
      <c r="L511" s="84" t="b">
        <v>0</v>
      </c>
    </row>
    <row r="512" spans="1:12" ht="15">
      <c r="A512" s="84" t="s">
        <v>2637</v>
      </c>
      <c r="B512" s="84" t="s">
        <v>2168</v>
      </c>
      <c r="C512" s="84">
        <v>2</v>
      </c>
      <c r="D512" s="118">
        <v>0.0014927101172499606</v>
      </c>
      <c r="E512" s="118">
        <v>1.242150827781401</v>
      </c>
      <c r="F512" s="84" t="s">
        <v>2986</v>
      </c>
      <c r="G512" s="84" t="b">
        <v>1</v>
      </c>
      <c r="H512" s="84" t="b">
        <v>0</v>
      </c>
      <c r="I512" s="84" t="b">
        <v>0</v>
      </c>
      <c r="J512" s="84" t="b">
        <v>0</v>
      </c>
      <c r="K512" s="84" t="b">
        <v>0</v>
      </c>
      <c r="L512" s="84" t="b">
        <v>0</v>
      </c>
    </row>
    <row r="513" spans="1:12" ht="15">
      <c r="A513" s="84" t="s">
        <v>2170</v>
      </c>
      <c r="B513" s="84" t="s">
        <v>2977</v>
      </c>
      <c r="C513" s="84">
        <v>2</v>
      </c>
      <c r="D513" s="118">
        <v>0.0014927101172499606</v>
      </c>
      <c r="E513" s="118">
        <v>1.820077139392644</v>
      </c>
      <c r="F513" s="84" t="s">
        <v>2986</v>
      </c>
      <c r="G513" s="84" t="b">
        <v>0</v>
      </c>
      <c r="H513" s="84" t="b">
        <v>0</v>
      </c>
      <c r="I513" s="84" t="b">
        <v>0</v>
      </c>
      <c r="J513" s="84" t="b">
        <v>0</v>
      </c>
      <c r="K513" s="84" t="b">
        <v>0</v>
      </c>
      <c r="L513" s="84" t="b">
        <v>0</v>
      </c>
    </row>
    <row r="514" spans="1:12" ht="15">
      <c r="A514" s="84" t="s">
        <v>2977</v>
      </c>
      <c r="B514" s="84" t="s">
        <v>2978</v>
      </c>
      <c r="C514" s="84">
        <v>2</v>
      </c>
      <c r="D514" s="118">
        <v>0.0014927101172499606</v>
      </c>
      <c r="E514" s="118">
        <v>3.0872488677956578</v>
      </c>
      <c r="F514" s="84" t="s">
        <v>2986</v>
      </c>
      <c r="G514" s="84" t="b">
        <v>0</v>
      </c>
      <c r="H514" s="84" t="b">
        <v>0</v>
      </c>
      <c r="I514" s="84" t="b">
        <v>0</v>
      </c>
      <c r="J514" s="84" t="b">
        <v>0</v>
      </c>
      <c r="K514" s="84" t="b">
        <v>0</v>
      </c>
      <c r="L514" s="84" t="b">
        <v>0</v>
      </c>
    </row>
    <row r="515" spans="1:12" ht="15">
      <c r="A515" s="84" t="s">
        <v>2978</v>
      </c>
      <c r="B515" s="84" t="s">
        <v>2737</v>
      </c>
      <c r="C515" s="84">
        <v>2</v>
      </c>
      <c r="D515" s="118">
        <v>0.0014927101172499606</v>
      </c>
      <c r="E515" s="118">
        <v>2.7862188721316765</v>
      </c>
      <c r="F515" s="84" t="s">
        <v>2986</v>
      </c>
      <c r="G515" s="84" t="b">
        <v>0</v>
      </c>
      <c r="H515" s="84" t="b">
        <v>0</v>
      </c>
      <c r="I515" s="84" t="b">
        <v>0</v>
      </c>
      <c r="J515" s="84" t="b">
        <v>0</v>
      </c>
      <c r="K515" s="84" t="b">
        <v>0</v>
      </c>
      <c r="L515" s="84" t="b">
        <v>0</v>
      </c>
    </row>
    <row r="516" spans="1:12" ht="15">
      <c r="A516" s="84" t="s">
        <v>2707</v>
      </c>
      <c r="B516" s="84" t="s">
        <v>2979</v>
      </c>
      <c r="C516" s="84">
        <v>2</v>
      </c>
      <c r="D516" s="118">
        <v>0.0014927101172499606</v>
      </c>
      <c r="E516" s="118">
        <v>2.7862188721316765</v>
      </c>
      <c r="F516" s="84" t="s">
        <v>2986</v>
      </c>
      <c r="G516" s="84" t="b">
        <v>0</v>
      </c>
      <c r="H516" s="84" t="b">
        <v>0</v>
      </c>
      <c r="I516" s="84" t="b">
        <v>0</v>
      </c>
      <c r="J516" s="84" t="b">
        <v>0</v>
      </c>
      <c r="K516" s="84" t="b">
        <v>0</v>
      </c>
      <c r="L516" s="84" t="b">
        <v>0</v>
      </c>
    </row>
    <row r="517" spans="1:12" ht="15">
      <c r="A517" s="84" t="s">
        <v>2979</v>
      </c>
      <c r="B517" s="84" t="s">
        <v>2741</v>
      </c>
      <c r="C517" s="84">
        <v>2</v>
      </c>
      <c r="D517" s="118">
        <v>0.0014927101172499606</v>
      </c>
      <c r="E517" s="118">
        <v>2.7862188721316765</v>
      </c>
      <c r="F517" s="84" t="s">
        <v>2986</v>
      </c>
      <c r="G517" s="84" t="b">
        <v>0</v>
      </c>
      <c r="H517" s="84" t="b">
        <v>0</v>
      </c>
      <c r="I517" s="84" t="b">
        <v>0</v>
      </c>
      <c r="J517" s="84" t="b">
        <v>0</v>
      </c>
      <c r="K517" s="84" t="b">
        <v>0</v>
      </c>
      <c r="L517" s="84" t="b">
        <v>0</v>
      </c>
    </row>
    <row r="518" spans="1:12" ht="15">
      <c r="A518" s="84" t="s">
        <v>2741</v>
      </c>
      <c r="B518" s="84" t="s">
        <v>2615</v>
      </c>
      <c r="C518" s="84">
        <v>2</v>
      </c>
      <c r="D518" s="118">
        <v>0.0014927101172499606</v>
      </c>
      <c r="E518" s="118">
        <v>2.1841588808037145</v>
      </c>
      <c r="F518" s="84" t="s">
        <v>2986</v>
      </c>
      <c r="G518" s="84" t="b">
        <v>0</v>
      </c>
      <c r="H518" s="84" t="b">
        <v>0</v>
      </c>
      <c r="I518" s="84" t="b">
        <v>0</v>
      </c>
      <c r="J518" s="84" t="b">
        <v>0</v>
      </c>
      <c r="K518" s="84" t="b">
        <v>0</v>
      </c>
      <c r="L518" s="84" t="b">
        <v>0</v>
      </c>
    </row>
    <row r="519" spans="1:12" ht="15">
      <c r="A519" s="84" t="s">
        <v>2615</v>
      </c>
      <c r="B519" s="84" t="s">
        <v>2791</v>
      </c>
      <c r="C519" s="84">
        <v>2</v>
      </c>
      <c r="D519" s="118">
        <v>0.0014927101172499606</v>
      </c>
      <c r="E519" s="118">
        <v>2.3090976174120144</v>
      </c>
      <c r="F519" s="84" t="s">
        <v>2986</v>
      </c>
      <c r="G519" s="84" t="b">
        <v>0</v>
      </c>
      <c r="H519" s="84" t="b">
        <v>0</v>
      </c>
      <c r="I519" s="84" t="b">
        <v>0</v>
      </c>
      <c r="J519" s="84" t="b">
        <v>0</v>
      </c>
      <c r="K519" s="84" t="b">
        <v>0</v>
      </c>
      <c r="L519" s="84" t="b">
        <v>0</v>
      </c>
    </row>
    <row r="520" spans="1:12" ht="15">
      <c r="A520" s="84" t="s">
        <v>2791</v>
      </c>
      <c r="B520" s="84" t="s">
        <v>2167</v>
      </c>
      <c r="C520" s="84">
        <v>2</v>
      </c>
      <c r="D520" s="118">
        <v>0.0014927101172499606</v>
      </c>
      <c r="E520" s="118">
        <v>1.2483997770584025</v>
      </c>
      <c r="F520" s="84" t="s">
        <v>2986</v>
      </c>
      <c r="G520" s="84" t="b">
        <v>0</v>
      </c>
      <c r="H520" s="84" t="b">
        <v>0</v>
      </c>
      <c r="I520" s="84" t="b">
        <v>0</v>
      </c>
      <c r="J520" s="84" t="b">
        <v>0</v>
      </c>
      <c r="K520" s="84" t="b">
        <v>0</v>
      </c>
      <c r="L520" s="84" t="b">
        <v>0</v>
      </c>
    </row>
    <row r="521" spans="1:12" ht="15">
      <c r="A521" s="84" t="s">
        <v>2167</v>
      </c>
      <c r="B521" s="84" t="s">
        <v>2980</v>
      </c>
      <c r="C521" s="84">
        <v>2</v>
      </c>
      <c r="D521" s="118">
        <v>0.0014927101172499606</v>
      </c>
      <c r="E521" s="118">
        <v>1.6558851036366706</v>
      </c>
      <c r="F521" s="84" t="s">
        <v>2986</v>
      </c>
      <c r="G521" s="84" t="b">
        <v>0</v>
      </c>
      <c r="H521" s="84" t="b">
        <v>0</v>
      </c>
      <c r="I521" s="84" t="b">
        <v>0</v>
      </c>
      <c r="J521" s="84" t="b">
        <v>0</v>
      </c>
      <c r="K521" s="84" t="b">
        <v>0</v>
      </c>
      <c r="L521" s="84" t="b">
        <v>0</v>
      </c>
    </row>
    <row r="522" spans="1:12" ht="15">
      <c r="A522" s="84" t="s">
        <v>2980</v>
      </c>
      <c r="B522" s="84" t="s">
        <v>2708</v>
      </c>
      <c r="C522" s="84">
        <v>2</v>
      </c>
      <c r="D522" s="118">
        <v>0.0014927101172499606</v>
      </c>
      <c r="E522" s="118">
        <v>2.6893088591236203</v>
      </c>
      <c r="F522" s="84" t="s">
        <v>2986</v>
      </c>
      <c r="G522" s="84" t="b">
        <v>0</v>
      </c>
      <c r="H522" s="84" t="b">
        <v>0</v>
      </c>
      <c r="I522" s="84" t="b">
        <v>0</v>
      </c>
      <c r="J522" s="84" t="b">
        <v>0</v>
      </c>
      <c r="K522" s="84" t="b">
        <v>0</v>
      </c>
      <c r="L522" s="84" t="b">
        <v>0</v>
      </c>
    </row>
    <row r="523" spans="1:12" ht="15">
      <c r="A523" s="84" t="s">
        <v>2708</v>
      </c>
      <c r="B523" s="84" t="s">
        <v>2590</v>
      </c>
      <c r="C523" s="84">
        <v>2</v>
      </c>
      <c r="D523" s="118">
        <v>0.0014927101172499606</v>
      </c>
      <c r="E523" s="118">
        <v>1.7115852538347724</v>
      </c>
      <c r="F523" s="84" t="s">
        <v>2986</v>
      </c>
      <c r="G523" s="84" t="b">
        <v>0</v>
      </c>
      <c r="H523" s="84" t="b">
        <v>0</v>
      </c>
      <c r="I523" s="84" t="b">
        <v>0</v>
      </c>
      <c r="J523" s="84" t="b">
        <v>0</v>
      </c>
      <c r="K523" s="84" t="b">
        <v>0</v>
      </c>
      <c r="L523" s="84" t="b">
        <v>0</v>
      </c>
    </row>
    <row r="524" spans="1:12" ht="15">
      <c r="A524" s="84" t="s">
        <v>2658</v>
      </c>
      <c r="B524" s="84" t="s">
        <v>2169</v>
      </c>
      <c r="C524" s="84">
        <v>2</v>
      </c>
      <c r="D524" s="118">
        <v>0.0014927101172499606</v>
      </c>
      <c r="E524" s="118">
        <v>1.3090976174120141</v>
      </c>
      <c r="F524" s="84" t="s">
        <v>2986</v>
      </c>
      <c r="G524" s="84" t="b">
        <v>0</v>
      </c>
      <c r="H524" s="84" t="b">
        <v>0</v>
      </c>
      <c r="I524" s="84" t="b">
        <v>0</v>
      </c>
      <c r="J524" s="84" t="b">
        <v>0</v>
      </c>
      <c r="K524" s="84" t="b">
        <v>0</v>
      </c>
      <c r="L524" s="84" t="b">
        <v>0</v>
      </c>
    </row>
    <row r="525" spans="1:12" ht="15">
      <c r="A525" s="84" t="s">
        <v>2169</v>
      </c>
      <c r="B525" s="84" t="s">
        <v>2691</v>
      </c>
      <c r="C525" s="84">
        <v>2</v>
      </c>
      <c r="D525" s="118">
        <v>0.0014927101172499606</v>
      </c>
      <c r="E525" s="118">
        <v>1.3775549980678659</v>
      </c>
      <c r="F525" s="84" t="s">
        <v>2986</v>
      </c>
      <c r="G525" s="84" t="b">
        <v>0</v>
      </c>
      <c r="H525" s="84" t="b">
        <v>0</v>
      </c>
      <c r="I525" s="84" t="b">
        <v>0</v>
      </c>
      <c r="J525" s="84" t="b">
        <v>0</v>
      </c>
      <c r="K525" s="84" t="b">
        <v>0</v>
      </c>
      <c r="L525" s="84" t="b">
        <v>0</v>
      </c>
    </row>
    <row r="526" spans="1:12" ht="15">
      <c r="A526" s="84" t="s">
        <v>2597</v>
      </c>
      <c r="B526" s="84" t="s">
        <v>2692</v>
      </c>
      <c r="C526" s="84">
        <v>2</v>
      </c>
      <c r="D526" s="118">
        <v>0.0014927101172499606</v>
      </c>
      <c r="E526" s="118">
        <v>1.9111576087399766</v>
      </c>
      <c r="F526" s="84" t="s">
        <v>2986</v>
      </c>
      <c r="G526" s="84" t="b">
        <v>0</v>
      </c>
      <c r="H526" s="84" t="b">
        <v>0</v>
      </c>
      <c r="I526" s="84" t="b">
        <v>0</v>
      </c>
      <c r="J526" s="84" t="b">
        <v>0</v>
      </c>
      <c r="K526" s="84" t="b">
        <v>0</v>
      </c>
      <c r="L526" s="84" t="b">
        <v>0</v>
      </c>
    </row>
    <row r="527" spans="1:12" ht="15">
      <c r="A527" s="84" t="s">
        <v>217</v>
      </c>
      <c r="B527" s="84" t="s">
        <v>2208</v>
      </c>
      <c r="C527" s="84">
        <v>2</v>
      </c>
      <c r="D527" s="118">
        <v>0.0014927101172499606</v>
      </c>
      <c r="E527" s="118">
        <v>2.7862188721316765</v>
      </c>
      <c r="F527" s="84" t="s">
        <v>2986</v>
      </c>
      <c r="G527" s="84" t="b">
        <v>0</v>
      </c>
      <c r="H527" s="84" t="b">
        <v>0</v>
      </c>
      <c r="I527" s="84" t="b">
        <v>0</v>
      </c>
      <c r="J527" s="84" t="b">
        <v>1</v>
      </c>
      <c r="K527" s="84" t="b">
        <v>0</v>
      </c>
      <c r="L527" s="84" t="b">
        <v>0</v>
      </c>
    </row>
    <row r="528" spans="1:12" ht="15">
      <c r="A528" s="84" t="s">
        <v>2793</v>
      </c>
      <c r="B528" s="84" t="s">
        <v>2981</v>
      </c>
      <c r="C528" s="84">
        <v>2</v>
      </c>
      <c r="D528" s="118">
        <v>0.0014927101172499606</v>
      </c>
      <c r="E528" s="118">
        <v>2.9111576087399764</v>
      </c>
      <c r="F528" s="84" t="s">
        <v>2986</v>
      </c>
      <c r="G528" s="84" t="b">
        <v>0</v>
      </c>
      <c r="H528" s="84" t="b">
        <v>0</v>
      </c>
      <c r="I528" s="84" t="b">
        <v>0</v>
      </c>
      <c r="J528" s="84" t="b">
        <v>0</v>
      </c>
      <c r="K528" s="84" t="b">
        <v>0</v>
      </c>
      <c r="L528" s="84" t="b">
        <v>0</v>
      </c>
    </row>
    <row r="529" spans="1:12" ht="15">
      <c r="A529" s="84" t="s">
        <v>2590</v>
      </c>
      <c r="B529" s="84" t="s">
        <v>2708</v>
      </c>
      <c r="C529" s="84">
        <v>2</v>
      </c>
      <c r="D529" s="118">
        <v>0.0014927101172499606</v>
      </c>
      <c r="E529" s="118">
        <v>1.7862188721316765</v>
      </c>
      <c r="F529" s="84" t="s">
        <v>2986</v>
      </c>
      <c r="G529" s="84" t="b">
        <v>0</v>
      </c>
      <c r="H529" s="84" t="b">
        <v>0</v>
      </c>
      <c r="I529" s="84" t="b">
        <v>0</v>
      </c>
      <c r="J529" s="84" t="b">
        <v>0</v>
      </c>
      <c r="K529" s="84" t="b">
        <v>0</v>
      </c>
      <c r="L529" s="84" t="b">
        <v>0</v>
      </c>
    </row>
    <row r="530" spans="1:12" ht="15">
      <c r="A530" s="84" t="s">
        <v>2169</v>
      </c>
      <c r="B530" s="84" t="s">
        <v>2983</v>
      </c>
      <c r="C530" s="84">
        <v>2</v>
      </c>
      <c r="D530" s="118">
        <v>0.0014927101172499606</v>
      </c>
      <c r="E530" s="118">
        <v>1.7754950067399036</v>
      </c>
      <c r="F530" s="84" t="s">
        <v>2986</v>
      </c>
      <c r="G530" s="84" t="b">
        <v>0</v>
      </c>
      <c r="H530" s="84" t="b">
        <v>0</v>
      </c>
      <c r="I530" s="84" t="b">
        <v>0</v>
      </c>
      <c r="J530" s="84" t="b">
        <v>0</v>
      </c>
      <c r="K530" s="84" t="b">
        <v>0</v>
      </c>
      <c r="L530" s="84" t="b">
        <v>0</v>
      </c>
    </row>
    <row r="531" spans="1:12" ht="15">
      <c r="A531" s="84" t="s">
        <v>2168</v>
      </c>
      <c r="B531" s="84" t="s">
        <v>2170</v>
      </c>
      <c r="C531" s="84">
        <v>12</v>
      </c>
      <c r="D531" s="118">
        <v>0.017931946686949495</v>
      </c>
      <c r="E531" s="118">
        <v>1.2304489213782739</v>
      </c>
      <c r="F531" s="84" t="s">
        <v>2011</v>
      </c>
      <c r="G531" s="84" t="b">
        <v>0</v>
      </c>
      <c r="H531" s="84" t="b">
        <v>0</v>
      </c>
      <c r="I531" s="84" t="b">
        <v>0</v>
      </c>
      <c r="J531" s="84" t="b">
        <v>0</v>
      </c>
      <c r="K531" s="84" t="b">
        <v>0</v>
      </c>
      <c r="L531" s="84" t="b">
        <v>0</v>
      </c>
    </row>
    <row r="532" spans="1:12" ht="15">
      <c r="A532" s="84" t="s">
        <v>2172</v>
      </c>
      <c r="B532" s="84" t="s">
        <v>2730</v>
      </c>
      <c r="C532" s="84">
        <v>4</v>
      </c>
      <c r="D532" s="118">
        <v>0.010072961761826447</v>
      </c>
      <c r="E532" s="118">
        <v>1.5314789170422551</v>
      </c>
      <c r="F532" s="84" t="s">
        <v>2011</v>
      </c>
      <c r="G532" s="84" t="b">
        <v>0</v>
      </c>
      <c r="H532" s="84" t="b">
        <v>0</v>
      </c>
      <c r="I532" s="84" t="b">
        <v>0</v>
      </c>
      <c r="J532" s="84" t="b">
        <v>0</v>
      </c>
      <c r="K532" s="84" t="b">
        <v>0</v>
      </c>
      <c r="L532" s="84" t="b">
        <v>0</v>
      </c>
    </row>
    <row r="533" spans="1:12" ht="15">
      <c r="A533" s="84" t="s">
        <v>2730</v>
      </c>
      <c r="B533" s="84" t="s">
        <v>2172</v>
      </c>
      <c r="C533" s="84">
        <v>4</v>
      </c>
      <c r="D533" s="118">
        <v>0.010072961761826447</v>
      </c>
      <c r="E533" s="118">
        <v>1.5894708640199418</v>
      </c>
      <c r="F533" s="84" t="s">
        <v>2011</v>
      </c>
      <c r="G533" s="84" t="b">
        <v>0</v>
      </c>
      <c r="H533" s="84" t="b">
        <v>0</v>
      </c>
      <c r="I533" s="84" t="b">
        <v>0</v>
      </c>
      <c r="J533" s="84" t="b">
        <v>0</v>
      </c>
      <c r="K533" s="84" t="b">
        <v>0</v>
      </c>
      <c r="L533" s="84" t="b">
        <v>0</v>
      </c>
    </row>
    <row r="534" spans="1:12" ht="15">
      <c r="A534" s="84" t="s">
        <v>2172</v>
      </c>
      <c r="B534" s="84" t="s">
        <v>2168</v>
      </c>
      <c r="C534" s="84">
        <v>4</v>
      </c>
      <c r="D534" s="118">
        <v>0.010072961761826447</v>
      </c>
      <c r="E534" s="118">
        <v>0.9874108726919795</v>
      </c>
      <c r="F534" s="84" t="s">
        <v>2011</v>
      </c>
      <c r="G534" s="84" t="b">
        <v>0</v>
      </c>
      <c r="H534" s="84" t="b">
        <v>0</v>
      </c>
      <c r="I534" s="84" t="b">
        <v>0</v>
      </c>
      <c r="J534" s="84" t="b">
        <v>0</v>
      </c>
      <c r="K534" s="84" t="b">
        <v>0</v>
      </c>
      <c r="L534" s="84" t="b">
        <v>0</v>
      </c>
    </row>
    <row r="535" spans="1:12" ht="15">
      <c r="A535" s="84" t="s">
        <v>2170</v>
      </c>
      <c r="B535" s="84" t="s">
        <v>2677</v>
      </c>
      <c r="C535" s="84">
        <v>4</v>
      </c>
      <c r="D535" s="118">
        <v>0.010072961761826447</v>
      </c>
      <c r="E535" s="118">
        <v>1.3553876579865738</v>
      </c>
      <c r="F535" s="84" t="s">
        <v>2011</v>
      </c>
      <c r="G535" s="84" t="b">
        <v>0</v>
      </c>
      <c r="H535" s="84" t="b">
        <v>0</v>
      </c>
      <c r="I535" s="84" t="b">
        <v>0</v>
      </c>
      <c r="J535" s="84" t="b">
        <v>0</v>
      </c>
      <c r="K535" s="84" t="b">
        <v>0</v>
      </c>
      <c r="L535" s="84" t="b">
        <v>0</v>
      </c>
    </row>
    <row r="536" spans="1:12" ht="15">
      <c r="A536" s="84" t="s">
        <v>2677</v>
      </c>
      <c r="B536" s="84" t="s">
        <v>2731</v>
      </c>
      <c r="C536" s="84">
        <v>4</v>
      </c>
      <c r="D536" s="118">
        <v>0.010072961761826447</v>
      </c>
      <c r="E536" s="118">
        <v>1.8325089127062364</v>
      </c>
      <c r="F536" s="84" t="s">
        <v>2011</v>
      </c>
      <c r="G536" s="84" t="b">
        <v>0</v>
      </c>
      <c r="H536" s="84" t="b">
        <v>0</v>
      </c>
      <c r="I536" s="84" t="b">
        <v>0</v>
      </c>
      <c r="J536" s="84" t="b">
        <v>0</v>
      </c>
      <c r="K536" s="84" t="b">
        <v>0</v>
      </c>
      <c r="L536" s="84" t="b">
        <v>0</v>
      </c>
    </row>
    <row r="537" spans="1:12" ht="15">
      <c r="A537" s="84" t="s">
        <v>2731</v>
      </c>
      <c r="B537" s="84" t="s">
        <v>2732</v>
      </c>
      <c r="C537" s="84">
        <v>4</v>
      </c>
      <c r="D537" s="118">
        <v>0.010072961761826447</v>
      </c>
      <c r="E537" s="118">
        <v>1.8325089127062364</v>
      </c>
      <c r="F537" s="84" t="s">
        <v>2011</v>
      </c>
      <c r="G537" s="84" t="b">
        <v>0</v>
      </c>
      <c r="H537" s="84" t="b">
        <v>0</v>
      </c>
      <c r="I537" s="84" t="b">
        <v>0</v>
      </c>
      <c r="J537" s="84" t="b">
        <v>0</v>
      </c>
      <c r="K537" s="84" t="b">
        <v>0</v>
      </c>
      <c r="L537" s="84" t="b">
        <v>0</v>
      </c>
    </row>
    <row r="538" spans="1:12" ht="15">
      <c r="A538" s="84" t="s">
        <v>2732</v>
      </c>
      <c r="B538" s="84" t="s">
        <v>2608</v>
      </c>
      <c r="C538" s="84">
        <v>4</v>
      </c>
      <c r="D538" s="118">
        <v>0.010072961761826447</v>
      </c>
      <c r="E538" s="118">
        <v>1.8325089127062364</v>
      </c>
      <c r="F538" s="84" t="s">
        <v>2011</v>
      </c>
      <c r="G538" s="84" t="b">
        <v>0</v>
      </c>
      <c r="H538" s="84" t="b">
        <v>0</v>
      </c>
      <c r="I538" s="84" t="b">
        <v>0</v>
      </c>
      <c r="J538" s="84" t="b">
        <v>0</v>
      </c>
      <c r="K538" s="84" t="b">
        <v>0</v>
      </c>
      <c r="L538" s="84" t="b">
        <v>0</v>
      </c>
    </row>
    <row r="539" spans="1:12" ht="15">
      <c r="A539" s="84" t="s">
        <v>2608</v>
      </c>
      <c r="B539" s="84" t="s">
        <v>2168</v>
      </c>
      <c r="C539" s="84">
        <v>4</v>
      </c>
      <c r="D539" s="118">
        <v>0.010072961761826447</v>
      </c>
      <c r="E539" s="118">
        <v>1.2884408683559607</v>
      </c>
      <c r="F539" s="84" t="s">
        <v>2011</v>
      </c>
      <c r="G539" s="84" t="b">
        <v>0</v>
      </c>
      <c r="H539" s="84" t="b">
        <v>0</v>
      </c>
      <c r="I539" s="84" t="b">
        <v>0</v>
      </c>
      <c r="J539" s="84" t="b">
        <v>0</v>
      </c>
      <c r="K539" s="84" t="b">
        <v>0</v>
      </c>
      <c r="L539" s="84" t="b">
        <v>0</v>
      </c>
    </row>
    <row r="540" spans="1:12" ht="15">
      <c r="A540" s="84" t="s">
        <v>2170</v>
      </c>
      <c r="B540" s="84" t="s">
        <v>2174</v>
      </c>
      <c r="C540" s="84">
        <v>4</v>
      </c>
      <c r="D540" s="118">
        <v>0.010072961761826447</v>
      </c>
      <c r="E540" s="118">
        <v>1.2584776449785176</v>
      </c>
      <c r="F540" s="84" t="s">
        <v>2011</v>
      </c>
      <c r="G540" s="84" t="b">
        <v>0</v>
      </c>
      <c r="H540" s="84" t="b">
        <v>0</v>
      </c>
      <c r="I540" s="84" t="b">
        <v>0</v>
      </c>
      <c r="J540" s="84" t="b">
        <v>0</v>
      </c>
      <c r="K540" s="84" t="b">
        <v>0</v>
      </c>
      <c r="L540" s="84" t="b">
        <v>0</v>
      </c>
    </row>
    <row r="541" spans="1:12" ht="15">
      <c r="A541" s="84" t="s">
        <v>2174</v>
      </c>
      <c r="B541" s="84" t="s">
        <v>2175</v>
      </c>
      <c r="C541" s="84">
        <v>4</v>
      </c>
      <c r="D541" s="118">
        <v>0.010072961761826447</v>
      </c>
      <c r="E541" s="118">
        <v>1.6386888866901235</v>
      </c>
      <c r="F541" s="84" t="s">
        <v>2011</v>
      </c>
      <c r="G541" s="84" t="b">
        <v>0</v>
      </c>
      <c r="H541" s="84" t="b">
        <v>0</v>
      </c>
      <c r="I541" s="84" t="b">
        <v>0</v>
      </c>
      <c r="J541" s="84" t="b">
        <v>0</v>
      </c>
      <c r="K541" s="84" t="b">
        <v>0</v>
      </c>
      <c r="L541" s="84" t="b">
        <v>0</v>
      </c>
    </row>
    <row r="542" spans="1:12" ht="15">
      <c r="A542" s="84" t="s">
        <v>275</v>
      </c>
      <c r="B542" s="84" t="s">
        <v>2172</v>
      </c>
      <c r="C542" s="84">
        <v>3</v>
      </c>
      <c r="D542" s="118">
        <v>0.008829606388801467</v>
      </c>
      <c r="E542" s="118">
        <v>1.589470864019942</v>
      </c>
      <c r="F542" s="84" t="s">
        <v>2011</v>
      </c>
      <c r="G542" s="84" t="b">
        <v>0</v>
      </c>
      <c r="H542" s="84" t="b">
        <v>0</v>
      </c>
      <c r="I542" s="84" t="b">
        <v>0</v>
      </c>
      <c r="J542" s="84" t="b">
        <v>0</v>
      </c>
      <c r="K542" s="84" t="b">
        <v>0</v>
      </c>
      <c r="L542" s="84" t="b">
        <v>0</v>
      </c>
    </row>
    <row r="543" spans="1:12" ht="15">
      <c r="A543" s="84" t="s">
        <v>2175</v>
      </c>
      <c r="B543" s="84" t="s">
        <v>2762</v>
      </c>
      <c r="C543" s="84">
        <v>3</v>
      </c>
      <c r="D543" s="118">
        <v>0.008829606388801467</v>
      </c>
      <c r="E543" s="118">
        <v>1.73559889969818</v>
      </c>
      <c r="F543" s="84" t="s">
        <v>2011</v>
      </c>
      <c r="G543" s="84" t="b">
        <v>0</v>
      </c>
      <c r="H543" s="84" t="b">
        <v>0</v>
      </c>
      <c r="I543" s="84" t="b">
        <v>0</v>
      </c>
      <c r="J543" s="84" t="b">
        <v>0</v>
      </c>
      <c r="K543" s="84" t="b">
        <v>0</v>
      </c>
      <c r="L543" s="84" t="b">
        <v>0</v>
      </c>
    </row>
    <row r="544" spans="1:12" ht="15">
      <c r="A544" s="84" t="s">
        <v>2168</v>
      </c>
      <c r="B544" s="84" t="s">
        <v>2114</v>
      </c>
      <c r="C544" s="84">
        <v>2</v>
      </c>
      <c r="D544" s="118">
        <v>0.007084303980668198</v>
      </c>
      <c r="E544" s="118">
        <v>0.7533276666586114</v>
      </c>
      <c r="F544" s="84" t="s">
        <v>2011</v>
      </c>
      <c r="G544" s="84" t="b">
        <v>0</v>
      </c>
      <c r="H544" s="84" t="b">
        <v>0</v>
      </c>
      <c r="I544" s="84" t="b">
        <v>0</v>
      </c>
      <c r="J544" s="84" t="b">
        <v>0</v>
      </c>
      <c r="K544" s="84" t="b">
        <v>0</v>
      </c>
      <c r="L544" s="84" t="b">
        <v>0</v>
      </c>
    </row>
    <row r="545" spans="1:12" ht="15">
      <c r="A545" s="84" t="s">
        <v>2643</v>
      </c>
      <c r="B545" s="84" t="s">
        <v>2591</v>
      </c>
      <c r="C545" s="84">
        <v>2</v>
      </c>
      <c r="D545" s="118">
        <v>0.007084303980668198</v>
      </c>
      <c r="E545" s="118">
        <v>2.1335389083702174</v>
      </c>
      <c r="F545" s="84" t="s">
        <v>2011</v>
      </c>
      <c r="G545" s="84" t="b">
        <v>0</v>
      </c>
      <c r="H545" s="84" t="b">
        <v>0</v>
      </c>
      <c r="I545" s="84" t="b">
        <v>0</v>
      </c>
      <c r="J545" s="84" t="b">
        <v>0</v>
      </c>
      <c r="K545" s="84" t="b">
        <v>0</v>
      </c>
      <c r="L545" s="84" t="b">
        <v>0</v>
      </c>
    </row>
    <row r="546" spans="1:12" ht="15">
      <c r="A546" s="84" t="s">
        <v>2173</v>
      </c>
      <c r="B546" s="84" t="s">
        <v>2173</v>
      </c>
      <c r="C546" s="84">
        <v>2</v>
      </c>
      <c r="D546" s="118">
        <v>0.00913212708042317</v>
      </c>
      <c r="E546" s="118">
        <v>1.2584776449785176</v>
      </c>
      <c r="F546" s="84" t="s">
        <v>2011</v>
      </c>
      <c r="G546" s="84" t="b">
        <v>0</v>
      </c>
      <c r="H546" s="84" t="b">
        <v>0</v>
      </c>
      <c r="I546" s="84" t="b">
        <v>0</v>
      </c>
      <c r="J546" s="84" t="b">
        <v>0</v>
      </c>
      <c r="K546" s="84" t="b">
        <v>0</v>
      </c>
      <c r="L546" s="84" t="b">
        <v>0</v>
      </c>
    </row>
    <row r="547" spans="1:12" ht="15">
      <c r="A547" s="84" t="s">
        <v>297</v>
      </c>
      <c r="B547" s="84" t="s">
        <v>296</v>
      </c>
      <c r="C547" s="84">
        <v>4</v>
      </c>
      <c r="D547" s="118">
        <v>0.006800702667232029</v>
      </c>
      <c r="E547" s="118">
        <v>1.1139433523068367</v>
      </c>
      <c r="F547" s="84" t="s">
        <v>2012</v>
      </c>
      <c r="G547" s="84" t="b">
        <v>0</v>
      </c>
      <c r="H547" s="84" t="b">
        <v>0</v>
      </c>
      <c r="I547" s="84" t="b">
        <v>0</v>
      </c>
      <c r="J547" s="84" t="b">
        <v>0</v>
      </c>
      <c r="K547" s="84" t="b">
        <v>0</v>
      </c>
      <c r="L547" s="84" t="b">
        <v>0</v>
      </c>
    </row>
    <row r="548" spans="1:12" ht="15">
      <c r="A548" s="84" t="s">
        <v>296</v>
      </c>
      <c r="B548" s="84" t="s">
        <v>295</v>
      </c>
      <c r="C548" s="84">
        <v>4</v>
      </c>
      <c r="D548" s="118">
        <v>0.006800702667232029</v>
      </c>
      <c r="E548" s="118">
        <v>1.1139433523068367</v>
      </c>
      <c r="F548" s="84" t="s">
        <v>2012</v>
      </c>
      <c r="G548" s="84" t="b">
        <v>0</v>
      </c>
      <c r="H548" s="84" t="b">
        <v>0</v>
      </c>
      <c r="I548" s="84" t="b">
        <v>0</v>
      </c>
      <c r="J548" s="84" t="b">
        <v>0</v>
      </c>
      <c r="K548" s="84" t="b">
        <v>0</v>
      </c>
      <c r="L548" s="84" t="b">
        <v>0</v>
      </c>
    </row>
    <row r="549" spans="1:12" ht="15">
      <c r="A549" s="84" t="s">
        <v>295</v>
      </c>
      <c r="B549" s="84" t="s">
        <v>294</v>
      </c>
      <c r="C549" s="84">
        <v>4</v>
      </c>
      <c r="D549" s="118">
        <v>0.006800702667232029</v>
      </c>
      <c r="E549" s="118">
        <v>1.1139433523068367</v>
      </c>
      <c r="F549" s="84" t="s">
        <v>2012</v>
      </c>
      <c r="G549" s="84" t="b">
        <v>0</v>
      </c>
      <c r="H549" s="84" t="b">
        <v>0</v>
      </c>
      <c r="I549" s="84" t="b">
        <v>0</v>
      </c>
      <c r="J549" s="84" t="b">
        <v>0</v>
      </c>
      <c r="K549" s="84" t="b">
        <v>0</v>
      </c>
      <c r="L549" s="84" t="b">
        <v>0</v>
      </c>
    </row>
    <row r="550" spans="1:12" ht="15">
      <c r="A550" s="84" t="s">
        <v>294</v>
      </c>
      <c r="B550" s="84" t="s">
        <v>293</v>
      </c>
      <c r="C550" s="84">
        <v>4</v>
      </c>
      <c r="D550" s="118">
        <v>0.006800702667232029</v>
      </c>
      <c r="E550" s="118">
        <v>1.0170333392987803</v>
      </c>
      <c r="F550" s="84" t="s">
        <v>2012</v>
      </c>
      <c r="G550" s="84" t="b">
        <v>0</v>
      </c>
      <c r="H550" s="84" t="b">
        <v>0</v>
      </c>
      <c r="I550" s="84" t="b">
        <v>0</v>
      </c>
      <c r="J550" s="84" t="b">
        <v>0</v>
      </c>
      <c r="K550" s="84" t="b">
        <v>0</v>
      </c>
      <c r="L550" s="84" t="b">
        <v>0</v>
      </c>
    </row>
    <row r="551" spans="1:12" ht="15">
      <c r="A551" s="84" t="s">
        <v>293</v>
      </c>
      <c r="B551" s="84" t="s">
        <v>240</v>
      </c>
      <c r="C551" s="84">
        <v>4</v>
      </c>
      <c r="D551" s="118">
        <v>0.006800702667232029</v>
      </c>
      <c r="E551" s="118">
        <v>1.0170333392987803</v>
      </c>
      <c r="F551" s="84" t="s">
        <v>2012</v>
      </c>
      <c r="G551" s="84" t="b">
        <v>0</v>
      </c>
      <c r="H551" s="84" t="b">
        <v>0</v>
      </c>
      <c r="I551" s="84" t="b">
        <v>0</v>
      </c>
      <c r="J551" s="84" t="b">
        <v>0</v>
      </c>
      <c r="K551" s="84" t="b">
        <v>0</v>
      </c>
      <c r="L551" s="84" t="b">
        <v>0</v>
      </c>
    </row>
    <row r="552" spans="1:12" ht="15">
      <c r="A552" s="84" t="s">
        <v>240</v>
      </c>
      <c r="B552" s="84" t="s">
        <v>271</v>
      </c>
      <c r="C552" s="84">
        <v>4</v>
      </c>
      <c r="D552" s="118">
        <v>0.006800702667232029</v>
      </c>
      <c r="E552" s="118">
        <v>1.1139433523068367</v>
      </c>
      <c r="F552" s="84" t="s">
        <v>2012</v>
      </c>
      <c r="G552" s="84" t="b">
        <v>0</v>
      </c>
      <c r="H552" s="84" t="b">
        <v>0</v>
      </c>
      <c r="I552" s="84" t="b">
        <v>0</v>
      </c>
      <c r="J552" s="84" t="b">
        <v>0</v>
      </c>
      <c r="K552" s="84" t="b">
        <v>0</v>
      </c>
      <c r="L552" s="84" t="b">
        <v>0</v>
      </c>
    </row>
    <row r="553" spans="1:12" ht="15">
      <c r="A553" s="84" t="s">
        <v>271</v>
      </c>
      <c r="B553" s="84" t="s">
        <v>292</v>
      </c>
      <c r="C553" s="84">
        <v>4</v>
      </c>
      <c r="D553" s="118">
        <v>0.006800702667232029</v>
      </c>
      <c r="E553" s="118">
        <v>1.1139433523068367</v>
      </c>
      <c r="F553" s="84" t="s">
        <v>2012</v>
      </c>
      <c r="G553" s="84" t="b">
        <v>0</v>
      </c>
      <c r="H553" s="84" t="b">
        <v>0</v>
      </c>
      <c r="I553" s="84" t="b">
        <v>0</v>
      </c>
      <c r="J553" s="84" t="b">
        <v>0</v>
      </c>
      <c r="K553" s="84" t="b">
        <v>0</v>
      </c>
      <c r="L553" s="84" t="b">
        <v>0</v>
      </c>
    </row>
    <row r="554" spans="1:12" ht="15">
      <c r="A554" s="84" t="s">
        <v>292</v>
      </c>
      <c r="B554" s="84" t="s">
        <v>291</v>
      </c>
      <c r="C554" s="84">
        <v>4</v>
      </c>
      <c r="D554" s="118">
        <v>0.006800702667232029</v>
      </c>
      <c r="E554" s="118">
        <v>1.1139433523068367</v>
      </c>
      <c r="F554" s="84" t="s">
        <v>2012</v>
      </c>
      <c r="G554" s="84" t="b">
        <v>0</v>
      </c>
      <c r="H554" s="84" t="b">
        <v>0</v>
      </c>
      <c r="I554" s="84" t="b">
        <v>0</v>
      </c>
      <c r="J554" s="84" t="b">
        <v>0</v>
      </c>
      <c r="K554" s="84" t="b">
        <v>0</v>
      </c>
      <c r="L554" s="84" t="b">
        <v>0</v>
      </c>
    </row>
    <row r="555" spans="1:12" ht="15">
      <c r="A555" s="84" t="s">
        <v>291</v>
      </c>
      <c r="B555" s="84" t="s">
        <v>290</v>
      </c>
      <c r="C555" s="84">
        <v>4</v>
      </c>
      <c r="D555" s="118">
        <v>0.006800702667232029</v>
      </c>
      <c r="E555" s="118">
        <v>1.1139433523068367</v>
      </c>
      <c r="F555" s="84" t="s">
        <v>2012</v>
      </c>
      <c r="G555" s="84" t="b">
        <v>0</v>
      </c>
      <c r="H555" s="84" t="b">
        <v>0</v>
      </c>
      <c r="I555" s="84" t="b">
        <v>0</v>
      </c>
      <c r="J555" s="84" t="b">
        <v>0</v>
      </c>
      <c r="K555" s="84" t="b">
        <v>0</v>
      </c>
      <c r="L555" s="84" t="b">
        <v>0</v>
      </c>
    </row>
    <row r="556" spans="1:12" ht="15">
      <c r="A556" s="84" t="s">
        <v>241</v>
      </c>
      <c r="B556" s="84" t="s">
        <v>297</v>
      </c>
      <c r="C556" s="84">
        <v>3</v>
      </c>
      <c r="D556" s="118">
        <v>0.01167624997980823</v>
      </c>
      <c r="E556" s="118">
        <v>1.2388820889151366</v>
      </c>
      <c r="F556" s="84" t="s">
        <v>2012</v>
      </c>
      <c r="G556" s="84" t="b">
        <v>0</v>
      </c>
      <c r="H556" s="84" t="b">
        <v>0</v>
      </c>
      <c r="I556" s="84" t="b">
        <v>0</v>
      </c>
      <c r="J556" s="84" t="b">
        <v>0</v>
      </c>
      <c r="K556" s="84" t="b">
        <v>0</v>
      </c>
      <c r="L556" s="84" t="b">
        <v>0</v>
      </c>
    </row>
    <row r="557" spans="1:12" ht="15">
      <c r="A557" s="84" t="s">
        <v>290</v>
      </c>
      <c r="B557" s="84" t="s">
        <v>289</v>
      </c>
      <c r="C557" s="84">
        <v>3</v>
      </c>
      <c r="D557" s="118">
        <v>0.01167624997980823</v>
      </c>
      <c r="E557" s="118">
        <v>1.2388820889151366</v>
      </c>
      <c r="F557" s="84" t="s">
        <v>2012</v>
      </c>
      <c r="G557" s="84" t="b">
        <v>0</v>
      </c>
      <c r="H557" s="84" t="b">
        <v>0</v>
      </c>
      <c r="I557" s="84" t="b">
        <v>0</v>
      </c>
      <c r="J557" s="84" t="b">
        <v>0</v>
      </c>
      <c r="K557" s="84" t="b">
        <v>0</v>
      </c>
      <c r="L557" s="84" t="b">
        <v>0</v>
      </c>
    </row>
    <row r="558" spans="1:12" ht="15">
      <c r="A558" s="84" t="s">
        <v>2169</v>
      </c>
      <c r="B558" s="84" t="s">
        <v>2169</v>
      </c>
      <c r="C558" s="84">
        <v>14</v>
      </c>
      <c r="D558" s="118">
        <v>0.030534258515735272</v>
      </c>
      <c r="E558" s="118">
        <v>1.3711819251698059</v>
      </c>
      <c r="F558" s="84" t="s">
        <v>2013</v>
      </c>
      <c r="G558" s="84" t="b">
        <v>0</v>
      </c>
      <c r="H558" s="84" t="b">
        <v>0</v>
      </c>
      <c r="I558" s="84" t="b">
        <v>0</v>
      </c>
      <c r="J558" s="84" t="b">
        <v>0</v>
      </c>
      <c r="K558" s="84" t="b">
        <v>0</v>
      </c>
      <c r="L558" s="84" t="b">
        <v>0</v>
      </c>
    </row>
    <row r="559" spans="1:12" ht="15">
      <c r="A559" s="84" t="s">
        <v>2168</v>
      </c>
      <c r="B559" s="84" t="s">
        <v>2170</v>
      </c>
      <c r="C559" s="84">
        <v>5</v>
      </c>
      <c r="D559" s="118">
        <v>0.009389677016758455</v>
      </c>
      <c r="E559" s="118">
        <v>1.7533276666586115</v>
      </c>
      <c r="F559" s="84" t="s">
        <v>2013</v>
      </c>
      <c r="G559" s="84" t="b">
        <v>0</v>
      </c>
      <c r="H559" s="84" t="b">
        <v>0</v>
      </c>
      <c r="I559" s="84" t="b">
        <v>0</v>
      </c>
      <c r="J559" s="84" t="b">
        <v>0</v>
      </c>
      <c r="K559" s="84" t="b">
        <v>0</v>
      </c>
      <c r="L559" s="84" t="b">
        <v>0</v>
      </c>
    </row>
    <row r="560" spans="1:12" ht="15">
      <c r="A560" s="84" t="s">
        <v>2717</v>
      </c>
      <c r="B560" s="84" t="s">
        <v>2622</v>
      </c>
      <c r="C560" s="84">
        <v>4</v>
      </c>
      <c r="D560" s="118">
        <v>0.0066515781944167475</v>
      </c>
      <c r="E560" s="118">
        <v>2.1335389083702174</v>
      </c>
      <c r="F560" s="84" t="s">
        <v>2013</v>
      </c>
      <c r="G560" s="84" t="b">
        <v>0</v>
      </c>
      <c r="H560" s="84" t="b">
        <v>0</v>
      </c>
      <c r="I560" s="84" t="b">
        <v>0</v>
      </c>
      <c r="J560" s="84" t="b">
        <v>0</v>
      </c>
      <c r="K560" s="84" t="b">
        <v>0</v>
      </c>
      <c r="L560" s="84" t="b">
        <v>0</v>
      </c>
    </row>
    <row r="561" spans="1:12" ht="15">
      <c r="A561" s="84" t="s">
        <v>2168</v>
      </c>
      <c r="B561" s="84" t="s">
        <v>2758</v>
      </c>
      <c r="C561" s="84">
        <v>3</v>
      </c>
      <c r="D561" s="118">
        <v>0.006543055396228987</v>
      </c>
      <c r="E561" s="118">
        <v>1.8325089127062364</v>
      </c>
      <c r="F561" s="84" t="s">
        <v>2013</v>
      </c>
      <c r="G561" s="84" t="b">
        <v>0</v>
      </c>
      <c r="H561" s="84" t="b">
        <v>0</v>
      </c>
      <c r="I561" s="84" t="b">
        <v>0</v>
      </c>
      <c r="J561" s="84" t="b">
        <v>0</v>
      </c>
      <c r="K561" s="84" t="b">
        <v>0</v>
      </c>
      <c r="L561" s="84" t="b">
        <v>0</v>
      </c>
    </row>
    <row r="562" spans="1:12" ht="15">
      <c r="A562" s="84" t="s">
        <v>2751</v>
      </c>
      <c r="B562" s="84" t="s">
        <v>2674</v>
      </c>
      <c r="C562" s="84">
        <v>3</v>
      </c>
      <c r="D562" s="118">
        <v>0.005633806210055074</v>
      </c>
      <c r="E562" s="118">
        <v>2.036628895362161</v>
      </c>
      <c r="F562" s="84" t="s">
        <v>2013</v>
      </c>
      <c r="G562" s="84" t="b">
        <v>1</v>
      </c>
      <c r="H562" s="84" t="b">
        <v>0</v>
      </c>
      <c r="I562" s="84" t="b">
        <v>0</v>
      </c>
      <c r="J562" s="84" t="b">
        <v>0</v>
      </c>
      <c r="K562" s="84" t="b">
        <v>0</v>
      </c>
      <c r="L562" s="84" t="b">
        <v>0</v>
      </c>
    </row>
    <row r="563" spans="1:12" ht="15">
      <c r="A563" s="84" t="s">
        <v>2674</v>
      </c>
      <c r="B563" s="84" t="s">
        <v>2752</v>
      </c>
      <c r="C563" s="84">
        <v>3</v>
      </c>
      <c r="D563" s="118">
        <v>0.005633806210055074</v>
      </c>
      <c r="E563" s="118">
        <v>2.036628895362161</v>
      </c>
      <c r="F563" s="84" t="s">
        <v>2013</v>
      </c>
      <c r="G563" s="84" t="b">
        <v>0</v>
      </c>
      <c r="H563" s="84" t="b">
        <v>0</v>
      </c>
      <c r="I563" s="84" t="b">
        <v>0</v>
      </c>
      <c r="J563" s="84" t="b">
        <v>0</v>
      </c>
      <c r="K563" s="84" t="b">
        <v>0</v>
      </c>
      <c r="L563" s="84" t="b">
        <v>0</v>
      </c>
    </row>
    <row r="564" spans="1:12" ht="15">
      <c r="A564" s="84" t="s">
        <v>2752</v>
      </c>
      <c r="B564" s="84" t="s">
        <v>2753</v>
      </c>
      <c r="C564" s="84">
        <v>3</v>
      </c>
      <c r="D564" s="118">
        <v>0.005633806210055074</v>
      </c>
      <c r="E564" s="118">
        <v>2.2584776449785173</v>
      </c>
      <c r="F564" s="84" t="s">
        <v>2013</v>
      </c>
      <c r="G564" s="84" t="b">
        <v>0</v>
      </c>
      <c r="H564" s="84" t="b">
        <v>0</v>
      </c>
      <c r="I564" s="84" t="b">
        <v>0</v>
      </c>
      <c r="J564" s="84" t="b">
        <v>0</v>
      </c>
      <c r="K564" s="84" t="b">
        <v>0</v>
      </c>
      <c r="L564" s="84" t="b">
        <v>0</v>
      </c>
    </row>
    <row r="565" spans="1:12" ht="15">
      <c r="A565" s="84" t="s">
        <v>2753</v>
      </c>
      <c r="B565" s="84" t="s">
        <v>282</v>
      </c>
      <c r="C565" s="84">
        <v>3</v>
      </c>
      <c r="D565" s="118">
        <v>0.005633806210055074</v>
      </c>
      <c r="E565" s="118">
        <v>2.2584776449785173</v>
      </c>
      <c r="F565" s="84" t="s">
        <v>2013</v>
      </c>
      <c r="G565" s="84" t="b">
        <v>0</v>
      </c>
      <c r="H565" s="84" t="b">
        <v>0</v>
      </c>
      <c r="I565" s="84" t="b">
        <v>0</v>
      </c>
      <c r="J565" s="84" t="b">
        <v>0</v>
      </c>
      <c r="K565" s="84" t="b">
        <v>0</v>
      </c>
      <c r="L565" s="84" t="b">
        <v>0</v>
      </c>
    </row>
    <row r="566" spans="1:12" ht="15">
      <c r="A566" s="84" t="s">
        <v>282</v>
      </c>
      <c r="B566" s="84" t="s">
        <v>2754</v>
      </c>
      <c r="C566" s="84">
        <v>3</v>
      </c>
      <c r="D566" s="118">
        <v>0.005633806210055074</v>
      </c>
      <c r="E566" s="118">
        <v>2.036628895362161</v>
      </c>
      <c r="F566" s="84" t="s">
        <v>2013</v>
      </c>
      <c r="G566" s="84" t="b">
        <v>0</v>
      </c>
      <c r="H566" s="84" t="b">
        <v>0</v>
      </c>
      <c r="I566" s="84" t="b">
        <v>0</v>
      </c>
      <c r="J566" s="84" t="b">
        <v>0</v>
      </c>
      <c r="K566" s="84" t="b">
        <v>0</v>
      </c>
      <c r="L566" s="84" t="b">
        <v>0</v>
      </c>
    </row>
    <row r="567" spans="1:12" ht="15">
      <c r="A567" s="84" t="s">
        <v>2754</v>
      </c>
      <c r="B567" s="84" t="s">
        <v>2675</v>
      </c>
      <c r="C567" s="84">
        <v>3</v>
      </c>
      <c r="D567" s="118">
        <v>0.005633806210055074</v>
      </c>
      <c r="E567" s="118">
        <v>2.1335389083702174</v>
      </c>
      <c r="F567" s="84" t="s">
        <v>2013</v>
      </c>
      <c r="G567" s="84" t="b">
        <v>0</v>
      </c>
      <c r="H567" s="84" t="b">
        <v>0</v>
      </c>
      <c r="I567" s="84" t="b">
        <v>0</v>
      </c>
      <c r="J567" s="84" t="b">
        <v>0</v>
      </c>
      <c r="K567" s="84" t="b">
        <v>0</v>
      </c>
      <c r="L567" s="84" t="b">
        <v>0</v>
      </c>
    </row>
    <row r="568" spans="1:12" ht="15">
      <c r="A568" s="84" t="s">
        <v>2675</v>
      </c>
      <c r="B568" s="84" t="s">
        <v>2755</v>
      </c>
      <c r="C568" s="84">
        <v>3</v>
      </c>
      <c r="D568" s="118">
        <v>0.005633806210055074</v>
      </c>
      <c r="E568" s="118">
        <v>2.1335389083702174</v>
      </c>
      <c r="F568" s="84" t="s">
        <v>2013</v>
      </c>
      <c r="G568" s="84" t="b">
        <v>0</v>
      </c>
      <c r="H568" s="84" t="b">
        <v>0</v>
      </c>
      <c r="I568" s="84" t="b">
        <v>0</v>
      </c>
      <c r="J568" s="84" t="b">
        <v>1</v>
      </c>
      <c r="K568" s="84" t="b">
        <v>0</v>
      </c>
      <c r="L568" s="84" t="b">
        <v>0</v>
      </c>
    </row>
    <row r="569" spans="1:12" ht="15">
      <c r="A569" s="84" t="s">
        <v>2755</v>
      </c>
      <c r="B569" s="84" t="s">
        <v>2756</v>
      </c>
      <c r="C569" s="84">
        <v>3</v>
      </c>
      <c r="D569" s="118">
        <v>0.005633806210055074</v>
      </c>
      <c r="E569" s="118">
        <v>2.2584776449785173</v>
      </c>
      <c r="F569" s="84" t="s">
        <v>2013</v>
      </c>
      <c r="G569" s="84" t="b">
        <v>1</v>
      </c>
      <c r="H569" s="84" t="b">
        <v>0</v>
      </c>
      <c r="I569" s="84" t="b">
        <v>0</v>
      </c>
      <c r="J569" s="84" t="b">
        <v>0</v>
      </c>
      <c r="K569" s="84" t="b">
        <v>0</v>
      </c>
      <c r="L569" s="84" t="b">
        <v>0</v>
      </c>
    </row>
    <row r="570" spans="1:12" ht="15">
      <c r="A570" s="84" t="s">
        <v>2756</v>
      </c>
      <c r="B570" s="84" t="s">
        <v>2608</v>
      </c>
      <c r="C570" s="84">
        <v>3</v>
      </c>
      <c r="D570" s="118">
        <v>0.005633806210055074</v>
      </c>
      <c r="E570" s="118">
        <v>2.2584776449785173</v>
      </c>
      <c r="F570" s="84" t="s">
        <v>2013</v>
      </c>
      <c r="G570" s="84" t="b">
        <v>0</v>
      </c>
      <c r="H570" s="84" t="b">
        <v>0</v>
      </c>
      <c r="I570" s="84" t="b">
        <v>0</v>
      </c>
      <c r="J570" s="84" t="b">
        <v>0</v>
      </c>
      <c r="K570" s="84" t="b">
        <v>0</v>
      </c>
      <c r="L570" s="84" t="b">
        <v>0</v>
      </c>
    </row>
    <row r="571" spans="1:12" ht="15">
      <c r="A571" s="84" t="s">
        <v>2794</v>
      </c>
      <c r="B571" s="84" t="s">
        <v>2593</v>
      </c>
      <c r="C571" s="84">
        <v>2</v>
      </c>
      <c r="D571" s="118">
        <v>0.004362036930819325</v>
      </c>
      <c r="E571" s="118">
        <v>2.036628895362161</v>
      </c>
      <c r="F571" s="84" t="s">
        <v>2013</v>
      </c>
      <c r="G571" s="84" t="b">
        <v>0</v>
      </c>
      <c r="H571" s="84" t="b">
        <v>0</v>
      </c>
      <c r="I571" s="84" t="b">
        <v>0</v>
      </c>
      <c r="J571" s="84" t="b">
        <v>0</v>
      </c>
      <c r="K571" s="84" t="b">
        <v>0</v>
      </c>
      <c r="L571" s="84" t="b">
        <v>0</v>
      </c>
    </row>
    <row r="572" spans="1:12" ht="15">
      <c r="A572" s="84" t="s">
        <v>2593</v>
      </c>
      <c r="B572" s="84" t="s">
        <v>2638</v>
      </c>
      <c r="C572" s="84">
        <v>2</v>
      </c>
      <c r="D572" s="118">
        <v>0.004362036930819325</v>
      </c>
      <c r="E572" s="118">
        <v>1.8605376363064798</v>
      </c>
      <c r="F572" s="84" t="s">
        <v>2013</v>
      </c>
      <c r="G572" s="84" t="b">
        <v>0</v>
      </c>
      <c r="H572" s="84" t="b">
        <v>0</v>
      </c>
      <c r="I572" s="84" t="b">
        <v>0</v>
      </c>
      <c r="J572" s="84" t="b">
        <v>0</v>
      </c>
      <c r="K572" s="84" t="b">
        <v>0</v>
      </c>
      <c r="L572" s="84" t="b">
        <v>0</v>
      </c>
    </row>
    <row r="573" spans="1:12" ht="15">
      <c r="A573" s="84" t="s">
        <v>2638</v>
      </c>
      <c r="B573" s="84" t="s">
        <v>2668</v>
      </c>
      <c r="C573" s="84">
        <v>2</v>
      </c>
      <c r="D573" s="118">
        <v>0.004362036930819325</v>
      </c>
      <c r="E573" s="118">
        <v>2.082386385922836</v>
      </c>
      <c r="F573" s="84" t="s">
        <v>2013</v>
      </c>
      <c r="G573" s="84" t="b">
        <v>0</v>
      </c>
      <c r="H573" s="84" t="b">
        <v>0</v>
      </c>
      <c r="I573" s="84" t="b">
        <v>0</v>
      </c>
      <c r="J573" s="84" t="b">
        <v>0</v>
      </c>
      <c r="K573" s="84" t="b">
        <v>0</v>
      </c>
      <c r="L573" s="84" t="b">
        <v>0</v>
      </c>
    </row>
    <row r="574" spans="1:12" ht="15">
      <c r="A574" s="84" t="s">
        <v>2668</v>
      </c>
      <c r="B574" s="84" t="s">
        <v>2180</v>
      </c>
      <c r="C574" s="84">
        <v>2</v>
      </c>
      <c r="D574" s="118">
        <v>0.004362036930819325</v>
      </c>
      <c r="E574" s="118">
        <v>1.7144096006282419</v>
      </c>
      <c r="F574" s="84" t="s">
        <v>2013</v>
      </c>
      <c r="G574" s="84" t="b">
        <v>0</v>
      </c>
      <c r="H574" s="84" t="b">
        <v>0</v>
      </c>
      <c r="I574" s="84" t="b">
        <v>0</v>
      </c>
      <c r="J574" s="84" t="b">
        <v>0</v>
      </c>
      <c r="K574" s="84" t="b">
        <v>0</v>
      </c>
      <c r="L574" s="84" t="b">
        <v>0</v>
      </c>
    </row>
    <row r="575" spans="1:12" ht="15">
      <c r="A575" s="84" t="s">
        <v>2180</v>
      </c>
      <c r="B575" s="84" t="s">
        <v>2709</v>
      </c>
      <c r="C575" s="84">
        <v>2</v>
      </c>
      <c r="D575" s="118">
        <v>0.004362036930819325</v>
      </c>
      <c r="E575" s="118">
        <v>1.5894708640199418</v>
      </c>
      <c r="F575" s="84" t="s">
        <v>2013</v>
      </c>
      <c r="G575" s="84" t="b">
        <v>0</v>
      </c>
      <c r="H575" s="84" t="b">
        <v>0</v>
      </c>
      <c r="I575" s="84" t="b">
        <v>0</v>
      </c>
      <c r="J575" s="84" t="b">
        <v>0</v>
      </c>
      <c r="K575" s="84" t="b">
        <v>0</v>
      </c>
      <c r="L575" s="84" t="b">
        <v>0</v>
      </c>
    </row>
    <row r="576" spans="1:12" ht="15">
      <c r="A576" s="84" t="s">
        <v>2709</v>
      </c>
      <c r="B576" s="84" t="s">
        <v>2795</v>
      </c>
      <c r="C576" s="84">
        <v>2</v>
      </c>
      <c r="D576" s="118">
        <v>0.004362036930819325</v>
      </c>
      <c r="E576" s="118">
        <v>2.1335389083702174</v>
      </c>
      <c r="F576" s="84" t="s">
        <v>2013</v>
      </c>
      <c r="G576" s="84" t="b">
        <v>0</v>
      </c>
      <c r="H576" s="84" t="b">
        <v>0</v>
      </c>
      <c r="I576" s="84" t="b">
        <v>0</v>
      </c>
      <c r="J576" s="84" t="b">
        <v>0</v>
      </c>
      <c r="K576" s="84" t="b">
        <v>0</v>
      </c>
      <c r="L576" s="84" t="b">
        <v>0</v>
      </c>
    </row>
    <row r="577" spans="1:12" ht="15">
      <c r="A577" s="84" t="s">
        <v>2795</v>
      </c>
      <c r="B577" s="84" t="s">
        <v>2796</v>
      </c>
      <c r="C577" s="84">
        <v>2</v>
      </c>
      <c r="D577" s="118">
        <v>0.004362036930819325</v>
      </c>
      <c r="E577" s="118">
        <v>2.4345689040341987</v>
      </c>
      <c r="F577" s="84" t="s">
        <v>2013</v>
      </c>
      <c r="G577" s="84" t="b">
        <v>0</v>
      </c>
      <c r="H577" s="84" t="b">
        <v>0</v>
      </c>
      <c r="I577" s="84" t="b">
        <v>0</v>
      </c>
      <c r="J577" s="84" t="b">
        <v>0</v>
      </c>
      <c r="K577" s="84" t="b">
        <v>0</v>
      </c>
      <c r="L577" s="84" t="b">
        <v>0</v>
      </c>
    </row>
    <row r="578" spans="1:12" ht="15">
      <c r="A578" s="84" t="s">
        <v>2796</v>
      </c>
      <c r="B578" s="84" t="s">
        <v>2744</v>
      </c>
      <c r="C578" s="84">
        <v>2</v>
      </c>
      <c r="D578" s="118">
        <v>0.004362036930819325</v>
      </c>
      <c r="E578" s="118">
        <v>2.4345689040341987</v>
      </c>
      <c r="F578" s="84" t="s">
        <v>2013</v>
      </c>
      <c r="G578" s="84" t="b">
        <v>0</v>
      </c>
      <c r="H578" s="84" t="b">
        <v>0</v>
      </c>
      <c r="I578" s="84" t="b">
        <v>0</v>
      </c>
      <c r="J578" s="84" t="b">
        <v>0</v>
      </c>
      <c r="K578" s="84" t="b">
        <v>0</v>
      </c>
      <c r="L578" s="84" t="b">
        <v>0</v>
      </c>
    </row>
    <row r="579" spans="1:12" ht="15">
      <c r="A579" s="84" t="s">
        <v>2744</v>
      </c>
      <c r="B579" s="84" t="s">
        <v>2797</v>
      </c>
      <c r="C579" s="84">
        <v>2</v>
      </c>
      <c r="D579" s="118">
        <v>0.004362036930819325</v>
      </c>
      <c r="E579" s="118">
        <v>2.4345689040341987</v>
      </c>
      <c r="F579" s="84" t="s">
        <v>2013</v>
      </c>
      <c r="G579" s="84" t="b">
        <v>0</v>
      </c>
      <c r="H579" s="84" t="b">
        <v>0</v>
      </c>
      <c r="I579" s="84" t="b">
        <v>0</v>
      </c>
      <c r="J579" s="84" t="b">
        <v>0</v>
      </c>
      <c r="K579" s="84" t="b">
        <v>0</v>
      </c>
      <c r="L579" s="84" t="b">
        <v>0</v>
      </c>
    </row>
    <row r="580" spans="1:12" ht="15">
      <c r="A580" s="84" t="s">
        <v>2797</v>
      </c>
      <c r="B580" s="84" t="s">
        <v>2117</v>
      </c>
      <c r="C580" s="84">
        <v>2</v>
      </c>
      <c r="D580" s="118">
        <v>0.004362036930819325</v>
      </c>
      <c r="E580" s="118">
        <v>1.9574476493145363</v>
      </c>
      <c r="F580" s="84" t="s">
        <v>2013</v>
      </c>
      <c r="G580" s="84" t="b">
        <v>0</v>
      </c>
      <c r="H580" s="84" t="b">
        <v>0</v>
      </c>
      <c r="I580" s="84" t="b">
        <v>0</v>
      </c>
      <c r="J580" s="84" t="b">
        <v>0</v>
      </c>
      <c r="K580" s="84" t="b">
        <v>0</v>
      </c>
      <c r="L580" s="84" t="b">
        <v>0</v>
      </c>
    </row>
    <row r="581" spans="1:12" ht="15">
      <c r="A581" s="84" t="s">
        <v>2117</v>
      </c>
      <c r="B581" s="84" t="s">
        <v>2798</v>
      </c>
      <c r="C581" s="84">
        <v>2</v>
      </c>
      <c r="D581" s="118">
        <v>0.004362036930819325</v>
      </c>
      <c r="E581" s="118">
        <v>1.9574476493145363</v>
      </c>
      <c r="F581" s="84" t="s">
        <v>2013</v>
      </c>
      <c r="G581" s="84" t="b">
        <v>0</v>
      </c>
      <c r="H581" s="84" t="b">
        <v>0</v>
      </c>
      <c r="I581" s="84" t="b">
        <v>0</v>
      </c>
      <c r="J581" s="84" t="b">
        <v>0</v>
      </c>
      <c r="K581" s="84" t="b">
        <v>0</v>
      </c>
      <c r="L581" s="84" t="b">
        <v>0</v>
      </c>
    </row>
    <row r="582" spans="1:12" ht="15">
      <c r="A582" s="84" t="s">
        <v>2798</v>
      </c>
      <c r="B582" s="84" t="s">
        <v>2179</v>
      </c>
      <c r="C582" s="84">
        <v>2</v>
      </c>
      <c r="D582" s="118">
        <v>0.004362036930819325</v>
      </c>
      <c r="E582" s="118">
        <v>1.73559889969818</v>
      </c>
      <c r="F582" s="84" t="s">
        <v>2013</v>
      </c>
      <c r="G582" s="84" t="b">
        <v>0</v>
      </c>
      <c r="H582" s="84" t="b">
        <v>0</v>
      </c>
      <c r="I582" s="84" t="b">
        <v>0</v>
      </c>
      <c r="J582" s="84" t="b">
        <v>0</v>
      </c>
      <c r="K582" s="84" t="b">
        <v>0</v>
      </c>
      <c r="L582" s="84" t="b">
        <v>0</v>
      </c>
    </row>
    <row r="583" spans="1:12" ht="15">
      <c r="A583" s="84" t="s">
        <v>2881</v>
      </c>
      <c r="B583" s="84" t="s">
        <v>2725</v>
      </c>
      <c r="C583" s="84">
        <v>2</v>
      </c>
      <c r="D583" s="118">
        <v>0.004362036930819325</v>
      </c>
      <c r="E583" s="118">
        <v>2.1335389083702174</v>
      </c>
      <c r="F583" s="84" t="s">
        <v>2013</v>
      </c>
      <c r="G583" s="84" t="b">
        <v>0</v>
      </c>
      <c r="H583" s="84" t="b">
        <v>0</v>
      </c>
      <c r="I583" s="84" t="b">
        <v>0</v>
      </c>
      <c r="J583" s="84" t="b">
        <v>0</v>
      </c>
      <c r="K583" s="84" t="b">
        <v>0</v>
      </c>
      <c r="L583" s="84" t="b">
        <v>0</v>
      </c>
    </row>
    <row r="584" spans="1:12" ht="15">
      <c r="A584" s="84" t="s">
        <v>2725</v>
      </c>
      <c r="B584" s="84" t="s">
        <v>2760</v>
      </c>
      <c r="C584" s="84">
        <v>2</v>
      </c>
      <c r="D584" s="118">
        <v>0.004362036930819325</v>
      </c>
      <c r="E584" s="118">
        <v>2.1335389083702174</v>
      </c>
      <c r="F584" s="84" t="s">
        <v>2013</v>
      </c>
      <c r="G584" s="84" t="b">
        <v>0</v>
      </c>
      <c r="H584" s="84" t="b">
        <v>0</v>
      </c>
      <c r="I584" s="84" t="b">
        <v>0</v>
      </c>
      <c r="J584" s="84" t="b">
        <v>0</v>
      </c>
      <c r="K584" s="84" t="b">
        <v>0</v>
      </c>
      <c r="L584" s="84" t="b">
        <v>0</v>
      </c>
    </row>
    <row r="585" spans="1:12" ht="15">
      <c r="A585" s="84" t="s">
        <v>2760</v>
      </c>
      <c r="B585" s="84" t="s">
        <v>2882</v>
      </c>
      <c r="C585" s="84">
        <v>2</v>
      </c>
      <c r="D585" s="118">
        <v>0.004362036930819325</v>
      </c>
      <c r="E585" s="118">
        <v>2.4345689040341987</v>
      </c>
      <c r="F585" s="84" t="s">
        <v>2013</v>
      </c>
      <c r="G585" s="84" t="b">
        <v>0</v>
      </c>
      <c r="H585" s="84" t="b">
        <v>0</v>
      </c>
      <c r="I585" s="84" t="b">
        <v>0</v>
      </c>
      <c r="J585" s="84" t="b">
        <v>1</v>
      </c>
      <c r="K585" s="84" t="b">
        <v>0</v>
      </c>
      <c r="L585" s="84" t="b">
        <v>0</v>
      </c>
    </row>
    <row r="586" spans="1:12" ht="15">
      <c r="A586" s="84" t="s">
        <v>2882</v>
      </c>
      <c r="B586" s="84" t="s">
        <v>2883</v>
      </c>
      <c r="C586" s="84">
        <v>2</v>
      </c>
      <c r="D586" s="118">
        <v>0.004362036930819325</v>
      </c>
      <c r="E586" s="118">
        <v>2.4345689040341987</v>
      </c>
      <c r="F586" s="84" t="s">
        <v>2013</v>
      </c>
      <c r="G586" s="84" t="b">
        <v>1</v>
      </c>
      <c r="H586" s="84" t="b">
        <v>0</v>
      </c>
      <c r="I586" s="84" t="b">
        <v>0</v>
      </c>
      <c r="J586" s="84" t="b">
        <v>0</v>
      </c>
      <c r="K586" s="84" t="b">
        <v>0</v>
      </c>
      <c r="L586" s="84" t="b">
        <v>0</v>
      </c>
    </row>
    <row r="587" spans="1:12" ht="15">
      <c r="A587" s="84" t="s">
        <v>2883</v>
      </c>
      <c r="B587" s="84" t="s">
        <v>2884</v>
      </c>
      <c r="C587" s="84">
        <v>2</v>
      </c>
      <c r="D587" s="118">
        <v>0.004362036930819325</v>
      </c>
      <c r="E587" s="118">
        <v>2.4345689040341987</v>
      </c>
      <c r="F587" s="84" t="s">
        <v>2013</v>
      </c>
      <c r="G587" s="84" t="b">
        <v>0</v>
      </c>
      <c r="H587" s="84" t="b">
        <v>0</v>
      </c>
      <c r="I587" s="84" t="b">
        <v>0</v>
      </c>
      <c r="J587" s="84" t="b">
        <v>0</v>
      </c>
      <c r="K587" s="84" t="b">
        <v>0</v>
      </c>
      <c r="L587" s="84" t="b">
        <v>0</v>
      </c>
    </row>
    <row r="588" spans="1:12" ht="15">
      <c r="A588" s="84" t="s">
        <v>2884</v>
      </c>
      <c r="B588" s="84" t="s">
        <v>2718</v>
      </c>
      <c r="C588" s="84">
        <v>2</v>
      </c>
      <c r="D588" s="118">
        <v>0.004362036930819325</v>
      </c>
      <c r="E588" s="118">
        <v>2.2584776449785173</v>
      </c>
      <c r="F588" s="84" t="s">
        <v>2013</v>
      </c>
      <c r="G588" s="84" t="b">
        <v>0</v>
      </c>
      <c r="H588" s="84" t="b">
        <v>0</v>
      </c>
      <c r="I588" s="84" t="b">
        <v>0</v>
      </c>
      <c r="J588" s="84" t="b">
        <v>0</v>
      </c>
      <c r="K588" s="84" t="b">
        <v>0</v>
      </c>
      <c r="L588" s="84" t="b">
        <v>0</v>
      </c>
    </row>
    <row r="589" spans="1:12" ht="15">
      <c r="A589" s="84" t="s">
        <v>2718</v>
      </c>
      <c r="B589" s="84" t="s">
        <v>2181</v>
      </c>
      <c r="C589" s="84">
        <v>2</v>
      </c>
      <c r="D589" s="118">
        <v>0.004362036930819325</v>
      </c>
      <c r="E589" s="118">
        <v>1.781356390258855</v>
      </c>
      <c r="F589" s="84" t="s">
        <v>2013</v>
      </c>
      <c r="G589" s="84" t="b">
        <v>0</v>
      </c>
      <c r="H589" s="84" t="b">
        <v>0</v>
      </c>
      <c r="I589" s="84" t="b">
        <v>0</v>
      </c>
      <c r="J589" s="84" t="b">
        <v>0</v>
      </c>
      <c r="K589" s="84" t="b">
        <v>0</v>
      </c>
      <c r="L589" s="84" t="b">
        <v>0</v>
      </c>
    </row>
    <row r="590" spans="1:12" ht="15">
      <c r="A590" s="84" t="s">
        <v>2181</v>
      </c>
      <c r="B590" s="84" t="s">
        <v>2748</v>
      </c>
      <c r="C590" s="84">
        <v>2</v>
      </c>
      <c r="D590" s="118">
        <v>0.004362036930819325</v>
      </c>
      <c r="E590" s="118">
        <v>1.781356390258855</v>
      </c>
      <c r="F590" s="84" t="s">
        <v>2013</v>
      </c>
      <c r="G590" s="84" t="b">
        <v>0</v>
      </c>
      <c r="H590" s="84" t="b">
        <v>0</v>
      </c>
      <c r="I590" s="84" t="b">
        <v>0</v>
      </c>
      <c r="J590" s="84" t="b">
        <v>0</v>
      </c>
      <c r="K590" s="84" t="b">
        <v>0</v>
      </c>
      <c r="L590" s="84" t="b">
        <v>0</v>
      </c>
    </row>
    <row r="591" spans="1:12" ht="15">
      <c r="A591" s="84" t="s">
        <v>2748</v>
      </c>
      <c r="B591" s="84" t="s">
        <v>2592</v>
      </c>
      <c r="C591" s="84">
        <v>2</v>
      </c>
      <c r="D591" s="118">
        <v>0.004362036930819325</v>
      </c>
      <c r="E591" s="118">
        <v>1.9574476493145363</v>
      </c>
      <c r="F591" s="84" t="s">
        <v>2013</v>
      </c>
      <c r="G591" s="84" t="b">
        <v>0</v>
      </c>
      <c r="H591" s="84" t="b">
        <v>0</v>
      </c>
      <c r="I591" s="84" t="b">
        <v>0</v>
      </c>
      <c r="J591" s="84" t="b">
        <v>0</v>
      </c>
      <c r="K591" s="84" t="b">
        <v>0</v>
      </c>
      <c r="L591" s="84" t="b">
        <v>0</v>
      </c>
    </row>
    <row r="592" spans="1:12" ht="15">
      <c r="A592" s="84" t="s">
        <v>2592</v>
      </c>
      <c r="B592" s="84" t="s">
        <v>2885</v>
      </c>
      <c r="C592" s="84">
        <v>2</v>
      </c>
      <c r="D592" s="118">
        <v>0.004362036930819325</v>
      </c>
      <c r="E592" s="118">
        <v>2.1335389083702174</v>
      </c>
      <c r="F592" s="84" t="s">
        <v>2013</v>
      </c>
      <c r="G592" s="84" t="b">
        <v>0</v>
      </c>
      <c r="H592" s="84" t="b">
        <v>0</v>
      </c>
      <c r="I592" s="84" t="b">
        <v>0</v>
      </c>
      <c r="J592" s="84" t="b">
        <v>0</v>
      </c>
      <c r="K592" s="84" t="b">
        <v>0</v>
      </c>
      <c r="L592" s="84" t="b">
        <v>0</v>
      </c>
    </row>
    <row r="593" spans="1:12" ht="15">
      <c r="A593" s="84" t="s">
        <v>2885</v>
      </c>
      <c r="B593" s="84" t="s">
        <v>2611</v>
      </c>
      <c r="C593" s="84">
        <v>2</v>
      </c>
      <c r="D593" s="118">
        <v>0.004362036930819325</v>
      </c>
      <c r="E593" s="118">
        <v>2.4345689040341987</v>
      </c>
      <c r="F593" s="84" t="s">
        <v>2013</v>
      </c>
      <c r="G593" s="84" t="b">
        <v>0</v>
      </c>
      <c r="H593" s="84" t="b">
        <v>0</v>
      </c>
      <c r="I593" s="84" t="b">
        <v>0</v>
      </c>
      <c r="J593" s="84" t="b">
        <v>0</v>
      </c>
      <c r="K593" s="84" t="b">
        <v>0</v>
      </c>
      <c r="L593" s="84" t="b">
        <v>0</v>
      </c>
    </row>
    <row r="594" spans="1:12" ht="15">
      <c r="A594" s="84" t="s">
        <v>2875</v>
      </c>
      <c r="B594" s="84" t="s">
        <v>2132</v>
      </c>
      <c r="C594" s="84">
        <v>2</v>
      </c>
      <c r="D594" s="118">
        <v>0.004362036930819325</v>
      </c>
      <c r="E594" s="118">
        <v>2.4345689040341987</v>
      </c>
      <c r="F594" s="84" t="s">
        <v>2013</v>
      </c>
      <c r="G594" s="84" t="b">
        <v>0</v>
      </c>
      <c r="H594" s="84" t="b">
        <v>0</v>
      </c>
      <c r="I594" s="84" t="b">
        <v>0</v>
      </c>
      <c r="J594" s="84" t="b">
        <v>0</v>
      </c>
      <c r="K594" s="84" t="b">
        <v>0</v>
      </c>
      <c r="L594" s="84" t="b">
        <v>0</v>
      </c>
    </row>
    <row r="595" spans="1:12" ht="15">
      <c r="A595" s="84" t="s">
        <v>2132</v>
      </c>
      <c r="B595" s="84" t="s">
        <v>2728</v>
      </c>
      <c r="C595" s="84">
        <v>2</v>
      </c>
      <c r="D595" s="118">
        <v>0.004362036930819325</v>
      </c>
      <c r="E595" s="118">
        <v>2.4345689040341987</v>
      </c>
      <c r="F595" s="84" t="s">
        <v>2013</v>
      </c>
      <c r="G595" s="84" t="b">
        <v>0</v>
      </c>
      <c r="H595" s="84" t="b">
        <v>0</v>
      </c>
      <c r="I595" s="84" t="b">
        <v>0</v>
      </c>
      <c r="J595" s="84" t="b">
        <v>0</v>
      </c>
      <c r="K595" s="84" t="b">
        <v>0</v>
      </c>
      <c r="L595" s="84" t="b">
        <v>0</v>
      </c>
    </row>
    <row r="596" spans="1:12" ht="15">
      <c r="A596" s="84" t="s">
        <v>2728</v>
      </c>
      <c r="B596" s="84" t="s">
        <v>2720</v>
      </c>
      <c r="C596" s="84">
        <v>2</v>
      </c>
      <c r="D596" s="118">
        <v>0.004362036930819325</v>
      </c>
      <c r="E596" s="118">
        <v>2.1335389083702174</v>
      </c>
      <c r="F596" s="84" t="s">
        <v>2013</v>
      </c>
      <c r="G596" s="84" t="b">
        <v>0</v>
      </c>
      <c r="H596" s="84" t="b">
        <v>0</v>
      </c>
      <c r="I596" s="84" t="b">
        <v>0</v>
      </c>
      <c r="J596" s="84" t="b">
        <v>0</v>
      </c>
      <c r="K596" s="84" t="b">
        <v>0</v>
      </c>
      <c r="L596" s="84" t="b">
        <v>0</v>
      </c>
    </row>
    <row r="597" spans="1:12" ht="15">
      <c r="A597" s="84" t="s">
        <v>2720</v>
      </c>
      <c r="B597" s="84" t="s">
        <v>2876</v>
      </c>
      <c r="C597" s="84">
        <v>2</v>
      </c>
      <c r="D597" s="118">
        <v>0.004362036930819325</v>
      </c>
      <c r="E597" s="118">
        <v>2.1335389083702174</v>
      </c>
      <c r="F597" s="84" t="s">
        <v>2013</v>
      </c>
      <c r="G597" s="84" t="b">
        <v>0</v>
      </c>
      <c r="H597" s="84" t="b">
        <v>0</v>
      </c>
      <c r="I597" s="84" t="b">
        <v>0</v>
      </c>
      <c r="J597" s="84" t="b">
        <v>0</v>
      </c>
      <c r="K597" s="84" t="b">
        <v>0</v>
      </c>
      <c r="L597" s="84" t="b">
        <v>0</v>
      </c>
    </row>
    <row r="598" spans="1:12" ht="15">
      <c r="A598" s="84" t="s">
        <v>2876</v>
      </c>
      <c r="B598" s="84" t="s">
        <v>2877</v>
      </c>
      <c r="C598" s="84">
        <v>2</v>
      </c>
      <c r="D598" s="118">
        <v>0.004362036930819325</v>
      </c>
      <c r="E598" s="118">
        <v>2.4345689040341987</v>
      </c>
      <c r="F598" s="84" t="s">
        <v>2013</v>
      </c>
      <c r="G598" s="84" t="b">
        <v>0</v>
      </c>
      <c r="H598" s="84" t="b">
        <v>0</v>
      </c>
      <c r="I598" s="84" t="b">
        <v>0</v>
      </c>
      <c r="J598" s="84" t="b">
        <v>0</v>
      </c>
      <c r="K598" s="84" t="b">
        <v>0</v>
      </c>
      <c r="L598" s="84" t="b">
        <v>0</v>
      </c>
    </row>
    <row r="599" spans="1:12" ht="15">
      <c r="A599" s="84" t="s">
        <v>2877</v>
      </c>
      <c r="B599" s="84" t="s">
        <v>2878</v>
      </c>
      <c r="C599" s="84">
        <v>2</v>
      </c>
      <c r="D599" s="118">
        <v>0.004362036930819325</v>
      </c>
      <c r="E599" s="118">
        <v>2.4345689040341987</v>
      </c>
      <c r="F599" s="84" t="s">
        <v>2013</v>
      </c>
      <c r="G599" s="84" t="b">
        <v>0</v>
      </c>
      <c r="H599" s="84" t="b">
        <v>0</v>
      </c>
      <c r="I599" s="84" t="b">
        <v>0</v>
      </c>
      <c r="J599" s="84" t="b">
        <v>1</v>
      </c>
      <c r="K599" s="84" t="b">
        <v>0</v>
      </c>
      <c r="L599" s="84" t="b">
        <v>0</v>
      </c>
    </row>
    <row r="600" spans="1:12" ht="15">
      <c r="A600" s="84" t="s">
        <v>2878</v>
      </c>
      <c r="B600" s="84" t="s">
        <v>2879</v>
      </c>
      <c r="C600" s="84">
        <v>2</v>
      </c>
      <c r="D600" s="118">
        <v>0.004362036930819325</v>
      </c>
      <c r="E600" s="118">
        <v>2.4345689040341987</v>
      </c>
      <c r="F600" s="84" t="s">
        <v>2013</v>
      </c>
      <c r="G600" s="84" t="b">
        <v>1</v>
      </c>
      <c r="H600" s="84" t="b">
        <v>0</v>
      </c>
      <c r="I600" s="84" t="b">
        <v>0</v>
      </c>
      <c r="J600" s="84" t="b">
        <v>0</v>
      </c>
      <c r="K600" s="84" t="b">
        <v>0</v>
      </c>
      <c r="L600" s="84" t="b">
        <v>0</v>
      </c>
    </row>
    <row r="601" spans="1:12" ht="15">
      <c r="A601" s="84" t="s">
        <v>2879</v>
      </c>
      <c r="B601" s="84" t="s">
        <v>2880</v>
      </c>
      <c r="C601" s="84">
        <v>2</v>
      </c>
      <c r="D601" s="118">
        <v>0.004362036930819325</v>
      </c>
      <c r="E601" s="118">
        <v>2.4345689040341987</v>
      </c>
      <c r="F601" s="84" t="s">
        <v>2013</v>
      </c>
      <c r="G601" s="84" t="b">
        <v>0</v>
      </c>
      <c r="H601" s="84" t="b">
        <v>0</v>
      </c>
      <c r="I601" s="84" t="b">
        <v>0</v>
      </c>
      <c r="J601" s="84" t="b">
        <v>0</v>
      </c>
      <c r="K601" s="84" t="b">
        <v>0</v>
      </c>
      <c r="L601" s="84" t="b">
        <v>0</v>
      </c>
    </row>
    <row r="602" spans="1:12" ht="15">
      <c r="A602" s="84" t="s">
        <v>2880</v>
      </c>
      <c r="B602" s="84" t="s">
        <v>2186</v>
      </c>
      <c r="C602" s="84">
        <v>2</v>
      </c>
      <c r="D602" s="118">
        <v>0.004362036930819325</v>
      </c>
      <c r="E602" s="118">
        <v>2.2584776449785173</v>
      </c>
      <c r="F602" s="84" t="s">
        <v>2013</v>
      </c>
      <c r="G602" s="84" t="b">
        <v>0</v>
      </c>
      <c r="H602" s="84" t="b">
        <v>0</v>
      </c>
      <c r="I602" s="84" t="b">
        <v>0</v>
      </c>
      <c r="J602" s="84" t="b">
        <v>0</v>
      </c>
      <c r="K602" s="84" t="b">
        <v>0</v>
      </c>
      <c r="L602" s="84" t="b">
        <v>0</v>
      </c>
    </row>
    <row r="603" spans="1:12" ht="15">
      <c r="A603" s="84" t="s">
        <v>2867</v>
      </c>
      <c r="B603" s="84" t="s">
        <v>2868</v>
      </c>
      <c r="C603" s="84">
        <v>2</v>
      </c>
      <c r="D603" s="118">
        <v>0.004362036930819325</v>
      </c>
      <c r="E603" s="118">
        <v>2.4345689040341987</v>
      </c>
      <c r="F603" s="84" t="s">
        <v>2013</v>
      </c>
      <c r="G603" s="84" t="b">
        <v>0</v>
      </c>
      <c r="H603" s="84" t="b">
        <v>0</v>
      </c>
      <c r="I603" s="84" t="b">
        <v>0</v>
      </c>
      <c r="J603" s="84" t="b">
        <v>0</v>
      </c>
      <c r="K603" s="84" t="b">
        <v>0</v>
      </c>
      <c r="L603" s="84" t="b">
        <v>0</v>
      </c>
    </row>
    <row r="604" spans="1:12" ht="15">
      <c r="A604" s="84" t="s">
        <v>2868</v>
      </c>
      <c r="B604" s="84" t="s">
        <v>2674</v>
      </c>
      <c r="C604" s="84">
        <v>2</v>
      </c>
      <c r="D604" s="118">
        <v>0.004362036930819325</v>
      </c>
      <c r="E604" s="118">
        <v>2.036628895362161</v>
      </c>
      <c r="F604" s="84" t="s">
        <v>2013</v>
      </c>
      <c r="G604" s="84" t="b">
        <v>0</v>
      </c>
      <c r="H604" s="84" t="b">
        <v>0</v>
      </c>
      <c r="I604" s="84" t="b">
        <v>0</v>
      </c>
      <c r="J604" s="84" t="b">
        <v>0</v>
      </c>
      <c r="K604" s="84" t="b">
        <v>0</v>
      </c>
      <c r="L604" s="84" t="b">
        <v>0</v>
      </c>
    </row>
    <row r="605" spans="1:12" ht="15">
      <c r="A605" s="84" t="s">
        <v>2674</v>
      </c>
      <c r="B605" s="84" t="s">
        <v>2869</v>
      </c>
      <c r="C605" s="84">
        <v>2</v>
      </c>
      <c r="D605" s="118">
        <v>0.004362036930819325</v>
      </c>
      <c r="E605" s="118">
        <v>2.036628895362161</v>
      </c>
      <c r="F605" s="84" t="s">
        <v>2013</v>
      </c>
      <c r="G605" s="84" t="b">
        <v>0</v>
      </c>
      <c r="H605" s="84" t="b">
        <v>0</v>
      </c>
      <c r="I605" s="84" t="b">
        <v>0</v>
      </c>
      <c r="J605" s="84" t="b">
        <v>0</v>
      </c>
      <c r="K605" s="84" t="b">
        <v>0</v>
      </c>
      <c r="L605" s="84" t="b">
        <v>0</v>
      </c>
    </row>
    <row r="606" spans="1:12" ht="15">
      <c r="A606" s="84" t="s">
        <v>2869</v>
      </c>
      <c r="B606" s="84" t="s">
        <v>2870</v>
      </c>
      <c r="C606" s="84">
        <v>2</v>
      </c>
      <c r="D606" s="118">
        <v>0.004362036930819325</v>
      </c>
      <c r="E606" s="118">
        <v>2.4345689040341987</v>
      </c>
      <c r="F606" s="84" t="s">
        <v>2013</v>
      </c>
      <c r="G606" s="84" t="b">
        <v>0</v>
      </c>
      <c r="H606" s="84" t="b">
        <v>0</v>
      </c>
      <c r="I606" s="84" t="b">
        <v>0</v>
      </c>
      <c r="J606" s="84" t="b">
        <v>0</v>
      </c>
      <c r="K606" s="84" t="b">
        <v>0</v>
      </c>
      <c r="L606" s="84" t="b">
        <v>0</v>
      </c>
    </row>
    <row r="607" spans="1:12" ht="15">
      <c r="A607" s="84" t="s">
        <v>2870</v>
      </c>
      <c r="B607" s="84" t="s">
        <v>280</v>
      </c>
      <c r="C607" s="84">
        <v>2</v>
      </c>
      <c r="D607" s="118">
        <v>0.004362036930819325</v>
      </c>
      <c r="E607" s="118">
        <v>1.9574476493145363</v>
      </c>
      <c r="F607" s="84" t="s">
        <v>2013</v>
      </c>
      <c r="G607" s="84" t="b">
        <v>0</v>
      </c>
      <c r="H607" s="84" t="b">
        <v>0</v>
      </c>
      <c r="I607" s="84" t="b">
        <v>0</v>
      </c>
      <c r="J607" s="84" t="b">
        <v>0</v>
      </c>
      <c r="K607" s="84" t="b">
        <v>0</v>
      </c>
      <c r="L607" s="84" t="b">
        <v>0</v>
      </c>
    </row>
    <row r="608" spans="1:12" ht="15">
      <c r="A608" s="84" t="s">
        <v>280</v>
      </c>
      <c r="B608" s="84" t="s">
        <v>2179</v>
      </c>
      <c r="C608" s="84">
        <v>2</v>
      </c>
      <c r="D608" s="118">
        <v>0.004362036930819325</v>
      </c>
      <c r="E608" s="118">
        <v>0.8605376363064798</v>
      </c>
      <c r="F608" s="84" t="s">
        <v>2013</v>
      </c>
      <c r="G608" s="84" t="b">
        <v>0</v>
      </c>
      <c r="H608" s="84" t="b">
        <v>0</v>
      </c>
      <c r="I608" s="84" t="b">
        <v>0</v>
      </c>
      <c r="J608" s="84" t="b">
        <v>0</v>
      </c>
      <c r="K608" s="84" t="b">
        <v>0</v>
      </c>
      <c r="L608" s="84" t="b">
        <v>0</v>
      </c>
    </row>
    <row r="609" spans="1:12" ht="15">
      <c r="A609" s="84" t="s">
        <v>2179</v>
      </c>
      <c r="B609" s="84" t="s">
        <v>2871</v>
      </c>
      <c r="C609" s="84">
        <v>2</v>
      </c>
      <c r="D609" s="118">
        <v>0.004362036930819325</v>
      </c>
      <c r="E609" s="118">
        <v>1.73559889969818</v>
      </c>
      <c r="F609" s="84" t="s">
        <v>2013</v>
      </c>
      <c r="G609" s="84" t="b">
        <v>0</v>
      </c>
      <c r="H609" s="84" t="b">
        <v>0</v>
      </c>
      <c r="I609" s="84" t="b">
        <v>0</v>
      </c>
      <c r="J609" s="84" t="b">
        <v>0</v>
      </c>
      <c r="K609" s="84" t="b">
        <v>0</v>
      </c>
      <c r="L609" s="84" t="b">
        <v>0</v>
      </c>
    </row>
    <row r="610" spans="1:12" ht="15">
      <c r="A610" s="84" t="s">
        <v>2871</v>
      </c>
      <c r="B610" s="84" t="s">
        <v>2872</v>
      </c>
      <c r="C610" s="84">
        <v>2</v>
      </c>
      <c r="D610" s="118">
        <v>0.004362036930819325</v>
      </c>
      <c r="E610" s="118">
        <v>2.4345689040341987</v>
      </c>
      <c r="F610" s="84" t="s">
        <v>2013</v>
      </c>
      <c r="G610" s="84" t="b">
        <v>0</v>
      </c>
      <c r="H610" s="84" t="b">
        <v>0</v>
      </c>
      <c r="I610" s="84" t="b">
        <v>0</v>
      </c>
      <c r="J610" s="84" t="b">
        <v>1</v>
      </c>
      <c r="K610" s="84" t="b">
        <v>0</v>
      </c>
      <c r="L610" s="84" t="b">
        <v>0</v>
      </c>
    </row>
    <row r="611" spans="1:12" ht="15">
      <c r="A611" s="84" t="s">
        <v>2872</v>
      </c>
      <c r="B611" s="84" t="s">
        <v>324</v>
      </c>
      <c r="C611" s="84">
        <v>2</v>
      </c>
      <c r="D611" s="118">
        <v>0.004362036930819325</v>
      </c>
      <c r="E611" s="118">
        <v>2.4345689040341987</v>
      </c>
      <c r="F611" s="84" t="s">
        <v>2013</v>
      </c>
      <c r="G611" s="84" t="b">
        <v>1</v>
      </c>
      <c r="H611" s="84" t="b">
        <v>0</v>
      </c>
      <c r="I611" s="84" t="b">
        <v>0</v>
      </c>
      <c r="J611" s="84" t="b">
        <v>0</v>
      </c>
      <c r="K611" s="84" t="b">
        <v>0</v>
      </c>
      <c r="L611" s="84" t="b">
        <v>0</v>
      </c>
    </row>
    <row r="612" spans="1:12" ht="15">
      <c r="A612" s="84" t="s">
        <v>324</v>
      </c>
      <c r="B612" s="84" t="s">
        <v>2873</v>
      </c>
      <c r="C612" s="84">
        <v>2</v>
      </c>
      <c r="D612" s="118">
        <v>0.004362036930819325</v>
      </c>
      <c r="E612" s="118">
        <v>2.4345689040341987</v>
      </c>
      <c r="F612" s="84" t="s">
        <v>2013</v>
      </c>
      <c r="G612" s="84" t="b">
        <v>0</v>
      </c>
      <c r="H612" s="84" t="b">
        <v>0</v>
      </c>
      <c r="I612" s="84" t="b">
        <v>0</v>
      </c>
      <c r="J612" s="84" t="b">
        <v>0</v>
      </c>
      <c r="K612" s="84" t="b">
        <v>0</v>
      </c>
      <c r="L612" s="84" t="b">
        <v>0</v>
      </c>
    </row>
    <row r="613" spans="1:12" ht="15">
      <c r="A613" s="84" t="s">
        <v>2873</v>
      </c>
      <c r="B613" s="84" t="s">
        <v>2727</v>
      </c>
      <c r="C613" s="84">
        <v>2</v>
      </c>
      <c r="D613" s="118">
        <v>0.004362036930819325</v>
      </c>
      <c r="E613" s="118">
        <v>2.4345689040341987</v>
      </c>
      <c r="F613" s="84" t="s">
        <v>2013</v>
      </c>
      <c r="G613" s="84" t="b">
        <v>0</v>
      </c>
      <c r="H613" s="84" t="b">
        <v>0</v>
      </c>
      <c r="I613" s="84" t="b">
        <v>0</v>
      </c>
      <c r="J613" s="84" t="b">
        <v>0</v>
      </c>
      <c r="K613" s="84" t="b">
        <v>0</v>
      </c>
      <c r="L613" s="84" t="b">
        <v>0</v>
      </c>
    </row>
    <row r="614" spans="1:12" ht="15">
      <c r="A614" s="84" t="s">
        <v>2865</v>
      </c>
      <c r="B614" s="84" t="s">
        <v>2208</v>
      </c>
      <c r="C614" s="84">
        <v>2</v>
      </c>
      <c r="D614" s="118">
        <v>0.004362036930819325</v>
      </c>
      <c r="E614" s="118">
        <v>2.4345689040341987</v>
      </c>
      <c r="F614" s="84" t="s">
        <v>2013</v>
      </c>
      <c r="G614" s="84" t="b">
        <v>0</v>
      </c>
      <c r="H614" s="84" t="b">
        <v>0</v>
      </c>
      <c r="I614" s="84" t="b">
        <v>0</v>
      </c>
      <c r="J614" s="84" t="b">
        <v>1</v>
      </c>
      <c r="K614" s="84" t="b">
        <v>0</v>
      </c>
      <c r="L614" s="84" t="b">
        <v>0</v>
      </c>
    </row>
    <row r="615" spans="1:12" ht="15">
      <c r="A615" s="84" t="s">
        <v>2208</v>
      </c>
      <c r="B615" s="84" t="s">
        <v>2866</v>
      </c>
      <c r="C615" s="84">
        <v>2</v>
      </c>
      <c r="D615" s="118">
        <v>0.004362036930819325</v>
      </c>
      <c r="E615" s="118">
        <v>2.4345689040341987</v>
      </c>
      <c r="F615" s="84" t="s">
        <v>2013</v>
      </c>
      <c r="G615" s="84" t="b">
        <v>1</v>
      </c>
      <c r="H615" s="84" t="b">
        <v>0</v>
      </c>
      <c r="I615" s="84" t="b">
        <v>0</v>
      </c>
      <c r="J615" s="84" t="b">
        <v>0</v>
      </c>
      <c r="K615" s="84" t="b">
        <v>0</v>
      </c>
      <c r="L615" s="84" t="b">
        <v>0</v>
      </c>
    </row>
    <row r="616" spans="1:12" ht="15">
      <c r="A616" s="84" t="s">
        <v>2866</v>
      </c>
      <c r="B616" s="84" t="s">
        <v>2117</v>
      </c>
      <c r="C616" s="84">
        <v>2</v>
      </c>
      <c r="D616" s="118">
        <v>0.004362036930819325</v>
      </c>
      <c r="E616" s="118">
        <v>1.9574476493145363</v>
      </c>
      <c r="F616" s="84" t="s">
        <v>2013</v>
      </c>
      <c r="G616" s="84" t="b">
        <v>0</v>
      </c>
      <c r="H616" s="84" t="b">
        <v>0</v>
      </c>
      <c r="I616" s="84" t="b">
        <v>0</v>
      </c>
      <c r="J616" s="84" t="b">
        <v>0</v>
      </c>
      <c r="K616" s="84" t="b">
        <v>0</v>
      </c>
      <c r="L616" s="84" t="b">
        <v>0</v>
      </c>
    </row>
    <row r="617" spans="1:12" ht="15">
      <c r="A617" s="84" t="s">
        <v>2117</v>
      </c>
      <c r="B617" s="84" t="s">
        <v>2725</v>
      </c>
      <c r="C617" s="84">
        <v>2</v>
      </c>
      <c r="D617" s="118">
        <v>0.004362036930819325</v>
      </c>
      <c r="E617" s="118">
        <v>1.656417653650555</v>
      </c>
      <c r="F617" s="84" t="s">
        <v>2013</v>
      </c>
      <c r="G617" s="84" t="b">
        <v>0</v>
      </c>
      <c r="H617" s="84" t="b">
        <v>0</v>
      </c>
      <c r="I617" s="84" t="b">
        <v>0</v>
      </c>
      <c r="J617" s="84" t="b">
        <v>0</v>
      </c>
      <c r="K617" s="84" t="b">
        <v>0</v>
      </c>
      <c r="L617" s="84" t="b">
        <v>0</v>
      </c>
    </row>
    <row r="618" spans="1:12" ht="15">
      <c r="A618" s="84" t="s">
        <v>2725</v>
      </c>
      <c r="B618" s="84" t="s">
        <v>2726</v>
      </c>
      <c r="C618" s="84">
        <v>2</v>
      </c>
      <c r="D618" s="118">
        <v>0.004362036930819325</v>
      </c>
      <c r="E618" s="118">
        <v>2.1335389083702174</v>
      </c>
      <c r="F618" s="84" t="s">
        <v>2013</v>
      </c>
      <c r="G618" s="84" t="b">
        <v>0</v>
      </c>
      <c r="H618" s="84" t="b">
        <v>0</v>
      </c>
      <c r="I618" s="84" t="b">
        <v>0</v>
      </c>
      <c r="J618" s="84" t="b">
        <v>0</v>
      </c>
      <c r="K618" s="84" t="b">
        <v>0</v>
      </c>
      <c r="L618" s="84" t="b">
        <v>0</v>
      </c>
    </row>
    <row r="619" spans="1:12" ht="15">
      <c r="A619" s="84" t="s">
        <v>2726</v>
      </c>
      <c r="B619" s="84" t="s">
        <v>2167</v>
      </c>
      <c r="C619" s="84">
        <v>2</v>
      </c>
      <c r="D619" s="118">
        <v>0.004362036930819325</v>
      </c>
      <c r="E619" s="118">
        <v>1.3931762188759738</v>
      </c>
      <c r="F619" s="84" t="s">
        <v>2013</v>
      </c>
      <c r="G619" s="84" t="b">
        <v>0</v>
      </c>
      <c r="H619" s="84" t="b">
        <v>0</v>
      </c>
      <c r="I619" s="84" t="b">
        <v>0</v>
      </c>
      <c r="J619" s="84" t="b">
        <v>0</v>
      </c>
      <c r="K619" s="84" t="b">
        <v>0</v>
      </c>
      <c r="L619" s="84" t="b">
        <v>0</v>
      </c>
    </row>
    <row r="620" spans="1:12" ht="15">
      <c r="A620" s="84" t="s">
        <v>2862</v>
      </c>
      <c r="B620" s="84" t="s">
        <v>2863</v>
      </c>
      <c r="C620" s="84">
        <v>2</v>
      </c>
      <c r="D620" s="118">
        <v>0.004362036930819325</v>
      </c>
      <c r="E620" s="118">
        <v>2.4345689040341987</v>
      </c>
      <c r="F620" s="84" t="s">
        <v>2013</v>
      </c>
      <c r="G620" s="84" t="b">
        <v>0</v>
      </c>
      <c r="H620" s="84" t="b">
        <v>0</v>
      </c>
      <c r="I620" s="84" t="b">
        <v>0</v>
      </c>
      <c r="J620" s="84" t="b">
        <v>0</v>
      </c>
      <c r="K620" s="84" t="b">
        <v>0</v>
      </c>
      <c r="L620" s="84" t="b">
        <v>0</v>
      </c>
    </row>
    <row r="621" spans="1:12" ht="15">
      <c r="A621" s="84" t="s">
        <v>2863</v>
      </c>
      <c r="B621" s="84" t="s">
        <v>2180</v>
      </c>
      <c r="C621" s="84">
        <v>2</v>
      </c>
      <c r="D621" s="118">
        <v>0.004362036930819325</v>
      </c>
      <c r="E621" s="118">
        <v>1.890500859683923</v>
      </c>
      <c r="F621" s="84" t="s">
        <v>2013</v>
      </c>
      <c r="G621" s="84" t="b">
        <v>0</v>
      </c>
      <c r="H621" s="84" t="b">
        <v>0</v>
      </c>
      <c r="I621" s="84" t="b">
        <v>0</v>
      </c>
      <c r="J621" s="84" t="b">
        <v>0</v>
      </c>
      <c r="K621" s="84" t="b">
        <v>0</v>
      </c>
      <c r="L621" s="84" t="b">
        <v>0</v>
      </c>
    </row>
    <row r="622" spans="1:12" ht="15">
      <c r="A622" s="84" t="s">
        <v>2180</v>
      </c>
      <c r="B622" s="84" t="s">
        <v>2864</v>
      </c>
      <c r="C622" s="84">
        <v>2</v>
      </c>
      <c r="D622" s="118">
        <v>0.004362036930819325</v>
      </c>
      <c r="E622" s="118">
        <v>1.890500859683923</v>
      </c>
      <c r="F622" s="84" t="s">
        <v>2013</v>
      </c>
      <c r="G622" s="84" t="b">
        <v>0</v>
      </c>
      <c r="H622" s="84" t="b">
        <v>0</v>
      </c>
      <c r="I622" s="84" t="b">
        <v>0</v>
      </c>
      <c r="J622" s="84" t="b">
        <v>0</v>
      </c>
      <c r="K622" s="84" t="b">
        <v>1</v>
      </c>
      <c r="L622" s="84" t="b">
        <v>0</v>
      </c>
    </row>
    <row r="623" spans="1:12" ht="15">
      <c r="A623" s="84" t="s">
        <v>2864</v>
      </c>
      <c r="B623" s="84" t="s">
        <v>2643</v>
      </c>
      <c r="C623" s="84">
        <v>2</v>
      </c>
      <c r="D623" s="118">
        <v>0.004362036930819325</v>
      </c>
      <c r="E623" s="118">
        <v>2.4345689040341987</v>
      </c>
      <c r="F623" s="84" t="s">
        <v>2013</v>
      </c>
      <c r="G623" s="84" t="b">
        <v>0</v>
      </c>
      <c r="H623" s="84" t="b">
        <v>1</v>
      </c>
      <c r="I623" s="84" t="b">
        <v>0</v>
      </c>
      <c r="J623" s="84" t="b">
        <v>0</v>
      </c>
      <c r="K623" s="84" t="b">
        <v>0</v>
      </c>
      <c r="L623" s="84" t="b">
        <v>0</v>
      </c>
    </row>
    <row r="624" spans="1:12" ht="15">
      <c r="A624" s="84" t="s">
        <v>2643</v>
      </c>
      <c r="B624" s="84" t="s">
        <v>2594</v>
      </c>
      <c r="C624" s="84">
        <v>2</v>
      </c>
      <c r="D624" s="118">
        <v>0.004362036930819325</v>
      </c>
      <c r="E624" s="118">
        <v>2.2584776449785173</v>
      </c>
      <c r="F624" s="84" t="s">
        <v>2013</v>
      </c>
      <c r="G624" s="84" t="b">
        <v>0</v>
      </c>
      <c r="H624" s="84" t="b">
        <v>0</v>
      </c>
      <c r="I624" s="84" t="b">
        <v>0</v>
      </c>
      <c r="J624" s="84" t="b">
        <v>0</v>
      </c>
      <c r="K624" s="84" t="b">
        <v>0</v>
      </c>
      <c r="L624" s="84" t="b">
        <v>0</v>
      </c>
    </row>
    <row r="625" spans="1:12" ht="15">
      <c r="A625" s="84" t="s">
        <v>2594</v>
      </c>
      <c r="B625" s="84" t="s">
        <v>2724</v>
      </c>
      <c r="C625" s="84">
        <v>2</v>
      </c>
      <c r="D625" s="118">
        <v>0.004362036930819325</v>
      </c>
      <c r="E625" s="118">
        <v>2.2584776449785173</v>
      </c>
      <c r="F625" s="84" t="s">
        <v>2013</v>
      </c>
      <c r="G625" s="84" t="b">
        <v>0</v>
      </c>
      <c r="H625" s="84" t="b">
        <v>0</v>
      </c>
      <c r="I625" s="84" t="b">
        <v>0</v>
      </c>
      <c r="J625" s="84" t="b">
        <v>0</v>
      </c>
      <c r="K625" s="84" t="b">
        <v>0</v>
      </c>
      <c r="L625" s="84" t="b">
        <v>0</v>
      </c>
    </row>
    <row r="626" spans="1:12" ht="15">
      <c r="A626" s="84" t="s">
        <v>2724</v>
      </c>
      <c r="B626" s="84" t="s">
        <v>2717</v>
      </c>
      <c r="C626" s="84">
        <v>2</v>
      </c>
      <c r="D626" s="118">
        <v>0.004362036930819325</v>
      </c>
      <c r="E626" s="118">
        <v>2.1335389083702174</v>
      </c>
      <c r="F626" s="84" t="s">
        <v>2013</v>
      </c>
      <c r="G626" s="84" t="b">
        <v>0</v>
      </c>
      <c r="H626" s="84" t="b">
        <v>0</v>
      </c>
      <c r="I626" s="84" t="b">
        <v>0</v>
      </c>
      <c r="J626" s="84" t="b">
        <v>0</v>
      </c>
      <c r="K626" s="84" t="b">
        <v>0</v>
      </c>
      <c r="L626" s="84" t="b">
        <v>0</v>
      </c>
    </row>
    <row r="627" spans="1:12" ht="15">
      <c r="A627" s="84" t="s">
        <v>2622</v>
      </c>
      <c r="B627" s="84" t="s">
        <v>2167</v>
      </c>
      <c r="C627" s="84">
        <v>2</v>
      </c>
      <c r="D627" s="118">
        <v>0.004362036930819325</v>
      </c>
      <c r="E627" s="118">
        <v>1.0921462232119925</v>
      </c>
      <c r="F627" s="84" t="s">
        <v>2013</v>
      </c>
      <c r="G627" s="84" t="b">
        <v>0</v>
      </c>
      <c r="H627" s="84" t="b">
        <v>0</v>
      </c>
      <c r="I627" s="84" t="b">
        <v>0</v>
      </c>
      <c r="J627" s="84" t="b">
        <v>0</v>
      </c>
      <c r="K627" s="84" t="b">
        <v>0</v>
      </c>
      <c r="L627" s="84" t="b">
        <v>0</v>
      </c>
    </row>
    <row r="628" spans="1:12" ht="15">
      <c r="A628" s="84" t="s">
        <v>2859</v>
      </c>
      <c r="B628" s="84" t="s">
        <v>2723</v>
      </c>
      <c r="C628" s="84">
        <v>2</v>
      </c>
      <c r="D628" s="118">
        <v>0.004362036930819325</v>
      </c>
      <c r="E628" s="118">
        <v>2.1335389083702174</v>
      </c>
      <c r="F628" s="84" t="s">
        <v>2013</v>
      </c>
      <c r="G628" s="84" t="b">
        <v>0</v>
      </c>
      <c r="H628" s="84" t="b">
        <v>0</v>
      </c>
      <c r="I628" s="84" t="b">
        <v>0</v>
      </c>
      <c r="J628" s="84" t="b">
        <v>0</v>
      </c>
      <c r="K628" s="84" t="b">
        <v>0</v>
      </c>
      <c r="L628" s="84" t="b">
        <v>0</v>
      </c>
    </row>
    <row r="629" spans="1:12" ht="15">
      <c r="A629" s="84" t="s">
        <v>2723</v>
      </c>
      <c r="B629" s="84" t="s">
        <v>2595</v>
      </c>
      <c r="C629" s="84">
        <v>2</v>
      </c>
      <c r="D629" s="118">
        <v>0.004362036930819325</v>
      </c>
      <c r="E629" s="118">
        <v>1.8325089127062364</v>
      </c>
      <c r="F629" s="84" t="s">
        <v>2013</v>
      </c>
      <c r="G629" s="84" t="b">
        <v>0</v>
      </c>
      <c r="H629" s="84" t="b">
        <v>0</v>
      </c>
      <c r="I629" s="84" t="b">
        <v>0</v>
      </c>
      <c r="J629" s="84" t="b">
        <v>0</v>
      </c>
      <c r="K629" s="84" t="b">
        <v>0</v>
      </c>
      <c r="L629" s="84" t="b">
        <v>0</v>
      </c>
    </row>
    <row r="630" spans="1:12" ht="15">
      <c r="A630" s="84" t="s">
        <v>2595</v>
      </c>
      <c r="B630" s="84" t="s">
        <v>2723</v>
      </c>
      <c r="C630" s="84">
        <v>2</v>
      </c>
      <c r="D630" s="118">
        <v>0.004362036930819325</v>
      </c>
      <c r="E630" s="118">
        <v>1.8325089127062364</v>
      </c>
      <c r="F630" s="84" t="s">
        <v>2013</v>
      </c>
      <c r="G630" s="84" t="b">
        <v>0</v>
      </c>
      <c r="H630" s="84" t="b">
        <v>0</v>
      </c>
      <c r="I630" s="84" t="b">
        <v>0</v>
      </c>
      <c r="J630" s="84" t="b">
        <v>0</v>
      </c>
      <c r="K630" s="84" t="b">
        <v>0</v>
      </c>
      <c r="L630" s="84" t="b">
        <v>0</v>
      </c>
    </row>
    <row r="631" spans="1:12" ht="15">
      <c r="A631" s="84" t="s">
        <v>2723</v>
      </c>
      <c r="B631" s="84" t="s">
        <v>2167</v>
      </c>
      <c r="C631" s="84">
        <v>2</v>
      </c>
      <c r="D631" s="118">
        <v>0.004362036930819325</v>
      </c>
      <c r="E631" s="118">
        <v>1.0921462232119925</v>
      </c>
      <c r="F631" s="84" t="s">
        <v>2013</v>
      </c>
      <c r="G631" s="84" t="b">
        <v>0</v>
      </c>
      <c r="H631" s="84" t="b">
        <v>0</v>
      </c>
      <c r="I631" s="84" t="b">
        <v>0</v>
      </c>
      <c r="J631" s="84" t="b">
        <v>0</v>
      </c>
      <c r="K631" s="84" t="b">
        <v>0</v>
      </c>
      <c r="L631" s="84" t="b">
        <v>0</v>
      </c>
    </row>
    <row r="632" spans="1:12" ht="15">
      <c r="A632" s="84" t="s">
        <v>2167</v>
      </c>
      <c r="B632" s="84" t="s">
        <v>2169</v>
      </c>
      <c r="C632" s="84">
        <v>2</v>
      </c>
      <c r="D632" s="118">
        <v>0.004362036930819325</v>
      </c>
      <c r="E632" s="118">
        <v>1.0823863859228362</v>
      </c>
      <c r="F632" s="84" t="s">
        <v>2013</v>
      </c>
      <c r="G632" s="84" t="b">
        <v>0</v>
      </c>
      <c r="H632" s="84" t="b">
        <v>0</v>
      </c>
      <c r="I632" s="84" t="b">
        <v>0</v>
      </c>
      <c r="J632" s="84" t="b">
        <v>0</v>
      </c>
      <c r="K632" s="84" t="b">
        <v>0</v>
      </c>
      <c r="L632" s="84" t="b">
        <v>0</v>
      </c>
    </row>
    <row r="633" spans="1:12" ht="15">
      <c r="A633" s="84" t="s">
        <v>2169</v>
      </c>
      <c r="B633" s="84" t="s">
        <v>2860</v>
      </c>
      <c r="C633" s="84">
        <v>2</v>
      </c>
      <c r="D633" s="118">
        <v>0.004362036930819325</v>
      </c>
      <c r="E633" s="118">
        <v>1.480326394594874</v>
      </c>
      <c r="F633" s="84" t="s">
        <v>2013</v>
      </c>
      <c r="G633" s="84" t="b">
        <v>0</v>
      </c>
      <c r="H633" s="84" t="b">
        <v>0</v>
      </c>
      <c r="I633" s="84" t="b">
        <v>0</v>
      </c>
      <c r="J633" s="84" t="b">
        <v>0</v>
      </c>
      <c r="K633" s="84" t="b">
        <v>0</v>
      </c>
      <c r="L633" s="84" t="b">
        <v>0</v>
      </c>
    </row>
    <row r="634" spans="1:12" ht="15">
      <c r="A634" s="84" t="s">
        <v>2860</v>
      </c>
      <c r="B634" s="84" t="s">
        <v>2169</v>
      </c>
      <c r="C634" s="84">
        <v>2</v>
      </c>
      <c r="D634" s="118">
        <v>0.004362036930819325</v>
      </c>
      <c r="E634" s="118">
        <v>1.480326394594874</v>
      </c>
      <c r="F634" s="84" t="s">
        <v>2013</v>
      </c>
      <c r="G634" s="84" t="b">
        <v>0</v>
      </c>
      <c r="H634" s="84" t="b">
        <v>0</v>
      </c>
      <c r="I634" s="84" t="b">
        <v>0</v>
      </c>
      <c r="J634" s="84" t="b">
        <v>0</v>
      </c>
      <c r="K634" s="84" t="b">
        <v>0</v>
      </c>
      <c r="L634" s="84" t="b">
        <v>0</v>
      </c>
    </row>
    <row r="635" spans="1:12" ht="15">
      <c r="A635" s="84" t="s">
        <v>2169</v>
      </c>
      <c r="B635" s="84" t="s">
        <v>2861</v>
      </c>
      <c r="C635" s="84">
        <v>2</v>
      </c>
      <c r="D635" s="118">
        <v>0.004362036930819325</v>
      </c>
      <c r="E635" s="118">
        <v>1.480326394594874</v>
      </c>
      <c r="F635" s="84" t="s">
        <v>2013</v>
      </c>
      <c r="G635" s="84" t="b">
        <v>0</v>
      </c>
      <c r="H635" s="84" t="b">
        <v>0</v>
      </c>
      <c r="I635" s="84" t="b">
        <v>0</v>
      </c>
      <c r="J635" s="84" t="b">
        <v>0</v>
      </c>
      <c r="K635" s="84" t="b">
        <v>0</v>
      </c>
      <c r="L635" s="84" t="b">
        <v>0</v>
      </c>
    </row>
    <row r="636" spans="1:12" ht="15">
      <c r="A636" s="84" t="s">
        <v>2853</v>
      </c>
      <c r="B636" s="84" t="s">
        <v>2854</v>
      </c>
      <c r="C636" s="84">
        <v>2</v>
      </c>
      <c r="D636" s="118">
        <v>0.004362036930819325</v>
      </c>
      <c r="E636" s="118">
        <v>2.4345689040341987</v>
      </c>
      <c r="F636" s="84" t="s">
        <v>2013</v>
      </c>
      <c r="G636" s="84" t="b">
        <v>0</v>
      </c>
      <c r="H636" s="84" t="b">
        <v>0</v>
      </c>
      <c r="I636" s="84" t="b">
        <v>0</v>
      </c>
      <c r="J636" s="84" t="b">
        <v>0</v>
      </c>
      <c r="K636" s="84" t="b">
        <v>0</v>
      </c>
      <c r="L636" s="84" t="b">
        <v>0</v>
      </c>
    </row>
    <row r="637" spans="1:12" ht="15">
      <c r="A637" s="84" t="s">
        <v>2854</v>
      </c>
      <c r="B637" s="84" t="s">
        <v>2855</v>
      </c>
      <c r="C637" s="84">
        <v>2</v>
      </c>
      <c r="D637" s="118">
        <v>0.004362036930819325</v>
      </c>
      <c r="E637" s="118">
        <v>2.4345689040341987</v>
      </c>
      <c r="F637" s="84" t="s">
        <v>2013</v>
      </c>
      <c r="G637" s="84" t="b">
        <v>0</v>
      </c>
      <c r="H637" s="84" t="b">
        <v>0</v>
      </c>
      <c r="I637" s="84" t="b">
        <v>0</v>
      </c>
      <c r="J637" s="84" t="b">
        <v>0</v>
      </c>
      <c r="K637" s="84" t="b">
        <v>0</v>
      </c>
      <c r="L637" s="84" t="b">
        <v>0</v>
      </c>
    </row>
    <row r="638" spans="1:12" ht="15">
      <c r="A638" s="84" t="s">
        <v>2855</v>
      </c>
      <c r="B638" s="84" t="s">
        <v>2856</v>
      </c>
      <c r="C638" s="84">
        <v>2</v>
      </c>
      <c r="D638" s="118">
        <v>0.004362036930819325</v>
      </c>
      <c r="E638" s="118">
        <v>2.4345689040341987</v>
      </c>
      <c r="F638" s="84" t="s">
        <v>2013</v>
      </c>
      <c r="G638" s="84" t="b">
        <v>0</v>
      </c>
      <c r="H638" s="84" t="b">
        <v>0</v>
      </c>
      <c r="I638" s="84" t="b">
        <v>0</v>
      </c>
      <c r="J638" s="84" t="b">
        <v>0</v>
      </c>
      <c r="K638" s="84" t="b">
        <v>0</v>
      </c>
      <c r="L638" s="84" t="b">
        <v>0</v>
      </c>
    </row>
    <row r="639" spans="1:12" ht="15">
      <c r="A639" s="84" t="s">
        <v>2856</v>
      </c>
      <c r="B639" s="84" t="s">
        <v>2595</v>
      </c>
      <c r="C639" s="84">
        <v>2</v>
      </c>
      <c r="D639" s="118">
        <v>0.004362036930819325</v>
      </c>
      <c r="E639" s="118">
        <v>2.1335389083702174</v>
      </c>
      <c r="F639" s="84" t="s">
        <v>2013</v>
      </c>
      <c r="G639" s="84" t="b">
        <v>0</v>
      </c>
      <c r="H639" s="84" t="b">
        <v>0</v>
      </c>
      <c r="I639" s="84" t="b">
        <v>0</v>
      </c>
      <c r="J639" s="84" t="b">
        <v>0</v>
      </c>
      <c r="K639" s="84" t="b">
        <v>0</v>
      </c>
      <c r="L639" s="84" t="b">
        <v>0</v>
      </c>
    </row>
    <row r="640" spans="1:12" ht="15">
      <c r="A640" s="84" t="s">
        <v>2595</v>
      </c>
      <c r="B640" s="84" t="s">
        <v>2168</v>
      </c>
      <c r="C640" s="84">
        <v>2</v>
      </c>
      <c r="D640" s="118">
        <v>0.004362036930819325</v>
      </c>
      <c r="E640" s="118">
        <v>1.5314789170422551</v>
      </c>
      <c r="F640" s="84" t="s">
        <v>2013</v>
      </c>
      <c r="G640" s="84" t="b">
        <v>0</v>
      </c>
      <c r="H640" s="84" t="b">
        <v>0</v>
      </c>
      <c r="I640" s="84" t="b">
        <v>0</v>
      </c>
      <c r="J640" s="84" t="b">
        <v>0</v>
      </c>
      <c r="K640" s="84" t="b">
        <v>0</v>
      </c>
      <c r="L640" s="84" t="b">
        <v>0</v>
      </c>
    </row>
    <row r="641" spans="1:12" ht="15">
      <c r="A641" s="84" t="s">
        <v>2170</v>
      </c>
      <c r="B641" s="84" t="s">
        <v>2709</v>
      </c>
      <c r="C641" s="84">
        <v>2</v>
      </c>
      <c r="D641" s="118">
        <v>0.004362036930819325</v>
      </c>
      <c r="E641" s="118">
        <v>1.656417653650555</v>
      </c>
      <c r="F641" s="84" t="s">
        <v>2013</v>
      </c>
      <c r="G641" s="84" t="b">
        <v>0</v>
      </c>
      <c r="H641" s="84" t="b">
        <v>0</v>
      </c>
      <c r="I641" s="84" t="b">
        <v>0</v>
      </c>
      <c r="J641" s="84" t="b">
        <v>0</v>
      </c>
      <c r="K641" s="84" t="b">
        <v>0</v>
      </c>
      <c r="L641" s="84" t="b">
        <v>0</v>
      </c>
    </row>
    <row r="642" spans="1:12" ht="15">
      <c r="A642" s="84" t="s">
        <v>2709</v>
      </c>
      <c r="B642" s="84" t="s">
        <v>2179</v>
      </c>
      <c r="C642" s="84">
        <v>2</v>
      </c>
      <c r="D642" s="118">
        <v>0.004362036930819325</v>
      </c>
      <c r="E642" s="118">
        <v>1.4345689040341987</v>
      </c>
      <c r="F642" s="84" t="s">
        <v>2013</v>
      </c>
      <c r="G642" s="84" t="b">
        <v>0</v>
      </c>
      <c r="H642" s="84" t="b">
        <v>0</v>
      </c>
      <c r="I642" s="84" t="b">
        <v>0</v>
      </c>
      <c r="J642" s="84" t="b">
        <v>0</v>
      </c>
      <c r="K642" s="84" t="b">
        <v>0</v>
      </c>
      <c r="L642" s="84" t="b">
        <v>0</v>
      </c>
    </row>
    <row r="643" spans="1:12" ht="15">
      <c r="A643" s="84" t="s">
        <v>2179</v>
      </c>
      <c r="B643" s="84" t="s">
        <v>2857</v>
      </c>
      <c r="C643" s="84">
        <v>2</v>
      </c>
      <c r="D643" s="118">
        <v>0.004362036930819325</v>
      </c>
      <c r="E643" s="118">
        <v>1.73559889969818</v>
      </c>
      <c r="F643" s="84" t="s">
        <v>2013</v>
      </c>
      <c r="G643" s="84" t="b">
        <v>0</v>
      </c>
      <c r="H643" s="84" t="b">
        <v>0</v>
      </c>
      <c r="I643" s="84" t="b">
        <v>0</v>
      </c>
      <c r="J643" s="84" t="b">
        <v>0</v>
      </c>
      <c r="K643" s="84" t="b">
        <v>0</v>
      </c>
      <c r="L643" s="84" t="b">
        <v>0</v>
      </c>
    </row>
    <row r="644" spans="1:12" ht="15">
      <c r="A644" s="84" t="s">
        <v>2857</v>
      </c>
      <c r="B644" s="84" t="s">
        <v>2179</v>
      </c>
      <c r="C644" s="84">
        <v>2</v>
      </c>
      <c r="D644" s="118">
        <v>0.004362036930819325</v>
      </c>
      <c r="E644" s="118">
        <v>1.73559889969818</v>
      </c>
      <c r="F644" s="84" t="s">
        <v>2013</v>
      </c>
      <c r="G644" s="84" t="b">
        <v>0</v>
      </c>
      <c r="H644" s="84" t="b">
        <v>0</v>
      </c>
      <c r="I644" s="84" t="b">
        <v>0</v>
      </c>
      <c r="J644" s="84" t="b">
        <v>0</v>
      </c>
      <c r="K644" s="84" t="b">
        <v>0</v>
      </c>
      <c r="L644" s="84" t="b">
        <v>0</v>
      </c>
    </row>
    <row r="645" spans="1:12" ht="15">
      <c r="A645" s="84" t="s">
        <v>2179</v>
      </c>
      <c r="B645" s="84" t="s">
        <v>2858</v>
      </c>
      <c r="C645" s="84">
        <v>2</v>
      </c>
      <c r="D645" s="118">
        <v>0.004362036930819325</v>
      </c>
      <c r="E645" s="118">
        <v>1.73559889969818</v>
      </c>
      <c r="F645" s="84" t="s">
        <v>2013</v>
      </c>
      <c r="G645" s="84" t="b">
        <v>0</v>
      </c>
      <c r="H645" s="84" t="b">
        <v>0</v>
      </c>
      <c r="I645" s="84" t="b">
        <v>0</v>
      </c>
      <c r="J645" s="84" t="b">
        <v>0</v>
      </c>
      <c r="K645" s="84" t="b">
        <v>0</v>
      </c>
      <c r="L645" s="84" t="b">
        <v>0</v>
      </c>
    </row>
    <row r="646" spans="1:12" ht="15">
      <c r="A646" s="84" t="s">
        <v>2858</v>
      </c>
      <c r="B646" s="84" t="s">
        <v>2168</v>
      </c>
      <c r="C646" s="84">
        <v>2</v>
      </c>
      <c r="D646" s="118">
        <v>0.004362036930819325</v>
      </c>
      <c r="E646" s="118">
        <v>1.8325089127062364</v>
      </c>
      <c r="F646" s="84" t="s">
        <v>2013</v>
      </c>
      <c r="G646" s="84" t="b">
        <v>0</v>
      </c>
      <c r="H646" s="84" t="b">
        <v>0</v>
      </c>
      <c r="I646" s="84" t="b">
        <v>0</v>
      </c>
      <c r="J646" s="84" t="b">
        <v>0</v>
      </c>
      <c r="K646" s="84" t="b">
        <v>0</v>
      </c>
      <c r="L646" s="84" t="b">
        <v>0</v>
      </c>
    </row>
    <row r="647" spans="1:12" ht="15">
      <c r="A647" s="84" t="s">
        <v>2170</v>
      </c>
      <c r="B647" s="84" t="s">
        <v>2759</v>
      </c>
      <c r="C647" s="84">
        <v>2</v>
      </c>
      <c r="D647" s="118">
        <v>0.004362036930819325</v>
      </c>
      <c r="E647" s="118">
        <v>1.9574476493145363</v>
      </c>
      <c r="F647" s="84" t="s">
        <v>2013</v>
      </c>
      <c r="G647" s="84" t="b">
        <v>0</v>
      </c>
      <c r="H647" s="84" t="b">
        <v>0</v>
      </c>
      <c r="I647" s="84" t="b">
        <v>0</v>
      </c>
      <c r="J647" s="84" t="b">
        <v>0</v>
      </c>
      <c r="K647" s="84" t="b">
        <v>0</v>
      </c>
      <c r="L647" s="84" t="b">
        <v>0</v>
      </c>
    </row>
    <row r="648" spans="1:12" ht="15">
      <c r="A648" s="84" t="s">
        <v>2843</v>
      </c>
      <c r="B648" s="84" t="s">
        <v>2610</v>
      </c>
      <c r="C648" s="84">
        <v>2</v>
      </c>
      <c r="D648" s="118">
        <v>0.004362036930819325</v>
      </c>
      <c r="E648" s="118">
        <v>2.4345689040341987</v>
      </c>
      <c r="F648" s="84" t="s">
        <v>2013</v>
      </c>
      <c r="G648" s="84" t="b">
        <v>0</v>
      </c>
      <c r="H648" s="84" t="b">
        <v>0</v>
      </c>
      <c r="I648" s="84" t="b">
        <v>0</v>
      </c>
      <c r="J648" s="84" t="b">
        <v>0</v>
      </c>
      <c r="K648" s="84" t="b">
        <v>0</v>
      </c>
      <c r="L648" s="84" t="b">
        <v>0</v>
      </c>
    </row>
    <row r="649" spans="1:12" ht="15">
      <c r="A649" s="84" t="s">
        <v>2610</v>
      </c>
      <c r="B649" s="84" t="s">
        <v>2844</v>
      </c>
      <c r="C649" s="84">
        <v>2</v>
      </c>
      <c r="D649" s="118">
        <v>0.004362036930819325</v>
      </c>
      <c r="E649" s="118">
        <v>2.4345689040341987</v>
      </c>
      <c r="F649" s="84" t="s">
        <v>2013</v>
      </c>
      <c r="G649" s="84" t="b">
        <v>0</v>
      </c>
      <c r="H649" s="84" t="b">
        <v>0</v>
      </c>
      <c r="I649" s="84" t="b">
        <v>0</v>
      </c>
      <c r="J649" s="84" t="b">
        <v>0</v>
      </c>
      <c r="K649" s="84" t="b">
        <v>1</v>
      </c>
      <c r="L649" s="84" t="b">
        <v>0</v>
      </c>
    </row>
    <row r="650" spans="1:12" ht="15">
      <c r="A650" s="84" t="s">
        <v>2844</v>
      </c>
      <c r="B650" s="84" t="s">
        <v>2845</v>
      </c>
      <c r="C650" s="84">
        <v>2</v>
      </c>
      <c r="D650" s="118">
        <v>0.004362036930819325</v>
      </c>
      <c r="E650" s="118">
        <v>2.4345689040341987</v>
      </c>
      <c r="F650" s="84" t="s">
        <v>2013</v>
      </c>
      <c r="G650" s="84" t="b">
        <v>0</v>
      </c>
      <c r="H650" s="84" t="b">
        <v>1</v>
      </c>
      <c r="I650" s="84" t="b">
        <v>0</v>
      </c>
      <c r="J650" s="84" t="b">
        <v>0</v>
      </c>
      <c r="K650" s="84" t="b">
        <v>0</v>
      </c>
      <c r="L650" s="84" t="b">
        <v>0</v>
      </c>
    </row>
    <row r="651" spans="1:12" ht="15">
      <c r="A651" s="84" t="s">
        <v>2845</v>
      </c>
      <c r="B651" s="84" t="s">
        <v>2846</v>
      </c>
      <c r="C651" s="84">
        <v>2</v>
      </c>
      <c r="D651" s="118">
        <v>0.004362036930819325</v>
      </c>
      <c r="E651" s="118">
        <v>2.4345689040341987</v>
      </c>
      <c r="F651" s="84" t="s">
        <v>2013</v>
      </c>
      <c r="G651" s="84" t="b">
        <v>0</v>
      </c>
      <c r="H651" s="84" t="b">
        <v>0</v>
      </c>
      <c r="I651" s="84" t="b">
        <v>0</v>
      </c>
      <c r="J651" s="84" t="b">
        <v>0</v>
      </c>
      <c r="K651" s="84" t="b">
        <v>0</v>
      </c>
      <c r="L651" s="84" t="b">
        <v>0</v>
      </c>
    </row>
    <row r="652" spans="1:12" ht="15">
      <c r="A652" s="84" t="s">
        <v>2846</v>
      </c>
      <c r="B652" s="84" t="s">
        <v>2847</v>
      </c>
      <c r="C652" s="84">
        <v>2</v>
      </c>
      <c r="D652" s="118">
        <v>0.004362036930819325</v>
      </c>
      <c r="E652" s="118">
        <v>2.4345689040341987</v>
      </c>
      <c r="F652" s="84" t="s">
        <v>2013</v>
      </c>
      <c r="G652" s="84" t="b">
        <v>0</v>
      </c>
      <c r="H652" s="84" t="b">
        <v>0</v>
      </c>
      <c r="I652" s="84" t="b">
        <v>0</v>
      </c>
      <c r="J652" s="84" t="b">
        <v>0</v>
      </c>
      <c r="K652" s="84" t="b">
        <v>0</v>
      </c>
      <c r="L652" s="84" t="b">
        <v>0</v>
      </c>
    </row>
    <row r="653" spans="1:12" ht="15">
      <c r="A653" s="84" t="s">
        <v>2847</v>
      </c>
      <c r="B653" s="84" t="s">
        <v>2848</v>
      </c>
      <c r="C653" s="84">
        <v>2</v>
      </c>
      <c r="D653" s="118">
        <v>0.004362036930819325</v>
      </c>
      <c r="E653" s="118">
        <v>2.4345689040341987</v>
      </c>
      <c r="F653" s="84" t="s">
        <v>2013</v>
      </c>
      <c r="G653" s="84" t="b">
        <v>0</v>
      </c>
      <c r="H653" s="84" t="b">
        <v>0</v>
      </c>
      <c r="I653" s="84" t="b">
        <v>0</v>
      </c>
      <c r="J653" s="84" t="b">
        <v>0</v>
      </c>
      <c r="K653" s="84" t="b">
        <v>0</v>
      </c>
      <c r="L653" s="84" t="b">
        <v>0</v>
      </c>
    </row>
    <row r="654" spans="1:12" ht="15">
      <c r="A654" s="84" t="s">
        <v>2848</v>
      </c>
      <c r="B654" s="84" t="s">
        <v>2849</v>
      </c>
      <c r="C654" s="84">
        <v>2</v>
      </c>
      <c r="D654" s="118">
        <v>0.004362036930819325</v>
      </c>
      <c r="E654" s="118">
        <v>2.4345689040341987</v>
      </c>
      <c r="F654" s="84" t="s">
        <v>2013</v>
      </c>
      <c r="G654" s="84" t="b">
        <v>0</v>
      </c>
      <c r="H654" s="84" t="b">
        <v>0</v>
      </c>
      <c r="I654" s="84" t="b">
        <v>0</v>
      </c>
      <c r="J654" s="84" t="b">
        <v>0</v>
      </c>
      <c r="K654" s="84" t="b">
        <v>0</v>
      </c>
      <c r="L654" s="84" t="b">
        <v>0</v>
      </c>
    </row>
    <row r="655" spans="1:12" ht="15">
      <c r="A655" s="84" t="s">
        <v>2849</v>
      </c>
      <c r="B655" s="84" t="s">
        <v>2850</v>
      </c>
      <c r="C655" s="84">
        <v>2</v>
      </c>
      <c r="D655" s="118">
        <v>0.004362036930819325</v>
      </c>
      <c r="E655" s="118">
        <v>2.4345689040341987</v>
      </c>
      <c r="F655" s="84" t="s">
        <v>2013</v>
      </c>
      <c r="G655" s="84" t="b">
        <v>0</v>
      </c>
      <c r="H655" s="84" t="b">
        <v>0</v>
      </c>
      <c r="I655" s="84" t="b">
        <v>0</v>
      </c>
      <c r="J655" s="84" t="b">
        <v>0</v>
      </c>
      <c r="K655" s="84" t="b">
        <v>0</v>
      </c>
      <c r="L655" s="84" t="b">
        <v>0</v>
      </c>
    </row>
    <row r="656" spans="1:12" ht="15">
      <c r="A656" s="84" t="s">
        <v>2850</v>
      </c>
      <c r="B656" s="84" t="s">
        <v>2851</v>
      </c>
      <c r="C656" s="84">
        <v>2</v>
      </c>
      <c r="D656" s="118">
        <v>0.004362036930819325</v>
      </c>
      <c r="E656" s="118">
        <v>2.4345689040341987</v>
      </c>
      <c r="F656" s="84" t="s">
        <v>2013</v>
      </c>
      <c r="G656" s="84" t="b">
        <v>0</v>
      </c>
      <c r="H656" s="84" t="b">
        <v>0</v>
      </c>
      <c r="I656" s="84" t="b">
        <v>0</v>
      </c>
      <c r="J656" s="84" t="b">
        <v>0</v>
      </c>
      <c r="K656" s="84" t="b">
        <v>0</v>
      </c>
      <c r="L656" s="84" t="b">
        <v>0</v>
      </c>
    </row>
    <row r="657" spans="1:12" ht="15">
      <c r="A657" s="84" t="s">
        <v>2851</v>
      </c>
      <c r="B657" s="84" t="s">
        <v>2852</v>
      </c>
      <c r="C657" s="84">
        <v>2</v>
      </c>
      <c r="D657" s="118">
        <v>0.004362036930819325</v>
      </c>
      <c r="E657" s="118">
        <v>2.4345689040341987</v>
      </c>
      <c r="F657" s="84" t="s">
        <v>2013</v>
      </c>
      <c r="G657" s="84" t="b">
        <v>0</v>
      </c>
      <c r="H657" s="84" t="b">
        <v>0</v>
      </c>
      <c r="I657" s="84" t="b">
        <v>0</v>
      </c>
      <c r="J657" s="84" t="b">
        <v>0</v>
      </c>
      <c r="K657" s="84" t="b">
        <v>0</v>
      </c>
      <c r="L657" s="84" t="b">
        <v>0</v>
      </c>
    </row>
    <row r="658" spans="1:12" ht="15">
      <c r="A658" s="84" t="s">
        <v>2839</v>
      </c>
      <c r="B658" s="84" t="s">
        <v>2720</v>
      </c>
      <c r="C658" s="84">
        <v>2</v>
      </c>
      <c r="D658" s="118">
        <v>0.004362036930819325</v>
      </c>
      <c r="E658" s="118">
        <v>2.1335389083702174</v>
      </c>
      <c r="F658" s="84" t="s">
        <v>2013</v>
      </c>
      <c r="G658" s="84" t="b">
        <v>0</v>
      </c>
      <c r="H658" s="84" t="b">
        <v>0</v>
      </c>
      <c r="I658" s="84" t="b">
        <v>0</v>
      </c>
      <c r="J658" s="84" t="b">
        <v>0</v>
      </c>
      <c r="K658" s="84" t="b">
        <v>0</v>
      </c>
      <c r="L658" s="84" t="b">
        <v>0</v>
      </c>
    </row>
    <row r="659" spans="1:12" ht="15">
      <c r="A659" s="84" t="s">
        <v>2720</v>
      </c>
      <c r="B659" s="84" t="s">
        <v>2840</v>
      </c>
      <c r="C659" s="84">
        <v>2</v>
      </c>
      <c r="D659" s="118">
        <v>0.004362036930819325</v>
      </c>
      <c r="E659" s="118">
        <v>2.1335389083702174</v>
      </c>
      <c r="F659" s="84" t="s">
        <v>2013</v>
      </c>
      <c r="G659" s="84" t="b">
        <v>0</v>
      </c>
      <c r="H659" s="84" t="b">
        <v>0</v>
      </c>
      <c r="I659" s="84" t="b">
        <v>0</v>
      </c>
      <c r="J659" s="84" t="b">
        <v>0</v>
      </c>
      <c r="K659" s="84" t="b">
        <v>0</v>
      </c>
      <c r="L659" s="84" t="b">
        <v>0</v>
      </c>
    </row>
    <row r="660" spans="1:12" ht="15">
      <c r="A660" s="84" t="s">
        <v>2840</v>
      </c>
      <c r="B660" s="84" t="s">
        <v>2601</v>
      </c>
      <c r="C660" s="84">
        <v>2</v>
      </c>
      <c r="D660" s="118">
        <v>0.004362036930819325</v>
      </c>
      <c r="E660" s="118">
        <v>2.4345689040341987</v>
      </c>
      <c r="F660" s="84" t="s">
        <v>2013</v>
      </c>
      <c r="G660" s="84" t="b">
        <v>0</v>
      </c>
      <c r="H660" s="84" t="b">
        <v>0</v>
      </c>
      <c r="I660" s="84" t="b">
        <v>0</v>
      </c>
      <c r="J660" s="84" t="b">
        <v>0</v>
      </c>
      <c r="K660" s="84" t="b">
        <v>0</v>
      </c>
      <c r="L660" s="84" t="b">
        <v>0</v>
      </c>
    </row>
    <row r="661" spans="1:12" ht="15">
      <c r="A661" s="84" t="s">
        <v>2601</v>
      </c>
      <c r="B661" s="84" t="s">
        <v>2841</v>
      </c>
      <c r="C661" s="84">
        <v>2</v>
      </c>
      <c r="D661" s="118">
        <v>0.004362036930819325</v>
      </c>
      <c r="E661" s="118">
        <v>2.4345689040341987</v>
      </c>
      <c r="F661" s="84" t="s">
        <v>2013</v>
      </c>
      <c r="G661" s="84" t="b">
        <v>0</v>
      </c>
      <c r="H661" s="84" t="b">
        <v>0</v>
      </c>
      <c r="I661" s="84" t="b">
        <v>0</v>
      </c>
      <c r="J661" s="84" t="b">
        <v>0</v>
      </c>
      <c r="K661" s="84" t="b">
        <v>0</v>
      </c>
      <c r="L661" s="84" t="b">
        <v>0</v>
      </c>
    </row>
    <row r="662" spans="1:12" ht="15">
      <c r="A662" s="84" t="s">
        <v>2841</v>
      </c>
      <c r="B662" s="84" t="s">
        <v>2721</v>
      </c>
      <c r="C662" s="84">
        <v>2</v>
      </c>
      <c r="D662" s="118">
        <v>0.004362036930819325</v>
      </c>
      <c r="E662" s="118">
        <v>2.1335389083702174</v>
      </c>
      <c r="F662" s="84" t="s">
        <v>2013</v>
      </c>
      <c r="G662" s="84" t="b">
        <v>0</v>
      </c>
      <c r="H662" s="84" t="b">
        <v>0</v>
      </c>
      <c r="I662" s="84" t="b">
        <v>0</v>
      </c>
      <c r="J662" s="84" t="b">
        <v>0</v>
      </c>
      <c r="K662" s="84" t="b">
        <v>0</v>
      </c>
      <c r="L662" s="84" t="b">
        <v>0</v>
      </c>
    </row>
    <row r="663" spans="1:12" ht="15">
      <c r="A663" s="84" t="s">
        <v>2721</v>
      </c>
      <c r="B663" s="84" t="s">
        <v>2131</v>
      </c>
      <c r="C663" s="84">
        <v>2</v>
      </c>
      <c r="D663" s="118">
        <v>0.004362036930819325</v>
      </c>
      <c r="E663" s="118">
        <v>2.1335389083702174</v>
      </c>
      <c r="F663" s="84" t="s">
        <v>2013</v>
      </c>
      <c r="G663" s="84" t="b">
        <v>0</v>
      </c>
      <c r="H663" s="84" t="b">
        <v>0</v>
      </c>
      <c r="I663" s="84" t="b">
        <v>0</v>
      </c>
      <c r="J663" s="84" t="b">
        <v>0</v>
      </c>
      <c r="K663" s="84" t="b">
        <v>0</v>
      </c>
      <c r="L663" s="84" t="b">
        <v>0</v>
      </c>
    </row>
    <row r="664" spans="1:12" ht="15">
      <c r="A664" s="84" t="s">
        <v>2131</v>
      </c>
      <c r="B664" s="84" t="s">
        <v>2182</v>
      </c>
      <c r="C664" s="84">
        <v>2</v>
      </c>
      <c r="D664" s="118">
        <v>0.004362036930819325</v>
      </c>
      <c r="E664" s="118">
        <v>1.9574476493145363</v>
      </c>
      <c r="F664" s="84" t="s">
        <v>2013</v>
      </c>
      <c r="G664" s="84" t="b">
        <v>0</v>
      </c>
      <c r="H664" s="84" t="b">
        <v>0</v>
      </c>
      <c r="I664" s="84" t="b">
        <v>0</v>
      </c>
      <c r="J664" s="84" t="b">
        <v>0</v>
      </c>
      <c r="K664" s="84" t="b">
        <v>0</v>
      </c>
      <c r="L664" s="84" t="b">
        <v>0</v>
      </c>
    </row>
    <row r="665" spans="1:12" ht="15">
      <c r="A665" s="84" t="s">
        <v>2182</v>
      </c>
      <c r="B665" s="84" t="s">
        <v>2168</v>
      </c>
      <c r="C665" s="84">
        <v>2</v>
      </c>
      <c r="D665" s="118">
        <v>0.004362036930819325</v>
      </c>
      <c r="E665" s="118">
        <v>1.3553876579865738</v>
      </c>
      <c r="F665" s="84" t="s">
        <v>2013</v>
      </c>
      <c r="G665" s="84" t="b">
        <v>0</v>
      </c>
      <c r="H665" s="84" t="b">
        <v>0</v>
      </c>
      <c r="I665" s="84" t="b">
        <v>0</v>
      </c>
      <c r="J665" s="84" t="b">
        <v>0</v>
      </c>
      <c r="K665" s="84" t="b">
        <v>0</v>
      </c>
      <c r="L665" s="84" t="b">
        <v>0</v>
      </c>
    </row>
    <row r="666" spans="1:12" ht="15">
      <c r="A666" s="84" t="s">
        <v>2758</v>
      </c>
      <c r="B666" s="84" t="s">
        <v>2842</v>
      </c>
      <c r="C666" s="84">
        <v>2</v>
      </c>
      <c r="D666" s="118">
        <v>0.004362036930819325</v>
      </c>
      <c r="E666" s="118">
        <v>2.2584776449785173</v>
      </c>
      <c r="F666" s="84" t="s">
        <v>2013</v>
      </c>
      <c r="G666" s="84" t="b">
        <v>0</v>
      </c>
      <c r="H666" s="84" t="b">
        <v>0</v>
      </c>
      <c r="I666" s="84" t="b">
        <v>0</v>
      </c>
      <c r="J666" s="84" t="b">
        <v>0</v>
      </c>
      <c r="K666" s="84" t="b">
        <v>0</v>
      </c>
      <c r="L666" s="84" t="b">
        <v>0</v>
      </c>
    </row>
    <row r="667" spans="1:12" ht="15">
      <c r="A667" s="84" t="s">
        <v>2842</v>
      </c>
      <c r="B667" s="84" t="s">
        <v>2195</v>
      </c>
      <c r="C667" s="84">
        <v>2</v>
      </c>
      <c r="D667" s="118">
        <v>0.004362036930819325</v>
      </c>
      <c r="E667" s="118">
        <v>2.4345689040341987</v>
      </c>
      <c r="F667" s="84" t="s">
        <v>2013</v>
      </c>
      <c r="G667" s="84" t="b">
        <v>0</v>
      </c>
      <c r="H667" s="84" t="b">
        <v>0</v>
      </c>
      <c r="I667" s="84" t="b">
        <v>0</v>
      </c>
      <c r="J667" s="84" t="b">
        <v>0</v>
      </c>
      <c r="K667" s="84" t="b">
        <v>0</v>
      </c>
      <c r="L667" s="84" t="b">
        <v>0</v>
      </c>
    </row>
    <row r="668" spans="1:12" ht="15">
      <c r="A668" s="84" t="s">
        <v>2195</v>
      </c>
      <c r="B668" s="84" t="s">
        <v>2721</v>
      </c>
      <c r="C668" s="84">
        <v>2</v>
      </c>
      <c r="D668" s="118">
        <v>0.004362036930819325</v>
      </c>
      <c r="E668" s="118">
        <v>2.1335389083702174</v>
      </c>
      <c r="F668" s="84" t="s">
        <v>2013</v>
      </c>
      <c r="G668" s="84" t="b">
        <v>0</v>
      </c>
      <c r="H668" s="84" t="b">
        <v>0</v>
      </c>
      <c r="I668" s="84" t="b">
        <v>0</v>
      </c>
      <c r="J668" s="84" t="b">
        <v>0</v>
      </c>
      <c r="K668" s="84" t="b">
        <v>0</v>
      </c>
      <c r="L668" s="84" t="b">
        <v>0</v>
      </c>
    </row>
    <row r="669" spans="1:12" ht="15">
      <c r="A669" s="84" t="s">
        <v>2721</v>
      </c>
      <c r="B669" s="84" t="s">
        <v>2182</v>
      </c>
      <c r="C669" s="84">
        <v>2</v>
      </c>
      <c r="D669" s="118">
        <v>0.004362036930819325</v>
      </c>
      <c r="E669" s="118">
        <v>1.656417653650555</v>
      </c>
      <c r="F669" s="84" t="s">
        <v>2013</v>
      </c>
      <c r="G669" s="84" t="b">
        <v>0</v>
      </c>
      <c r="H669" s="84" t="b">
        <v>0</v>
      </c>
      <c r="I669" s="84" t="b">
        <v>0</v>
      </c>
      <c r="J669" s="84" t="b">
        <v>0</v>
      </c>
      <c r="K669" s="84" t="b">
        <v>0</v>
      </c>
      <c r="L669" s="84" t="b">
        <v>0</v>
      </c>
    </row>
    <row r="670" spans="1:12" ht="15">
      <c r="A670" s="84" t="s">
        <v>280</v>
      </c>
      <c r="B670" s="84" t="s">
        <v>2751</v>
      </c>
      <c r="C670" s="84">
        <v>2</v>
      </c>
      <c r="D670" s="118">
        <v>0.004362036930819325</v>
      </c>
      <c r="E670" s="118">
        <v>1.5595076406424986</v>
      </c>
      <c r="F670" s="84" t="s">
        <v>2013</v>
      </c>
      <c r="G670" s="84" t="b">
        <v>0</v>
      </c>
      <c r="H670" s="84" t="b">
        <v>0</v>
      </c>
      <c r="I670" s="84" t="b">
        <v>0</v>
      </c>
      <c r="J670" s="84" t="b">
        <v>1</v>
      </c>
      <c r="K670" s="84" t="b">
        <v>0</v>
      </c>
      <c r="L670" s="84" t="b">
        <v>0</v>
      </c>
    </row>
    <row r="671" spans="1:12" ht="15">
      <c r="A671" s="84" t="s">
        <v>282</v>
      </c>
      <c r="B671" s="84" t="s">
        <v>280</v>
      </c>
      <c r="C671" s="84">
        <v>2</v>
      </c>
      <c r="D671" s="118">
        <v>0.004362036930819325</v>
      </c>
      <c r="E671" s="118">
        <v>1.5595076406424986</v>
      </c>
      <c r="F671" s="84" t="s">
        <v>2013</v>
      </c>
      <c r="G671" s="84" t="b">
        <v>0</v>
      </c>
      <c r="H671" s="84" t="b">
        <v>0</v>
      </c>
      <c r="I671" s="84" t="b">
        <v>0</v>
      </c>
      <c r="J671" s="84" t="b">
        <v>0</v>
      </c>
      <c r="K671" s="84" t="b">
        <v>0</v>
      </c>
      <c r="L671" s="84" t="b">
        <v>0</v>
      </c>
    </row>
    <row r="672" spans="1:12" ht="15">
      <c r="A672" s="84" t="s">
        <v>280</v>
      </c>
      <c r="B672" s="84" t="s">
        <v>2832</v>
      </c>
      <c r="C672" s="84">
        <v>2</v>
      </c>
      <c r="D672" s="118">
        <v>0.004362036930819325</v>
      </c>
      <c r="E672" s="118">
        <v>1.5595076406424986</v>
      </c>
      <c r="F672" s="84" t="s">
        <v>2013</v>
      </c>
      <c r="G672" s="84" t="b">
        <v>0</v>
      </c>
      <c r="H672" s="84" t="b">
        <v>0</v>
      </c>
      <c r="I672" s="84" t="b">
        <v>0</v>
      </c>
      <c r="J672" s="84" t="b">
        <v>0</v>
      </c>
      <c r="K672" s="84" t="b">
        <v>0</v>
      </c>
      <c r="L672" s="84" t="b">
        <v>0</v>
      </c>
    </row>
    <row r="673" spans="1:12" ht="15">
      <c r="A673" s="84" t="s">
        <v>2832</v>
      </c>
      <c r="B673" s="84" t="s">
        <v>2749</v>
      </c>
      <c r="C673" s="84">
        <v>2</v>
      </c>
      <c r="D673" s="118">
        <v>0.004362036930819325</v>
      </c>
      <c r="E673" s="118">
        <v>2.4345689040341987</v>
      </c>
      <c r="F673" s="84" t="s">
        <v>2013</v>
      </c>
      <c r="G673" s="84" t="b">
        <v>0</v>
      </c>
      <c r="H673" s="84" t="b">
        <v>0</v>
      </c>
      <c r="I673" s="84" t="b">
        <v>0</v>
      </c>
      <c r="J673" s="84" t="b">
        <v>0</v>
      </c>
      <c r="K673" s="84" t="b">
        <v>0</v>
      </c>
      <c r="L673" s="84" t="b">
        <v>0</v>
      </c>
    </row>
    <row r="674" spans="1:12" ht="15">
      <c r="A674" s="84" t="s">
        <v>2749</v>
      </c>
      <c r="B674" s="84" t="s">
        <v>2593</v>
      </c>
      <c r="C674" s="84">
        <v>2</v>
      </c>
      <c r="D674" s="118">
        <v>0.004362036930819325</v>
      </c>
      <c r="E674" s="118">
        <v>2.036628895362161</v>
      </c>
      <c r="F674" s="84" t="s">
        <v>2013</v>
      </c>
      <c r="G674" s="84" t="b">
        <v>0</v>
      </c>
      <c r="H674" s="84" t="b">
        <v>0</v>
      </c>
      <c r="I674" s="84" t="b">
        <v>0</v>
      </c>
      <c r="J674" s="84" t="b">
        <v>0</v>
      </c>
      <c r="K674" s="84" t="b">
        <v>0</v>
      </c>
      <c r="L674" s="84" t="b">
        <v>0</v>
      </c>
    </row>
    <row r="675" spans="1:12" ht="15">
      <c r="A675" s="84" t="s">
        <v>2593</v>
      </c>
      <c r="B675" s="84" t="s">
        <v>2833</v>
      </c>
      <c r="C675" s="84">
        <v>2</v>
      </c>
      <c r="D675" s="118">
        <v>0.004362036930819325</v>
      </c>
      <c r="E675" s="118">
        <v>2.036628895362161</v>
      </c>
      <c r="F675" s="84" t="s">
        <v>2013</v>
      </c>
      <c r="G675" s="84" t="b">
        <v>0</v>
      </c>
      <c r="H675" s="84" t="b">
        <v>0</v>
      </c>
      <c r="I675" s="84" t="b">
        <v>0</v>
      </c>
      <c r="J675" s="84" t="b">
        <v>1</v>
      </c>
      <c r="K675" s="84" t="b">
        <v>0</v>
      </c>
      <c r="L675" s="84" t="b">
        <v>0</v>
      </c>
    </row>
    <row r="676" spans="1:12" ht="15">
      <c r="A676" s="84" t="s">
        <v>2833</v>
      </c>
      <c r="B676" s="84" t="s">
        <v>2717</v>
      </c>
      <c r="C676" s="84">
        <v>2</v>
      </c>
      <c r="D676" s="118">
        <v>0.004362036930819325</v>
      </c>
      <c r="E676" s="118">
        <v>2.1335389083702174</v>
      </c>
      <c r="F676" s="84" t="s">
        <v>2013</v>
      </c>
      <c r="G676" s="84" t="b">
        <v>1</v>
      </c>
      <c r="H676" s="84" t="b">
        <v>0</v>
      </c>
      <c r="I676" s="84" t="b">
        <v>0</v>
      </c>
      <c r="J676" s="84" t="b">
        <v>0</v>
      </c>
      <c r="K676" s="84" t="b">
        <v>0</v>
      </c>
      <c r="L676" s="84" t="b">
        <v>0</v>
      </c>
    </row>
    <row r="677" spans="1:12" ht="15">
      <c r="A677" s="84" t="s">
        <v>2622</v>
      </c>
      <c r="B677" s="84" t="s">
        <v>2750</v>
      </c>
      <c r="C677" s="84">
        <v>2</v>
      </c>
      <c r="D677" s="118">
        <v>0.004362036930819325</v>
      </c>
      <c r="E677" s="118">
        <v>2.1335389083702174</v>
      </c>
      <c r="F677" s="84" t="s">
        <v>2013</v>
      </c>
      <c r="G677" s="84" t="b">
        <v>0</v>
      </c>
      <c r="H677" s="84" t="b">
        <v>0</v>
      </c>
      <c r="I677" s="84" t="b">
        <v>0</v>
      </c>
      <c r="J677" s="84" t="b">
        <v>1</v>
      </c>
      <c r="K677" s="84" t="b">
        <v>0</v>
      </c>
      <c r="L677" s="84" t="b">
        <v>0</v>
      </c>
    </row>
    <row r="678" spans="1:12" ht="15">
      <c r="A678" s="84" t="s">
        <v>2750</v>
      </c>
      <c r="B678" s="84" t="s">
        <v>2834</v>
      </c>
      <c r="C678" s="84">
        <v>2</v>
      </c>
      <c r="D678" s="118">
        <v>0.004362036930819325</v>
      </c>
      <c r="E678" s="118">
        <v>2.4345689040341987</v>
      </c>
      <c r="F678" s="84" t="s">
        <v>2013</v>
      </c>
      <c r="G678" s="84" t="b">
        <v>1</v>
      </c>
      <c r="H678" s="84" t="b">
        <v>0</v>
      </c>
      <c r="I678" s="84" t="b">
        <v>0</v>
      </c>
      <c r="J678" s="84" t="b">
        <v>0</v>
      </c>
      <c r="K678" s="84" t="b">
        <v>0</v>
      </c>
      <c r="L678" s="84" t="b">
        <v>0</v>
      </c>
    </row>
    <row r="679" spans="1:12" ht="15">
      <c r="A679" s="84" t="s">
        <v>2834</v>
      </c>
      <c r="B679" s="84" t="s">
        <v>2185</v>
      </c>
      <c r="C679" s="84">
        <v>2</v>
      </c>
      <c r="D679" s="118">
        <v>0.004362036930819325</v>
      </c>
      <c r="E679" s="118">
        <v>2.4345689040341987</v>
      </c>
      <c r="F679" s="84" t="s">
        <v>2013</v>
      </c>
      <c r="G679" s="84" t="b">
        <v>0</v>
      </c>
      <c r="H679" s="84" t="b">
        <v>0</v>
      </c>
      <c r="I679" s="84" t="b">
        <v>0</v>
      </c>
      <c r="J679" s="84" t="b">
        <v>0</v>
      </c>
      <c r="K679" s="84" t="b">
        <v>0</v>
      </c>
      <c r="L679" s="84" t="b">
        <v>0</v>
      </c>
    </row>
    <row r="680" spans="1:12" ht="15">
      <c r="A680" s="84" t="s">
        <v>2185</v>
      </c>
      <c r="B680" s="84" t="s">
        <v>2835</v>
      </c>
      <c r="C680" s="84">
        <v>2</v>
      </c>
      <c r="D680" s="118">
        <v>0.004362036930819325</v>
      </c>
      <c r="E680" s="118">
        <v>2.4345689040341987</v>
      </c>
      <c r="F680" s="84" t="s">
        <v>2013</v>
      </c>
      <c r="G680" s="84" t="b">
        <v>0</v>
      </c>
      <c r="H680" s="84" t="b">
        <v>0</v>
      </c>
      <c r="I680" s="84" t="b">
        <v>0</v>
      </c>
      <c r="J680" s="84" t="b">
        <v>0</v>
      </c>
      <c r="K680" s="84" t="b">
        <v>0</v>
      </c>
      <c r="L680" s="84" t="b">
        <v>0</v>
      </c>
    </row>
    <row r="681" spans="1:12" ht="15">
      <c r="A681" s="84" t="s">
        <v>2835</v>
      </c>
      <c r="B681" s="84" t="s">
        <v>2836</v>
      </c>
      <c r="C681" s="84">
        <v>2</v>
      </c>
      <c r="D681" s="118">
        <v>0.004362036930819325</v>
      </c>
      <c r="E681" s="118">
        <v>2.4345689040341987</v>
      </c>
      <c r="F681" s="84" t="s">
        <v>2013</v>
      </c>
      <c r="G681" s="84" t="b">
        <v>0</v>
      </c>
      <c r="H681" s="84" t="b">
        <v>0</v>
      </c>
      <c r="I681" s="84" t="b">
        <v>0</v>
      </c>
      <c r="J681" s="84" t="b">
        <v>0</v>
      </c>
      <c r="K681" s="84" t="b">
        <v>0</v>
      </c>
      <c r="L681" s="84" t="b">
        <v>0</v>
      </c>
    </row>
    <row r="682" spans="1:12" ht="15">
      <c r="A682" s="84" t="s">
        <v>280</v>
      </c>
      <c r="B682" s="84" t="s">
        <v>2828</v>
      </c>
      <c r="C682" s="84">
        <v>2</v>
      </c>
      <c r="D682" s="118">
        <v>0.004362036930819325</v>
      </c>
      <c r="E682" s="118">
        <v>1.5595076406424986</v>
      </c>
      <c r="F682" s="84" t="s">
        <v>2013</v>
      </c>
      <c r="G682" s="84" t="b">
        <v>0</v>
      </c>
      <c r="H682" s="84" t="b">
        <v>0</v>
      </c>
      <c r="I682" s="84" t="b">
        <v>0</v>
      </c>
      <c r="J682" s="84" t="b">
        <v>0</v>
      </c>
      <c r="K682" s="84" t="b">
        <v>0</v>
      </c>
      <c r="L682" s="84" t="b">
        <v>0</v>
      </c>
    </row>
    <row r="683" spans="1:12" ht="15">
      <c r="A683" s="84" t="s">
        <v>2828</v>
      </c>
      <c r="B683" s="84" t="s">
        <v>2179</v>
      </c>
      <c r="C683" s="84">
        <v>2</v>
      </c>
      <c r="D683" s="118">
        <v>0.004362036930819325</v>
      </c>
      <c r="E683" s="118">
        <v>1.73559889969818</v>
      </c>
      <c r="F683" s="84" t="s">
        <v>2013</v>
      </c>
      <c r="G683" s="84" t="b">
        <v>0</v>
      </c>
      <c r="H683" s="84" t="b">
        <v>0</v>
      </c>
      <c r="I683" s="84" t="b">
        <v>0</v>
      </c>
      <c r="J683" s="84" t="b">
        <v>0</v>
      </c>
      <c r="K683" s="84" t="b">
        <v>0</v>
      </c>
      <c r="L683" s="84" t="b">
        <v>0</v>
      </c>
    </row>
    <row r="684" spans="1:12" ht="15">
      <c r="A684" s="84" t="s">
        <v>2179</v>
      </c>
      <c r="B684" s="84" t="s">
        <v>2641</v>
      </c>
      <c r="C684" s="84">
        <v>2</v>
      </c>
      <c r="D684" s="118">
        <v>0.004362036930819325</v>
      </c>
      <c r="E684" s="118">
        <v>1.73559889969818</v>
      </c>
      <c r="F684" s="84" t="s">
        <v>2013</v>
      </c>
      <c r="G684" s="84" t="b">
        <v>0</v>
      </c>
      <c r="H684" s="84" t="b">
        <v>0</v>
      </c>
      <c r="I684" s="84" t="b">
        <v>0</v>
      </c>
      <c r="J684" s="84" t="b">
        <v>0</v>
      </c>
      <c r="K684" s="84" t="b">
        <v>0</v>
      </c>
      <c r="L684" s="84" t="b">
        <v>0</v>
      </c>
    </row>
    <row r="685" spans="1:12" ht="15">
      <c r="A685" s="84" t="s">
        <v>2641</v>
      </c>
      <c r="B685" s="84" t="s">
        <v>2599</v>
      </c>
      <c r="C685" s="84">
        <v>2</v>
      </c>
      <c r="D685" s="118">
        <v>0.004362036930819325</v>
      </c>
      <c r="E685" s="118">
        <v>2.4345689040341987</v>
      </c>
      <c r="F685" s="84" t="s">
        <v>2013</v>
      </c>
      <c r="G685" s="84" t="b">
        <v>0</v>
      </c>
      <c r="H685" s="84" t="b">
        <v>0</v>
      </c>
      <c r="I685" s="84" t="b">
        <v>0</v>
      </c>
      <c r="J685" s="84" t="b">
        <v>0</v>
      </c>
      <c r="K685" s="84" t="b">
        <v>0</v>
      </c>
      <c r="L685" s="84" t="b">
        <v>0</v>
      </c>
    </row>
    <row r="686" spans="1:12" ht="15">
      <c r="A686" s="84" t="s">
        <v>2599</v>
      </c>
      <c r="B686" s="84" t="s">
        <v>2591</v>
      </c>
      <c r="C686" s="84">
        <v>2</v>
      </c>
      <c r="D686" s="118">
        <v>0.004362036930819325</v>
      </c>
      <c r="E686" s="118">
        <v>2.2584776449785173</v>
      </c>
      <c r="F686" s="84" t="s">
        <v>2013</v>
      </c>
      <c r="G686" s="84" t="b">
        <v>0</v>
      </c>
      <c r="H686" s="84" t="b">
        <v>0</v>
      </c>
      <c r="I686" s="84" t="b">
        <v>0</v>
      </c>
      <c r="J686" s="84" t="b">
        <v>0</v>
      </c>
      <c r="K686" s="84" t="b">
        <v>0</v>
      </c>
      <c r="L686" s="84" t="b">
        <v>0</v>
      </c>
    </row>
    <row r="687" spans="1:12" ht="15">
      <c r="A687" s="84" t="s">
        <v>2591</v>
      </c>
      <c r="B687" s="84" t="s">
        <v>2673</v>
      </c>
      <c r="C687" s="84">
        <v>2</v>
      </c>
      <c r="D687" s="118">
        <v>0.004362036930819325</v>
      </c>
      <c r="E687" s="118">
        <v>2.082386385922836</v>
      </c>
      <c r="F687" s="84" t="s">
        <v>2013</v>
      </c>
      <c r="G687" s="84" t="b">
        <v>0</v>
      </c>
      <c r="H687" s="84" t="b">
        <v>0</v>
      </c>
      <c r="I687" s="84" t="b">
        <v>0</v>
      </c>
      <c r="J687" s="84" t="b">
        <v>0</v>
      </c>
      <c r="K687" s="84" t="b">
        <v>0</v>
      </c>
      <c r="L687" s="84" t="b">
        <v>0</v>
      </c>
    </row>
    <row r="688" spans="1:12" ht="15">
      <c r="A688" s="84" t="s">
        <v>2673</v>
      </c>
      <c r="B688" s="84" t="s">
        <v>2829</v>
      </c>
      <c r="C688" s="84">
        <v>2</v>
      </c>
      <c r="D688" s="118">
        <v>0.004362036930819325</v>
      </c>
      <c r="E688" s="118">
        <v>2.2584776449785173</v>
      </c>
      <c r="F688" s="84" t="s">
        <v>2013</v>
      </c>
      <c r="G688" s="84" t="b">
        <v>0</v>
      </c>
      <c r="H688" s="84" t="b">
        <v>0</v>
      </c>
      <c r="I688" s="84" t="b">
        <v>0</v>
      </c>
      <c r="J688" s="84" t="b">
        <v>0</v>
      </c>
      <c r="K688" s="84" t="b">
        <v>0</v>
      </c>
      <c r="L688" s="84" t="b">
        <v>0</v>
      </c>
    </row>
    <row r="689" spans="1:12" ht="15">
      <c r="A689" s="84" t="s">
        <v>2829</v>
      </c>
      <c r="B689" s="84" t="s">
        <v>2671</v>
      </c>
      <c r="C689" s="84">
        <v>2</v>
      </c>
      <c r="D689" s="118">
        <v>0.004362036930819325</v>
      </c>
      <c r="E689" s="118">
        <v>2.036628895362161</v>
      </c>
      <c r="F689" s="84" t="s">
        <v>2013</v>
      </c>
      <c r="G689" s="84" t="b">
        <v>0</v>
      </c>
      <c r="H689" s="84" t="b">
        <v>0</v>
      </c>
      <c r="I689" s="84" t="b">
        <v>0</v>
      </c>
      <c r="J689" s="84" t="b">
        <v>0</v>
      </c>
      <c r="K689" s="84" t="b">
        <v>0</v>
      </c>
      <c r="L689" s="84" t="b">
        <v>0</v>
      </c>
    </row>
    <row r="690" spans="1:12" ht="15">
      <c r="A690" s="84" t="s">
        <v>2671</v>
      </c>
      <c r="B690" s="84" t="s">
        <v>2180</v>
      </c>
      <c r="C690" s="84">
        <v>2</v>
      </c>
      <c r="D690" s="118">
        <v>0.004362036930819325</v>
      </c>
      <c r="E690" s="118">
        <v>1.4925608510118855</v>
      </c>
      <c r="F690" s="84" t="s">
        <v>2013</v>
      </c>
      <c r="G690" s="84" t="b">
        <v>0</v>
      </c>
      <c r="H690" s="84" t="b">
        <v>0</v>
      </c>
      <c r="I690" s="84" t="b">
        <v>0</v>
      </c>
      <c r="J690" s="84" t="b">
        <v>0</v>
      </c>
      <c r="K690" s="84" t="b">
        <v>0</v>
      </c>
      <c r="L690" s="84" t="b">
        <v>0</v>
      </c>
    </row>
    <row r="691" spans="1:12" ht="15">
      <c r="A691" s="84" t="s">
        <v>2180</v>
      </c>
      <c r="B691" s="84" t="s">
        <v>2830</v>
      </c>
      <c r="C691" s="84">
        <v>2</v>
      </c>
      <c r="D691" s="118">
        <v>0.004362036930819325</v>
      </c>
      <c r="E691" s="118">
        <v>1.890500859683923</v>
      </c>
      <c r="F691" s="84" t="s">
        <v>2013</v>
      </c>
      <c r="G691" s="84" t="b">
        <v>0</v>
      </c>
      <c r="H691" s="84" t="b">
        <v>0</v>
      </c>
      <c r="I691" s="84" t="b">
        <v>0</v>
      </c>
      <c r="J691" s="84" t="b">
        <v>1</v>
      </c>
      <c r="K691" s="84" t="b">
        <v>0</v>
      </c>
      <c r="L691" s="84" t="b">
        <v>0</v>
      </c>
    </row>
    <row r="692" spans="1:12" ht="15">
      <c r="A692" s="84" t="s">
        <v>2830</v>
      </c>
      <c r="B692" s="84" t="s">
        <v>2831</v>
      </c>
      <c r="C692" s="84">
        <v>2</v>
      </c>
      <c r="D692" s="118">
        <v>0.004362036930819325</v>
      </c>
      <c r="E692" s="118">
        <v>2.4345689040341987</v>
      </c>
      <c r="F692" s="84" t="s">
        <v>2013</v>
      </c>
      <c r="G692" s="84" t="b">
        <v>1</v>
      </c>
      <c r="H692" s="84" t="b">
        <v>0</v>
      </c>
      <c r="I692" s="84" t="b">
        <v>0</v>
      </c>
      <c r="J692" s="84" t="b">
        <v>0</v>
      </c>
      <c r="K692" s="84" t="b">
        <v>0</v>
      </c>
      <c r="L692" s="84" t="b">
        <v>0</v>
      </c>
    </row>
    <row r="693" spans="1:12" ht="15">
      <c r="A693" s="84" t="s">
        <v>2815</v>
      </c>
      <c r="B693" s="84" t="s">
        <v>2672</v>
      </c>
      <c r="C693" s="84">
        <v>2</v>
      </c>
      <c r="D693" s="118">
        <v>0.004362036930819325</v>
      </c>
      <c r="E693" s="118">
        <v>2.1335389083702174</v>
      </c>
      <c r="F693" s="84" t="s">
        <v>2013</v>
      </c>
      <c r="G693" s="84" t="b">
        <v>0</v>
      </c>
      <c r="H693" s="84" t="b">
        <v>0</v>
      </c>
      <c r="I693" s="84" t="b">
        <v>0</v>
      </c>
      <c r="J693" s="84" t="b">
        <v>0</v>
      </c>
      <c r="K693" s="84" t="b">
        <v>0</v>
      </c>
      <c r="L693" s="84" t="b">
        <v>0</v>
      </c>
    </row>
    <row r="694" spans="1:12" ht="15">
      <c r="A694" s="84" t="s">
        <v>2672</v>
      </c>
      <c r="B694" s="84" t="s">
        <v>2816</v>
      </c>
      <c r="C694" s="84">
        <v>2</v>
      </c>
      <c r="D694" s="118">
        <v>0.004362036930819325</v>
      </c>
      <c r="E694" s="118">
        <v>2.1335389083702174</v>
      </c>
      <c r="F694" s="84" t="s">
        <v>2013</v>
      </c>
      <c r="G694" s="84" t="b">
        <v>0</v>
      </c>
      <c r="H694" s="84" t="b">
        <v>0</v>
      </c>
      <c r="I694" s="84" t="b">
        <v>0</v>
      </c>
      <c r="J694" s="84" t="b">
        <v>0</v>
      </c>
      <c r="K694" s="84" t="b">
        <v>0</v>
      </c>
      <c r="L694" s="84" t="b">
        <v>0</v>
      </c>
    </row>
    <row r="695" spans="1:12" ht="15">
      <c r="A695" s="84" t="s">
        <v>2816</v>
      </c>
      <c r="B695" s="84" t="s">
        <v>2712</v>
      </c>
      <c r="C695" s="84">
        <v>2</v>
      </c>
      <c r="D695" s="118">
        <v>0.004362036930819325</v>
      </c>
      <c r="E695" s="118">
        <v>2.1335389083702174</v>
      </c>
      <c r="F695" s="84" t="s">
        <v>2013</v>
      </c>
      <c r="G695" s="84" t="b">
        <v>0</v>
      </c>
      <c r="H695" s="84" t="b">
        <v>0</v>
      </c>
      <c r="I695" s="84" t="b">
        <v>0</v>
      </c>
      <c r="J695" s="84" t="b">
        <v>0</v>
      </c>
      <c r="K695" s="84" t="b">
        <v>0</v>
      </c>
      <c r="L695" s="84" t="b">
        <v>0</v>
      </c>
    </row>
    <row r="696" spans="1:12" ht="15">
      <c r="A696" s="84" t="s">
        <v>2712</v>
      </c>
      <c r="B696" s="84" t="s">
        <v>2126</v>
      </c>
      <c r="C696" s="84">
        <v>2</v>
      </c>
      <c r="D696" s="118">
        <v>0.004362036930819325</v>
      </c>
      <c r="E696" s="118">
        <v>2.1335389083702174</v>
      </c>
      <c r="F696" s="84" t="s">
        <v>2013</v>
      </c>
      <c r="G696" s="84" t="b">
        <v>0</v>
      </c>
      <c r="H696" s="84" t="b">
        <v>0</v>
      </c>
      <c r="I696" s="84" t="b">
        <v>0</v>
      </c>
      <c r="J696" s="84" t="b">
        <v>0</v>
      </c>
      <c r="K696" s="84" t="b">
        <v>0</v>
      </c>
      <c r="L696" s="84" t="b">
        <v>0</v>
      </c>
    </row>
    <row r="697" spans="1:12" ht="15">
      <c r="A697" s="84" t="s">
        <v>2126</v>
      </c>
      <c r="B697" s="84" t="s">
        <v>2817</v>
      </c>
      <c r="C697" s="84">
        <v>2</v>
      </c>
      <c r="D697" s="118">
        <v>0.004362036930819325</v>
      </c>
      <c r="E697" s="118">
        <v>2.4345689040341987</v>
      </c>
      <c r="F697" s="84" t="s">
        <v>2013</v>
      </c>
      <c r="G697" s="84" t="b">
        <v>0</v>
      </c>
      <c r="H697" s="84" t="b">
        <v>0</v>
      </c>
      <c r="I697" s="84" t="b">
        <v>0</v>
      </c>
      <c r="J697" s="84" t="b">
        <v>0</v>
      </c>
      <c r="K697" s="84" t="b">
        <v>0</v>
      </c>
      <c r="L697" s="84" t="b">
        <v>0</v>
      </c>
    </row>
    <row r="698" spans="1:12" ht="15">
      <c r="A698" s="84" t="s">
        <v>2817</v>
      </c>
      <c r="B698" s="84" t="s">
        <v>2818</v>
      </c>
      <c r="C698" s="84">
        <v>2</v>
      </c>
      <c r="D698" s="118">
        <v>0.004362036930819325</v>
      </c>
      <c r="E698" s="118">
        <v>2.4345689040341987</v>
      </c>
      <c r="F698" s="84" t="s">
        <v>2013</v>
      </c>
      <c r="G698" s="84" t="b">
        <v>0</v>
      </c>
      <c r="H698" s="84" t="b">
        <v>0</v>
      </c>
      <c r="I698" s="84" t="b">
        <v>0</v>
      </c>
      <c r="J698" s="84" t="b">
        <v>1</v>
      </c>
      <c r="K698" s="84" t="b">
        <v>0</v>
      </c>
      <c r="L698" s="84" t="b">
        <v>0</v>
      </c>
    </row>
    <row r="699" spans="1:12" ht="15">
      <c r="A699" s="84" t="s">
        <v>2818</v>
      </c>
      <c r="B699" s="84" t="s">
        <v>2819</v>
      </c>
      <c r="C699" s="84">
        <v>2</v>
      </c>
      <c r="D699" s="118">
        <v>0.004362036930819325</v>
      </c>
      <c r="E699" s="118">
        <v>2.4345689040341987</v>
      </c>
      <c r="F699" s="84" t="s">
        <v>2013</v>
      </c>
      <c r="G699" s="84" t="b">
        <v>1</v>
      </c>
      <c r="H699" s="84" t="b">
        <v>0</v>
      </c>
      <c r="I699" s="84" t="b">
        <v>0</v>
      </c>
      <c r="J699" s="84" t="b">
        <v>0</v>
      </c>
      <c r="K699" s="84" t="b">
        <v>0</v>
      </c>
      <c r="L699" s="84" t="b">
        <v>0</v>
      </c>
    </row>
    <row r="700" spans="1:12" ht="15">
      <c r="A700" s="84" t="s">
        <v>2819</v>
      </c>
      <c r="B700" s="84" t="s">
        <v>2713</v>
      </c>
      <c r="C700" s="84">
        <v>2</v>
      </c>
      <c r="D700" s="118">
        <v>0.004362036930819325</v>
      </c>
      <c r="E700" s="118">
        <v>2.2584776449785173</v>
      </c>
      <c r="F700" s="84" t="s">
        <v>2013</v>
      </c>
      <c r="G700" s="84" t="b">
        <v>0</v>
      </c>
      <c r="H700" s="84" t="b">
        <v>0</v>
      </c>
      <c r="I700" s="84" t="b">
        <v>0</v>
      </c>
      <c r="J700" s="84" t="b">
        <v>0</v>
      </c>
      <c r="K700" s="84" t="b">
        <v>0</v>
      </c>
      <c r="L700" s="84" t="b">
        <v>0</v>
      </c>
    </row>
    <row r="701" spans="1:12" ht="15">
      <c r="A701" s="84" t="s">
        <v>2713</v>
      </c>
      <c r="B701" s="84" t="s">
        <v>2714</v>
      </c>
      <c r="C701" s="84">
        <v>2</v>
      </c>
      <c r="D701" s="118">
        <v>0.004362036930819325</v>
      </c>
      <c r="E701" s="118">
        <v>1.9574476493145363</v>
      </c>
      <c r="F701" s="84" t="s">
        <v>2013</v>
      </c>
      <c r="G701" s="84" t="b">
        <v>0</v>
      </c>
      <c r="H701" s="84" t="b">
        <v>0</v>
      </c>
      <c r="I701" s="84" t="b">
        <v>0</v>
      </c>
      <c r="J701" s="84" t="b">
        <v>0</v>
      </c>
      <c r="K701" s="84" t="b">
        <v>0</v>
      </c>
      <c r="L701" s="84" t="b">
        <v>0</v>
      </c>
    </row>
    <row r="702" spans="1:12" ht="15">
      <c r="A702" s="84" t="s">
        <v>2714</v>
      </c>
      <c r="B702" s="84" t="s">
        <v>2820</v>
      </c>
      <c r="C702" s="84">
        <v>2</v>
      </c>
      <c r="D702" s="118">
        <v>0.004362036930819325</v>
      </c>
      <c r="E702" s="118">
        <v>2.1335389083702174</v>
      </c>
      <c r="F702" s="84" t="s">
        <v>2013</v>
      </c>
      <c r="G702" s="84" t="b">
        <v>0</v>
      </c>
      <c r="H702" s="84" t="b">
        <v>0</v>
      </c>
      <c r="I702" s="84" t="b">
        <v>0</v>
      </c>
      <c r="J702" s="84" t="b">
        <v>0</v>
      </c>
      <c r="K702" s="84" t="b">
        <v>0</v>
      </c>
      <c r="L702" s="84" t="b">
        <v>0</v>
      </c>
    </row>
    <row r="703" spans="1:12" ht="15">
      <c r="A703" s="84" t="s">
        <v>2820</v>
      </c>
      <c r="B703" s="84" t="s">
        <v>2821</v>
      </c>
      <c r="C703" s="84">
        <v>2</v>
      </c>
      <c r="D703" s="118">
        <v>0.004362036930819325</v>
      </c>
      <c r="E703" s="118">
        <v>2.4345689040341987</v>
      </c>
      <c r="F703" s="84" t="s">
        <v>2013</v>
      </c>
      <c r="G703" s="84" t="b">
        <v>0</v>
      </c>
      <c r="H703" s="84" t="b">
        <v>0</v>
      </c>
      <c r="I703" s="84" t="b">
        <v>0</v>
      </c>
      <c r="J703" s="84" t="b">
        <v>0</v>
      </c>
      <c r="K703" s="84" t="b">
        <v>0</v>
      </c>
      <c r="L703" s="84" t="b">
        <v>0</v>
      </c>
    </row>
    <row r="704" spans="1:12" ht="15">
      <c r="A704" s="84" t="s">
        <v>2821</v>
      </c>
      <c r="B704" s="84" t="s">
        <v>2822</v>
      </c>
      <c r="C704" s="84">
        <v>2</v>
      </c>
      <c r="D704" s="118">
        <v>0.004362036930819325</v>
      </c>
      <c r="E704" s="118">
        <v>2.4345689040341987</v>
      </c>
      <c r="F704" s="84" t="s">
        <v>2013</v>
      </c>
      <c r="G704" s="84" t="b">
        <v>0</v>
      </c>
      <c r="H704" s="84" t="b">
        <v>0</v>
      </c>
      <c r="I704" s="84" t="b">
        <v>0</v>
      </c>
      <c r="J704" s="84" t="b">
        <v>0</v>
      </c>
      <c r="K704" s="84" t="b">
        <v>0</v>
      </c>
      <c r="L704" s="84" t="b">
        <v>0</v>
      </c>
    </row>
    <row r="705" spans="1:12" ht="15">
      <c r="A705" s="84" t="s">
        <v>2822</v>
      </c>
      <c r="B705" s="84" t="s">
        <v>2747</v>
      </c>
      <c r="C705" s="84">
        <v>2</v>
      </c>
      <c r="D705" s="118">
        <v>0.004362036930819325</v>
      </c>
      <c r="E705" s="118">
        <v>2.2584776449785173</v>
      </c>
      <c r="F705" s="84" t="s">
        <v>2013</v>
      </c>
      <c r="G705" s="84" t="b">
        <v>0</v>
      </c>
      <c r="H705" s="84" t="b">
        <v>0</v>
      </c>
      <c r="I705" s="84" t="b">
        <v>0</v>
      </c>
      <c r="J705" s="84" t="b">
        <v>0</v>
      </c>
      <c r="K705" s="84" t="b">
        <v>0</v>
      </c>
      <c r="L705" s="84" t="b">
        <v>0</v>
      </c>
    </row>
    <row r="706" spans="1:12" ht="15">
      <c r="A706" s="84" t="s">
        <v>2747</v>
      </c>
      <c r="B706" s="84" t="s">
        <v>2640</v>
      </c>
      <c r="C706" s="84">
        <v>2</v>
      </c>
      <c r="D706" s="118">
        <v>0.004362036930819325</v>
      </c>
      <c r="E706" s="118">
        <v>2.082386385922836</v>
      </c>
      <c r="F706" s="84" t="s">
        <v>2013</v>
      </c>
      <c r="G706" s="84" t="b">
        <v>0</v>
      </c>
      <c r="H706" s="84" t="b">
        <v>0</v>
      </c>
      <c r="I706" s="84" t="b">
        <v>0</v>
      </c>
      <c r="J706" s="84" t="b">
        <v>0</v>
      </c>
      <c r="K706" s="84" t="b">
        <v>0</v>
      </c>
      <c r="L706" s="84" t="b">
        <v>0</v>
      </c>
    </row>
    <row r="707" spans="1:12" ht="15">
      <c r="A707" s="84" t="s">
        <v>2640</v>
      </c>
      <c r="B707" s="84" t="s">
        <v>2672</v>
      </c>
      <c r="C707" s="84">
        <v>2</v>
      </c>
      <c r="D707" s="118">
        <v>0.004362036930819325</v>
      </c>
      <c r="E707" s="118">
        <v>1.9574476493145363</v>
      </c>
      <c r="F707" s="84" t="s">
        <v>2013</v>
      </c>
      <c r="G707" s="84" t="b">
        <v>0</v>
      </c>
      <c r="H707" s="84" t="b">
        <v>0</v>
      </c>
      <c r="I707" s="84" t="b">
        <v>0</v>
      </c>
      <c r="J707" s="84" t="b">
        <v>0</v>
      </c>
      <c r="K707" s="84" t="b">
        <v>0</v>
      </c>
      <c r="L707" s="84" t="b">
        <v>0</v>
      </c>
    </row>
    <row r="708" spans="1:12" ht="15">
      <c r="A708" s="84" t="s">
        <v>2811</v>
      </c>
      <c r="B708" s="84" t="s">
        <v>2639</v>
      </c>
      <c r="C708" s="84">
        <v>2</v>
      </c>
      <c r="D708" s="118">
        <v>0.004362036930819325</v>
      </c>
      <c r="E708" s="118">
        <v>2.4345689040341987</v>
      </c>
      <c r="F708" s="84" t="s">
        <v>2013</v>
      </c>
      <c r="G708" s="84" t="b">
        <v>0</v>
      </c>
      <c r="H708" s="84" t="b">
        <v>0</v>
      </c>
      <c r="I708" s="84" t="b">
        <v>0</v>
      </c>
      <c r="J708" s="84" t="b">
        <v>0</v>
      </c>
      <c r="K708" s="84" t="b">
        <v>0</v>
      </c>
      <c r="L708" s="84" t="b">
        <v>0</v>
      </c>
    </row>
    <row r="709" spans="1:12" ht="15">
      <c r="A709" s="84" t="s">
        <v>2639</v>
      </c>
      <c r="B709" s="84" t="s">
        <v>2712</v>
      </c>
      <c r="C709" s="84">
        <v>2</v>
      </c>
      <c r="D709" s="118">
        <v>0.004362036930819325</v>
      </c>
      <c r="E709" s="118">
        <v>2.1335389083702174</v>
      </c>
      <c r="F709" s="84" t="s">
        <v>2013</v>
      </c>
      <c r="G709" s="84" t="b">
        <v>0</v>
      </c>
      <c r="H709" s="84" t="b">
        <v>0</v>
      </c>
      <c r="I709" s="84" t="b">
        <v>0</v>
      </c>
      <c r="J709" s="84" t="b">
        <v>0</v>
      </c>
      <c r="K709" s="84" t="b">
        <v>0</v>
      </c>
      <c r="L709" s="84" t="b">
        <v>0</v>
      </c>
    </row>
    <row r="710" spans="1:12" ht="15">
      <c r="A710" s="84" t="s">
        <v>2712</v>
      </c>
      <c r="B710" s="84" t="s">
        <v>2129</v>
      </c>
      <c r="C710" s="84">
        <v>2</v>
      </c>
      <c r="D710" s="118">
        <v>0.004362036930819325</v>
      </c>
      <c r="E710" s="118">
        <v>2.1335389083702174</v>
      </c>
      <c r="F710" s="84" t="s">
        <v>2013</v>
      </c>
      <c r="G710" s="84" t="b">
        <v>0</v>
      </c>
      <c r="H710" s="84" t="b">
        <v>0</v>
      </c>
      <c r="I710" s="84" t="b">
        <v>0</v>
      </c>
      <c r="J710" s="84" t="b">
        <v>0</v>
      </c>
      <c r="K710" s="84" t="b">
        <v>0</v>
      </c>
      <c r="L710" s="84" t="b">
        <v>0</v>
      </c>
    </row>
    <row r="711" spans="1:12" ht="15">
      <c r="A711" s="84" t="s">
        <v>2129</v>
      </c>
      <c r="B711" s="84" t="s">
        <v>2181</v>
      </c>
      <c r="C711" s="84">
        <v>2</v>
      </c>
      <c r="D711" s="118">
        <v>0.004362036930819325</v>
      </c>
      <c r="E711" s="118">
        <v>1.9574476493145363</v>
      </c>
      <c r="F711" s="84" t="s">
        <v>2013</v>
      </c>
      <c r="G711" s="84" t="b">
        <v>0</v>
      </c>
      <c r="H711" s="84" t="b">
        <v>0</v>
      </c>
      <c r="I711" s="84" t="b">
        <v>0</v>
      </c>
      <c r="J711" s="84" t="b">
        <v>0</v>
      </c>
      <c r="K711" s="84" t="b">
        <v>0</v>
      </c>
      <c r="L711" s="84" t="b">
        <v>0</v>
      </c>
    </row>
    <row r="712" spans="1:12" ht="15">
      <c r="A712" s="84" t="s">
        <v>2181</v>
      </c>
      <c r="B712" s="84" t="s">
        <v>2117</v>
      </c>
      <c r="C712" s="84">
        <v>2</v>
      </c>
      <c r="D712" s="118">
        <v>0.004362036930819325</v>
      </c>
      <c r="E712" s="118">
        <v>1.4803263945948737</v>
      </c>
      <c r="F712" s="84" t="s">
        <v>2013</v>
      </c>
      <c r="G712" s="84" t="b">
        <v>0</v>
      </c>
      <c r="H712" s="84" t="b">
        <v>0</v>
      </c>
      <c r="I712" s="84" t="b">
        <v>0</v>
      </c>
      <c r="J712" s="84" t="b">
        <v>0</v>
      </c>
      <c r="K712" s="84" t="b">
        <v>0</v>
      </c>
      <c r="L712" s="84" t="b">
        <v>0</v>
      </c>
    </row>
    <row r="713" spans="1:12" ht="15">
      <c r="A713" s="84" t="s">
        <v>2117</v>
      </c>
      <c r="B713" s="84" t="s">
        <v>2671</v>
      </c>
      <c r="C713" s="84">
        <v>2</v>
      </c>
      <c r="D713" s="118">
        <v>0.004362036930819325</v>
      </c>
      <c r="E713" s="118">
        <v>1.5595076406424986</v>
      </c>
      <c r="F713" s="84" t="s">
        <v>2013</v>
      </c>
      <c r="G713" s="84" t="b">
        <v>0</v>
      </c>
      <c r="H713" s="84" t="b">
        <v>0</v>
      </c>
      <c r="I713" s="84" t="b">
        <v>0</v>
      </c>
      <c r="J713" s="84" t="b">
        <v>0</v>
      </c>
      <c r="K713" s="84" t="b">
        <v>0</v>
      </c>
      <c r="L713" s="84" t="b">
        <v>0</v>
      </c>
    </row>
    <row r="714" spans="1:12" ht="15">
      <c r="A714" s="84" t="s">
        <v>2671</v>
      </c>
      <c r="B714" s="84" t="s">
        <v>2812</v>
      </c>
      <c r="C714" s="84">
        <v>2</v>
      </c>
      <c r="D714" s="118">
        <v>0.004362036930819325</v>
      </c>
      <c r="E714" s="118">
        <v>2.036628895362161</v>
      </c>
      <c r="F714" s="84" t="s">
        <v>2013</v>
      </c>
      <c r="G714" s="84" t="b">
        <v>0</v>
      </c>
      <c r="H714" s="84" t="b">
        <v>0</v>
      </c>
      <c r="I714" s="84" t="b">
        <v>0</v>
      </c>
      <c r="J714" s="84" t="b">
        <v>0</v>
      </c>
      <c r="K714" s="84" t="b">
        <v>0</v>
      </c>
      <c r="L714" s="84" t="b">
        <v>0</v>
      </c>
    </row>
    <row r="715" spans="1:12" ht="15">
      <c r="A715" s="84" t="s">
        <v>2812</v>
      </c>
      <c r="B715" s="84" t="s">
        <v>2813</v>
      </c>
      <c r="C715" s="84">
        <v>2</v>
      </c>
      <c r="D715" s="118">
        <v>0.004362036930819325</v>
      </c>
      <c r="E715" s="118">
        <v>2.4345689040341987</v>
      </c>
      <c r="F715" s="84" t="s">
        <v>2013</v>
      </c>
      <c r="G715" s="84" t="b">
        <v>0</v>
      </c>
      <c r="H715" s="84" t="b">
        <v>0</v>
      </c>
      <c r="I715" s="84" t="b">
        <v>0</v>
      </c>
      <c r="J715" s="84" t="b">
        <v>1</v>
      </c>
      <c r="K715" s="84" t="b">
        <v>0</v>
      </c>
      <c r="L715" s="84" t="b">
        <v>0</v>
      </c>
    </row>
    <row r="716" spans="1:12" ht="15">
      <c r="A716" s="84" t="s">
        <v>2813</v>
      </c>
      <c r="B716" s="84" t="s">
        <v>2814</v>
      </c>
      <c r="C716" s="84">
        <v>2</v>
      </c>
      <c r="D716" s="118">
        <v>0.004362036930819325</v>
      </c>
      <c r="E716" s="118">
        <v>2.4345689040341987</v>
      </c>
      <c r="F716" s="84" t="s">
        <v>2013</v>
      </c>
      <c r="G716" s="84" t="b">
        <v>1</v>
      </c>
      <c r="H716" s="84" t="b">
        <v>0</v>
      </c>
      <c r="I716" s="84" t="b">
        <v>0</v>
      </c>
      <c r="J716" s="84" t="b">
        <v>0</v>
      </c>
      <c r="K716" s="84" t="b">
        <v>0</v>
      </c>
      <c r="L716" s="84" t="b">
        <v>0</v>
      </c>
    </row>
    <row r="717" spans="1:12" ht="15">
      <c r="A717" s="84" t="s">
        <v>2804</v>
      </c>
      <c r="B717" s="84" t="s">
        <v>2805</v>
      </c>
      <c r="C717" s="84">
        <v>2</v>
      </c>
      <c r="D717" s="118">
        <v>0.004362036930819325</v>
      </c>
      <c r="E717" s="118">
        <v>2.4345689040341987</v>
      </c>
      <c r="F717" s="84" t="s">
        <v>2013</v>
      </c>
      <c r="G717" s="84" t="b">
        <v>0</v>
      </c>
      <c r="H717" s="84" t="b">
        <v>0</v>
      </c>
      <c r="I717" s="84" t="b">
        <v>0</v>
      </c>
      <c r="J717" s="84" t="b">
        <v>0</v>
      </c>
      <c r="K717" s="84" t="b">
        <v>0</v>
      </c>
      <c r="L717" s="84" t="b">
        <v>0</v>
      </c>
    </row>
    <row r="718" spans="1:12" ht="15">
      <c r="A718" s="84" t="s">
        <v>2805</v>
      </c>
      <c r="B718" s="84" t="s">
        <v>2806</v>
      </c>
      <c r="C718" s="84">
        <v>2</v>
      </c>
      <c r="D718" s="118">
        <v>0.004362036930819325</v>
      </c>
      <c r="E718" s="118">
        <v>2.4345689040341987</v>
      </c>
      <c r="F718" s="84" t="s">
        <v>2013</v>
      </c>
      <c r="G718" s="84" t="b">
        <v>0</v>
      </c>
      <c r="H718" s="84" t="b">
        <v>0</v>
      </c>
      <c r="I718" s="84" t="b">
        <v>0</v>
      </c>
      <c r="J718" s="84" t="b">
        <v>0</v>
      </c>
      <c r="K718" s="84" t="b">
        <v>0</v>
      </c>
      <c r="L718" s="84" t="b">
        <v>0</v>
      </c>
    </row>
    <row r="719" spans="1:12" ht="15">
      <c r="A719" s="84" t="s">
        <v>2806</v>
      </c>
      <c r="B719" s="84" t="s">
        <v>2807</v>
      </c>
      <c r="C719" s="84">
        <v>2</v>
      </c>
      <c r="D719" s="118">
        <v>0.004362036930819325</v>
      </c>
      <c r="E719" s="118">
        <v>2.4345689040341987</v>
      </c>
      <c r="F719" s="84" t="s">
        <v>2013</v>
      </c>
      <c r="G719" s="84" t="b">
        <v>0</v>
      </c>
      <c r="H719" s="84" t="b">
        <v>0</v>
      </c>
      <c r="I719" s="84" t="b">
        <v>0</v>
      </c>
      <c r="J719" s="84" t="b">
        <v>0</v>
      </c>
      <c r="K719" s="84" t="b">
        <v>0</v>
      </c>
      <c r="L719" s="84" t="b">
        <v>0</v>
      </c>
    </row>
    <row r="720" spans="1:12" ht="15">
      <c r="A720" s="84" t="s">
        <v>2807</v>
      </c>
      <c r="B720" s="84" t="s">
        <v>2710</v>
      </c>
      <c r="C720" s="84">
        <v>2</v>
      </c>
      <c r="D720" s="118">
        <v>0.004362036930819325</v>
      </c>
      <c r="E720" s="118">
        <v>2.4345689040341987</v>
      </c>
      <c r="F720" s="84" t="s">
        <v>2013</v>
      </c>
      <c r="G720" s="84" t="b">
        <v>0</v>
      </c>
      <c r="H720" s="84" t="b">
        <v>0</v>
      </c>
      <c r="I720" s="84" t="b">
        <v>0</v>
      </c>
      <c r="J720" s="84" t="b">
        <v>1</v>
      </c>
      <c r="K720" s="84" t="b">
        <v>0</v>
      </c>
      <c r="L720" s="84" t="b">
        <v>0</v>
      </c>
    </row>
    <row r="721" spans="1:12" ht="15">
      <c r="A721" s="84" t="s">
        <v>2710</v>
      </c>
      <c r="B721" s="84" t="s">
        <v>2808</v>
      </c>
      <c r="C721" s="84">
        <v>2</v>
      </c>
      <c r="D721" s="118">
        <v>0.004362036930819325</v>
      </c>
      <c r="E721" s="118">
        <v>2.4345689040341987</v>
      </c>
      <c r="F721" s="84" t="s">
        <v>2013</v>
      </c>
      <c r="G721" s="84" t="b">
        <v>1</v>
      </c>
      <c r="H721" s="84" t="b">
        <v>0</v>
      </c>
      <c r="I721" s="84" t="b">
        <v>0</v>
      </c>
      <c r="J721" s="84" t="b">
        <v>0</v>
      </c>
      <c r="K721" s="84" t="b">
        <v>0</v>
      </c>
      <c r="L721" s="84" t="b">
        <v>0</v>
      </c>
    </row>
    <row r="722" spans="1:12" ht="15">
      <c r="A722" s="84" t="s">
        <v>2808</v>
      </c>
      <c r="B722" s="84" t="s">
        <v>2809</v>
      </c>
      <c r="C722" s="84">
        <v>2</v>
      </c>
      <c r="D722" s="118">
        <v>0.004362036930819325</v>
      </c>
      <c r="E722" s="118">
        <v>2.4345689040341987</v>
      </c>
      <c r="F722" s="84" t="s">
        <v>2013</v>
      </c>
      <c r="G722" s="84" t="b">
        <v>0</v>
      </c>
      <c r="H722" s="84" t="b">
        <v>0</v>
      </c>
      <c r="I722" s="84" t="b">
        <v>0</v>
      </c>
      <c r="J722" s="84" t="b">
        <v>0</v>
      </c>
      <c r="K722" s="84" t="b">
        <v>0</v>
      </c>
      <c r="L722" s="84" t="b">
        <v>0</v>
      </c>
    </row>
    <row r="723" spans="1:12" ht="15">
      <c r="A723" s="84" t="s">
        <v>2809</v>
      </c>
      <c r="B723" s="84" t="s">
        <v>2745</v>
      </c>
      <c r="C723" s="84">
        <v>2</v>
      </c>
      <c r="D723" s="118">
        <v>0.004362036930819325</v>
      </c>
      <c r="E723" s="118">
        <v>2.2584776449785173</v>
      </c>
      <c r="F723" s="84" t="s">
        <v>2013</v>
      </c>
      <c r="G723" s="84" t="b">
        <v>0</v>
      </c>
      <c r="H723" s="84" t="b">
        <v>0</v>
      </c>
      <c r="I723" s="84" t="b">
        <v>0</v>
      </c>
      <c r="J723" s="84" t="b">
        <v>0</v>
      </c>
      <c r="K723" s="84" t="b">
        <v>0</v>
      </c>
      <c r="L723" s="84" t="b">
        <v>0</v>
      </c>
    </row>
    <row r="724" spans="1:12" ht="15">
      <c r="A724" s="84" t="s">
        <v>2745</v>
      </c>
      <c r="B724" s="84" t="s">
        <v>2810</v>
      </c>
      <c r="C724" s="84">
        <v>2</v>
      </c>
      <c r="D724" s="118">
        <v>0.004362036930819325</v>
      </c>
      <c r="E724" s="118">
        <v>2.2584776449785173</v>
      </c>
      <c r="F724" s="84" t="s">
        <v>2013</v>
      </c>
      <c r="G724" s="84" t="b">
        <v>0</v>
      </c>
      <c r="H724" s="84" t="b">
        <v>0</v>
      </c>
      <c r="I724" s="84" t="b">
        <v>0</v>
      </c>
      <c r="J724" s="84" t="b">
        <v>0</v>
      </c>
      <c r="K724" s="84" t="b">
        <v>0</v>
      </c>
      <c r="L724" s="84" t="b">
        <v>0</v>
      </c>
    </row>
    <row r="725" spans="1:12" ht="15">
      <c r="A725" s="84" t="s">
        <v>2810</v>
      </c>
      <c r="B725" s="84" t="s">
        <v>2711</v>
      </c>
      <c r="C725" s="84">
        <v>2</v>
      </c>
      <c r="D725" s="118">
        <v>0.004362036930819325</v>
      </c>
      <c r="E725" s="118">
        <v>2.4345689040341987</v>
      </c>
      <c r="F725" s="84" t="s">
        <v>2013</v>
      </c>
      <c r="G725" s="84" t="b">
        <v>0</v>
      </c>
      <c r="H725" s="84" t="b">
        <v>0</v>
      </c>
      <c r="I725" s="84" t="b">
        <v>0</v>
      </c>
      <c r="J725" s="84" t="b">
        <v>1</v>
      </c>
      <c r="K725" s="84" t="b">
        <v>0</v>
      </c>
      <c r="L725" s="84" t="b">
        <v>0</v>
      </c>
    </row>
    <row r="726" spans="1:12" ht="15">
      <c r="A726" s="84" t="s">
        <v>2711</v>
      </c>
      <c r="B726" s="84" t="s">
        <v>2746</v>
      </c>
      <c r="C726" s="84">
        <v>2</v>
      </c>
      <c r="D726" s="118">
        <v>0.004362036930819325</v>
      </c>
      <c r="E726" s="118">
        <v>2.4345689040341987</v>
      </c>
      <c r="F726" s="84" t="s">
        <v>2013</v>
      </c>
      <c r="G726" s="84" t="b">
        <v>1</v>
      </c>
      <c r="H726" s="84" t="b">
        <v>0</v>
      </c>
      <c r="I726" s="84" t="b">
        <v>0</v>
      </c>
      <c r="J726" s="84" t="b">
        <v>0</v>
      </c>
      <c r="K726" s="84" t="b">
        <v>0</v>
      </c>
      <c r="L726" s="84" t="b">
        <v>0</v>
      </c>
    </row>
    <row r="727" spans="1:12" ht="15">
      <c r="A727" s="84" t="s">
        <v>2799</v>
      </c>
      <c r="B727" s="84" t="s">
        <v>2800</v>
      </c>
      <c r="C727" s="84">
        <v>2</v>
      </c>
      <c r="D727" s="118">
        <v>0.004362036930819325</v>
      </c>
      <c r="E727" s="118">
        <v>2.4345689040341987</v>
      </c>
      <c r="F727" s="84" t="s">
        <v>2013</v>
      </c>
      <c r="G727" s="84" t="b">
        <v>0</v>
      </c>
      <c r="H727" s="84" t="b">
        <v>0</v>
      </c>
      <c r="I727" s="84" t="b">
        <v>0</v>
      </c>
      <c r="J727" s="84" t="b">
        <v>0</v>
      </c>
      <c r="K727" s="84" t="b">
        <v>0</v>
      </c>
      <c r="L727" s="84" t="b">
        <v>0</v>
      </c>
    </row>
    <row r="728" spans="1:12" ht="15">
      <c r="A728" s="84" t="s">
        <v>2800</v>
      </c>
      <c r="B728" s="84" t="s">
        <v>2801</v>
      </c>
      <c r="C728" s="84">
        <v>2</v>
      </c>
      <c r="D728" s="118">
        <v>0.004362036930819325</v>
      </c>
      <c r="E728" s="118">
        <v>2.4345689040341987</v>
      </c>
      <c r="F728" s="84" t="s">
        <v>2013</v>
      </c>
      <c r="G728" s="84" t="b">
        <v>0</v>
      </c>
      <c r="H728" s="84" t="b">
        <v>0</v>
      </c>
      <c r="I728" s="84" t="b">
        <v>0</v>
      </c>
      <c r="J728" s="84" t="b">
        <v>1</v>
      </c>
      <c r="K728" s="84" t="b">
        <v>0</v>
      </c>
      <c r="L728" s="84" t="b">
        <v>0</v>
      </c>
    </row>
    <row r="729" spans="1:12" ht="15">
      <c r="A729" s="84" t="s">
        <v>2801</v>
      </c>
      <c r="B729" s="84" t="s">
        <v>2802</v>
      </c>
      <c r="C729" s="84">
        <v>2</v>
      </c>
      <c r="D729" s="118">
        <v>0.004362036930819325</v>
      </c>
      <c r="E729" s="118">
        <v>2.4345689040341987</v>
      </c>
      <c r="F729" s="84" t="s">
        <v>2013</v>
      </c>
      <c r="G729" s="84" t="b">
        <v>1</v>
      </c>
      <c r="H729" s="84" t="b">
        <v>0</v>
      </c>
      <c r="I729" s="84" t="b">
        <v>0</v>
      </c>
      <c r="J729" s="84" t="b">
        <v>0</v>
      </c>
      <c r="K729" s="84" t="b">
        <v>0</v>
      </c>
      <c r="L729" s="84" t="b">
        <v>0</v>
      </c>
    </row>
    <row r="730" spans="1:12" ht="15">
      <c r="A730" s="84" t="s">
        <v>2802</v>
      </c>
      <c r="B730" s="84" t="s">
        <v>2803</v>
      </c>
      <c r="C730" s="84">
        <v>2</v>
      </c>
      <c r="D730" s="118">
        <v>0.004362036930819325</v>
      </c>
      <c r="E730" s="118">
        <v>2.4345689040341987</v>
      </c>
      <c r="F730" s="84" t="s">
        <v>2013</v>
      </c>
      <c r="G730" s="84" t="b">
        <v>0</v>
      </c>
      <c r="H730" s="84" t="b">
        <v>0</v>
      </c>
      <c r="I730" s="84" t="b">
        <v>0</v>
      </c>
      <c r="J730" s="84" t="b">
        <v>0</v>
      </c>
      <c r="K730" s="84" t="b">
        <v>0</v>
      </c>
      <c r="L730" s="84" t="b">
        <v>0</v>
      </c>
    </row>
    <row r="731" spans="1:12" ht="15">
      <c r="A731" s="84" t="s">
        <v>2803</v>
      </c>
      <c r="B731" s="84" t="s">
        <v>2181</v>
      </c>
      <c r="C731" s="84">
        <v>2</v>
      </c>
      <c r="D731" s="118">
        <v>0.004362036930819325</v>
      </c>
      <c r="E731" s="118">
        <v>1.9574476493145363</v>
      </c>
      <c r="F731" s="84" t="s">
        <v>2013</v>
      </c>
      <c r="G731" s="84" t="b">
        <v>0</v>
      </c>
      <c r="H731" s="84" t="b">
        <v>0</v>
      </c>
      <c r="I731" s="84" t="b">
        <v>0</v>
      </c>
      <c r="J731" s="84" t="b">
        <v>0</v>
      </c>
      <c r="K731" s="84" t="b">
        <v>0</v>
      </c>
      <c r="L731" s="84" t="b">
        <v>0</v>
      </c>
    </row>
    <row r="732" spans="1:12" ht="15">
      <c r="A732" s="84" t="s">
        <v>2181</v>
      </c>
      <c r="B732" s="84" t="s">
        <v>2669</v>
      </c>
      <c r="C732" s="84">
        <v>2</v>
      </c>
      <c r="D732" s="118">
        <v>0.004362036930819325</v>
      </c>
      <c r="E732" s="118">
        <v>1.656417653650555</v>
      </c>
      <c r="F732" s="84" t="s">
        <v>2013</v>
      </c>
      <c r="G732" s="84" t="b">
        <v>0</v>
      </c>
      <c r="H732" s="84" t="b">
        <v>0</v>
      </c>
      <c r="I732" s="84" t="b">
        <v>0</v>
      </c>
      <c r="J732" s="84" t="b">
        <v>0</v>
      </c>
      <c r="K732" s="84" t="b">
        <v>0</v>
      </c>
      <c r="L732" s="84" t="b">
        <v>0</v>
      </c>
    </row>
    <row r="733" spans="1:12" ht="15">
      <c r="A733" s="84" t="s">
        <v>2669</v>
      </c>
      <c r="B733" s="84" t="s">
        <v>2670</v>
      </c>
      <c r="C733" s="84">
        <v>2</v>
      </c>
      <c r="D733" s="118">
        <v>0.004362036930819325</v>
      </c>
      <c r="E733" s="118">
        <v>2.2584776449785173</v>
      </c>
      <c r="F733" s="84" t="s">
        <v>2013</v>
      </c>
      <c r="G733" s="84" t="b">
        <v>0</v>
      </c>
      <c r="H733" s="84" t="b">
        <v>0</v>
      </c>
      <c r="I733" s="84" t="b">
        <v>0</v>
      </c>
      <c r="J733" s="84" t="b">
        <v>0</v>
      </c>
      <c r="K733" s="84" t="b">
        <v>0</v>
      </c>
      <c r="L733" s="84" t="b">
        <v>0</v>
      </c>
    </row>
    <row r="734" spans="1:12" ht="15">
      <c r="A734" s="84" t="s">
        <v>2670</v>
      </c>
      <c r="B734" s="84" t="s">
        <v>2669</v>
      </c>
      <c r="C734" s="84">
        <v>2</v>
      </c>
      <c r="D734" s="118">
        <v>0.004362036930819325</v>
      </c>
      <c r="E734" s="118">
        <v>2.1335389083702174</v>
      </c>
      <c r="F734" s="84" t="s">
        <v>2013</v>
      </c>
      <c r="G734" s="84" t="b">
        <v>0</v>
      </c>
      <c r="H734" s="84" t="b">
        <v>0</v>
      </c>
      <c r="I734" s="84" t="b">
        <v>0</v>
      </c>
      <c r="J734" s="84" t="b">
        <v>0</v>
      </c>
      <c r="K734" s="84" t="b">
        <v>0</v>
      </c>
      <c r="L734" s="84" t="b">
        <v>0</v>
      </c>
    </row>
    <row r="735" spans="1:12" ht="15">
      <c r="A735" s="84" t="s">
        <v>2823</v>
      </c>
      <c r="B735" s="84" t="s">
        <v>2167</v>
      </c>
      <c r="C735" s="84">
        <v>2</v>
      </c>
      <c r="D735" s="118">
        <v>0.004362036930819325</v>
      </c>
      <c r="E735" s="118">
        <v>1.3931762188759738</v>
      </c>
      <c r="F735" s="84" t="s">
        <v>2013</v>
      </c>
      <c r="G735" s="84" t="b">
        <v>0</v>
      </c>
      <c r="H735" s="84" t="b">
        <v>0</v>
      </c>
      <c r="I735" s="84" t="b">
        <v>0</v>
      </c>
      <c r="J735" s="84" t="b">
        <v>0</v>
      </c>
      <c r="K735" s="84" t="b">
        <v>0</v>
      </c>
      <c r="L735" s="84" t="b">
        <v>0</v>
      </c>
    </row>
    <row r="736" spans="1:12" ht="15">
      <c r="A736" s="84" t="s">
        <v>322</v>
      </c>
      <c r="B736" s="84" t="s">
        <v>321</v>
      </c>
      <c r="C736" s="84">
        <v>2</v>
      </c>
      <c r="D736" s="118">
        <v>0.004362036930819325</v>
      </c>
      <c r="E736" s="118">
        <v>2.4345689040341987</v>
      </c>
      <c r="F736" s="84" t="s">
        <v>2013</v>
      </c>
      <c r="G736" s="84" t="b">
        <v>0</v>
      </c>
      <c r="H736" s="84" t="b">
        <v>0</v>
      </c>
      <c r="I736" s="84" t="b">
        <v>0</v>
      </c>
      <c r="J736" s="84" t="b">
        <v>0</v>
      </c>
      <c r="K736" s="84" t="b">
        <v>0</v>
      </c>
      <c r="L736" s="84" t="b">
        <v>0</v>
      </c>
    </row>
    <row r="737" spans="1:12" ht="15">
      <c r="A737" s="84" t="s">
        <v>321</v>
      </c>
      <c r="B737" s="84" t="s">
        <v>280</v>
      </c>
      <c r="C737" s="84">
        <v>2</v>
      </c>
      <c r="D737" s="118">
        <v>0.004362036930819325</v>
      </c>
      <c r="E737" s="118">
        <v>1.9574476493145363</v>
      </c>
      <c r="F737" s="84" t="s">
        <v>2013</v>
      </c>
      <c r="G737" s="84" t="b">
        <v>0</v>
      </c>
      <c r="H737" s="84" t="b">
        <v>0</v>
      </c>
      <c r="I737" s="84" t="b">
        <v>0</v>
      </c>
      <c r="J737" s="84" t="b">
        <v>0</v>
      </c>
      <c r="K737" s="84" t="b">
        <v>0</v>
      </c>
      <c r="L737" s="84" t="b">
        <v>0</v>
      </c>
    </row>
    <row r="738" spans="1:12" ht="15">
      <c r="A738" s="84" t="s">
        <v>280</v>
      </c>
      <c r="B738" s="84" t="s">
        <v>320</v>
      </c>
      <c r="C738" s="84">
        <v>2</v>
      </c>
      <c r="D738" s="118">
        <v>0.004362036930819325</v>
      </c>
      <c r="E738" s="118">
        <v>1.5595076406424986</v>
      </c>
      <c r="F738" s="84" t="s">
        <v>2013</v>
      </c>
      <c r="G738" s="84" t="b">
        <v>0</v>
      </c>
      <c r="H738" s="84" t="b">
        <v>0</v>
      </c>
      <c r="I738" s="84" t="b">
        <v>0</v>
      </c>
      <c r="J738" s="84" t="b">
        <v>0</v>
      </c>
      <c r="K738" s="84" t="b">
        <v>0</v>
      </c>
      <c r="L738" s="84" t="b">
        <v>0</v>
      </c>
    </row>
    <row r="739" spans="1:12" ht="15">
      <c r="A739" s="84" t="s">
        <v>320</v>
      </c>
      <c r="B739" s="84" t="s">
        <v>319</v>
      </c>
      <c r="C739" s="84">
        <v>2</v>
      </c>
      <c r="D739" s="118">
        <v>0.004362036930819325</v>
      </c>
      <c r="E739" s="118">
        <v>2.4345689040341987</v>
      </c>
      <c r="F739" s="84" t="s">
        <v>2013</v>
      </c>
      <c r="G739" s="84" t="b">
        <v>0</v>
      </c>
      <c r="H739" s="84" t="b">
        <v>0</v>
      </c>
      <c r="I739" s="84" t="b">
        <v>0</v>
      </c>
      <c r="J739" s="84" t="b">
        <v>0</v>
      </c>
      <c r="K739" s="84" t="b">
        <v>0</v>
      </c>
      <c r="L739" s="84" t="b">
        <v>0</v>
      </c>
    </row>
    <row r="740" spans="1:12" ht="15">
      <c r="A740" s="84" t="s">
        <v>319</v>
      </c>
      <c r="B740" s="84" t="s">
        <v>2902</v>
      </c>
      <c r="C740" s="84">
        <v>2</v>
      </c>
      <c r="D740" s="118">
        <v>0.004362036930819325</v>
      </c>
      <c r="E740" s="118">
        <v>2.4345689040341987</v>
      </c>
      <c r="F740" s="84" t="s">
        <v>2013</v>
      </c>
      <c r="G740" s="84" t="b">
        <v>0</v>
      </c>
      <c r="H740" s="84" t="b">
        <v>0</v>
      </c>
      <c r="I740" s="84" t="b">
        <v>0</v>
      </c>
      <c r="J740" s="84" t="b">
        <v>0</v>
      </c>
      <c r="K740" s="84" t="b">
        <v>1</v>
      </c>
      <c r="L740" s="84" t="b">
        <v>0</v>
      </c>
    </row>
    <row r="741" spans="1:12" ht="15">
      <c r="A741" s="84" t="s">
        <v>2902</v>
      </c>
      <c r="B741" s="84" t="s">
        <v>2623</v>
      </c>
      <c r="C741" s="84">
        <v>2</v>
      </c>
      <c r="D741" s="118">
        <v>0.004362036930819325</v>
      </c>
      <c r="E741" s="118">
        <v>2.4345689040341987</v>
      </c>
      <c r="F741" s="84" t="s">
        <v>2013</v>
      </c>
      <c r="G741" s="84" t="b">
        <v>0</v>
      </c>
      <c r="H741" s="84" t="b">
        <v>1</v>
      </c>
      <c r="I741" s="84" t="b">
        <v>0</v>
      </c>
      <c r="J741" s="84" t="b">
        <v>0</v>
      </c>
      <c r="K741" s="84" t="b">
        <v>0</v>
      </c>
      <c r="L741" s="84" t="b">
        <v>0</v>
      </c>
    </row>
    <row r="742" spans="1:12" ht="15">
      <c r="A742" s="84" t="s">
        <v>2623</v>
      </c>
      <c r="B742" s="84" t="s">
        <v>2167</v>
      </c>
      <c r="C742" s="84">
        <v>2</v>
      </c>
      <c r="D742" s="118">
        <v>0.004362036930819325</v>
      </c>
      <c r="E742" s="118">
        <v>1.3931762188759738</v>
      </c>
      <c r="F742" s="84" t="s">
        <v>2013</v>
      </c>
      <c r="G742" s="84" t="b">
        <v>0</v>
      </c>
      <c r="H742" s="84" t="b">
        <v>0</v>
      </c>
      <c r="I742" s="84" t="b">
        <v>0</v>
      </c>
      <c r="J742" s="84" t="b">
        <v>0</v>
      </c>
      <c r="K742" s="84" t="b">
        <v>0</v>
      </c>
      <c r="L742" s="84" t="b">
        <v>0</v>
      </c>
    </row>
    <row r="743" spans="1:12" ht="15">
      <c r="A743" s="84" t="s">
        <v>2167</v>
      </c>
      <c r="B743" s="84" t="s">
        <v>2764</v>
      </c>
      <c r="C743" s="84">
        <v>2</v>
      </c>
      <c r="D743" s="118">
        <v>0.004362036930819325</v>
      </c>
      <c r="E743" s="118">
        <v>2.036628895362161</v>
      </c>
      <c r="F743" s="84" t="s">
        <v>2013</v>
      </c>
      <c r="G743" s="84" t="b">
        <v>0</v>
      </c>
      <c r="H743" s="84" t="b">
        <v>0</v>
      </c>
      <c r="I743" s="84" t="b">
        <v>0</v>
      </c>
      <c r="J743" s="84" t="b">
        <v>0</v>
      </c>
      <c r="K743" s="84" t="b">
        <v>0</v>
      </c>
      <c r="L743" s="84" t="b">
        <v>0</v>
      </c>
    </row>
    <row r="744" spans="1:12" ht="15">
      <c r="A744" s="84" t="s">
        <v>2764</v>
      </c>
      <c r="B744" s="84" t="s">
        <v>2903</v>
      </c>
      <c r="C744" s="84">
        <v>2</v>
      </c>
      <c r="D744" s="118">
        <v>0.004362036930819325</v>
      </c>
      <c r="E744" s="118">
        <v>2.4345689040341987</v>
      </c>
      <c r="F744" s="84" t="s">
        <v>2013</v>
      </c>
      <c r="G744" s="84" t="b">
        <v>0</v>
      </c>
      <c r="H744" s="84" t="b">
        <v>0</v>
      </c>
      <c r="I744" s="84" t="b">
        <v>0</v>
      </c>
      <c r="J744" s="84" t="b">
        <v>0</v>
      </c>
      <c r="K744" s="84" t="b">
        <v>0</v>
      </c>
      <c r="L744" s="84" t="b">
        <v>0</v>
      </c>
    </row>
    <row r="745" spans="1:12" ht="15">
      <c r="A745" s="84" t="s">
        <v>285</v>
      </c>
      <c r="B745" s="84" t="s">
        <v>2186</v>
      </c>
      <c r="C745" s="84">
        <v>15</v>
      </c>
      <c r="D745" s="118">
        <v>0.01005405080838399</v>
      </c>
      <c r="E745" s="118">
        <v>1.4169846392753864</v>
      </c>
      <c r="F745" s="84" t="s">
        <v>2014</v>
      </c>
      <c r="G745" s="84" t="b">
        <v>0</v>
      </c>
      <c r="H745" s="84" t="b">
        <v>0</v>
      </c>
      <c r="I745" s="84" t="b">
        <v>0</v>
      </c>
      <c r="J745" s="84" t="b">
        <v>0</v>
      </c>
      <c r="K745" s="84" t="b">
        <v>0</v>
      </c>
      <c r="L745" s="84" t="b">
        <v>0</v>
      </c>
    </row>
    <row r="746" spans="1:12" ht="15">
      <c r="A746" s="84" t="s">
        <v>2184</v>
      </c>
      <c r="B746" s="84" t="s">
        <v>2597</v>
      </c>
      <c r="C746" s="84">
        <v>12</v>
      </c>
      <c r="D746" s="118">
        <v>0.009387657012136877</v>
      </c>
      <c r="E746" s="118">
        <v>1.4760475966155988</v>
      </c>
      <c r="F746" s="84" t="s">
        <v>2014</v>
      </c>
      <c r="G746" s="84" t="b">
        <v>0</v>
      </c>
      <c r="H746" s="84" t="b">
        <v>0</v>
      </c>
      <c r="I746" s="84" t="b">
        <v>0</v>
      </c>
      <c r="J746" s="84" t="b">
        <v>0</v>
      </c>
      <c r="K746" s="84" t="b">
        <v>0</v>
      </c>
      <c r="L746" s="84" t="b">
        <v>0</v>
      </c>
    </row>
    <row r="747" spans="1:12" ht="15">
      <c r="A747" s="84" t="s">
        <v>2186</v>
      </c>
      <c r="B747" s="84" t="s">
        <v>2606</v>
      </c>
      <c r="C747" s="84">
        <v>9</v>
      </c>
      <c r="D747" s="118">
        <v>0.008340683371212137</v>
      </c>
      <c r="E747" s="118">
        <v>1.7032913781186614</v>
      </c>
      <c r="F747" s="84" t="s">
        <v>2014</v>
      </c>
      <c r="G747" s="84" t="b">
        <v>0</v>
      </c>
      <c r="H747" s="84" t="b">
        <v>0</v>
      </c>
      <c r="I747" s="84" t="b">
        <v>0</v>
      </c>
      <c r="J747" s="84" t="b">
        <v>0</v>
      </c>
      <c r="K747" s="84" t="b">
        <v>0</v>
      </c>
      <c r="L747" s="84" t="b">
        <v>0</v>
      </c>
    </row>
    <row r="748" spans="1:12" ht="15">
      <c r="A748" s="84" t="s">
        <v>2606</v>
      </c>
      <c r="B748" s="84" t="s">
        <v>2185</v>
      </c>
      <c r="C748" s="84">
        <v>9</v>
      </c>
      <c r="D748" s="118">
        <v>0.008340683371212137</v>
      </c>
      <c r="E748" s="118">
        <v>1.6769624393963123</v>
      </c>
      <c r="F748" s="84" t="s">
        <v>2014</v>
      </c>
      <c r="G748" s="84" t="b">
        <v>0</v>
      </c>
      <c r="H748" s="84" t="b">
        <v>0</v>
      </c>
      <c r="I748" s="84" t="b">
        <v>0</v>
      </c>
      <c r="J748" s="84" t="b">
        <v>0</v>
      </c>
      <c r="K748" s="84" t="b">
        <v>0</v>
      </c>
      <c r="L748" s="84" t="b">
        <v>0</v>
      </c>
    </row>
    <row r="749" spans="1:12" ht="15">
      <c r="A749" s="84" t="s">
        <v>2616</v>
      </c>
      <c r="B749" s="84" t="s">
        <v>2594</v>
      </c>
      <c r="C749" s="84">
        <v>8</v>
      </c>
      <c r="D749" s="118">
        <v>0.00788702768721894</v>
      </c>
      <c r="E749" s="118">
        <v>2.0043213737826426</v>
      </c>
      <c r="F749" s="84" t="s">
        <v>2014</v>
      </c>
      <c r="G749" s="84" t="b">
        <v>0</v>
      </c>
      <c r="H749" s="84" t="b">
        <v>0</v>
      </c>
      <c r="I749" s="84" t="b">
        <v>0</v>
      </c>
      <c r="J749" s="84" t="b">
        <v>0</v>
      </c>
      <c r="K749" s="84" t="b">
        <v>0</v>
      </c>
      <c r="L749" s="84" t="b">
        <v>0</v>
      </c>
    </row>
    <row r="750" spans="1:12" ht="15">
      <c r="A750" s="84" t="s">
        <v>2594</v>
      </c>
      <c r="B750" s="84" t="s">
        <v>2187</v>
      </c>
      <c r="C750" s="84">
        <v>8</v>
      </c>
      <c r="D750" s="118">
        <v>0.00788702768721894</v>
      </c>
      <c r="E750" s="118">
        <v>1.761283325096348</v>
      </c>
      <c r="F750" s="84" t="s">
        <v>2014</v>
      </c>
      <c r="G750" s="84" t="b">
        <v>0</v>
      </c>
      <c r="H750" s="84" t="b">
        <v>0</v>
      </c>
      <c r="I750" s="84" t="b">
        <v>0</v>
      </c>
      <c r="J750" s="84" t="b">
        <v>0</v>
      </c>
      <c r="K750" s="84" t="b">
        <v>0</v>
      </c>
      <c r="L750" s="84" t="b">
        <v>0</v>
      </c>
    </row>
    <row r="751" spans="1:12" ht="15">
      <c r="A751" s="84" t="s">
        <v>2187</v>
      </c>
      <c r="B751" s="84" t="s">
        <v>285</v>
      </c>
      <c r="C751" s="84">
        <v>8</v>
      </c>
      <c r="D751" s="118">
        <v>0.00788702768721894</v>
      </c>
      <c r="E751" s="118">
        <v>1.1720120908118925</v>
      </c>
      <c r="F751" s="84" t="s">
        <v>2014</v>
      </c>
      <c r="G751" s="84" t="b">
        <v>0</v>
      </c>
      <c r="H751" s="84" t="b">
        <v>0</v>
      </c>
      <c r="I751" s="84" t="b">
        <v>0</v>
      </c>
      <c r="J751" s="84" t="b">
        <v>0</v>
      </c>
      <c r="K751" s="84" t="b">
        <v>0</v>
      </c>
      <c r="L751" s="84" t="b">
        <v>0</v>
      </c>
    </row>
    <row r="752" spans="1:12" ht="15">
      <c r="A752" s="84" t="s">
        <v>2185</v>
      </c>
      <c r="B752" s="84" t="s">
        <v>2599</v>
      </c>
      <c r="C752" s="84">
        <v>8</v>
      </c>
      <c r="D752" s="118">
        <v>0.00788702768721894</v>
      </c>
      <c r="E752" s="118">
        <v>1.6769624393963123</v>
      </c>
      <c r="F752" s="84" t="s">
        <v>2014</v>
      </c>
      <c r="G752" s="84" t="b">
        <v>0</v>
      </c>
      <c r="H752" s="84" t="b">
        <v>0</v>
      </c>
      <c r="I752" s="84" t="b">
        <v>0</v>
      </c>
      <c r="J752" s="84" t="b">
        <v>0</v>
      </c>
      <c r="K752" s="84" t="b">
        <v>0</v>
      </c>
      <c r="L752" s="84" t="b">
        <v>0</v>
      </c>
    </row>
    <row r="753" spans="1:12" ht="15">
      <c r="A753" s="84" t="s">
        <v>2599</v>
      </c>
      <c r="B753" s="84" t="s">
        <v>2185</v>
      </c>
      <c r="C753" s="84">
        <v>8</v>
      </c>
      <c r="D753" s="118">
        <v>0.00788702768721894</v>
      </c>
      <c r="E753" s="118">
        <v>1.6769624393963123</v>
      </c>
      <c r="F753" s="84" t="s">
        <v>2014</v>
      </c>
      <c r="G753" s="84" t="b">
        <v>0</v>
      </c>
      <c r="H753" s="84" t="b">
        <v>0</v>
      </c>
      <c r="I753" s="84" t="b">
        <v>0</v>
      </c>
      <c r="J753" s="84" t="b">
        <v>0</v>
      </c>
      <c r="K753" s="84" t="b">
        <v>0</v>
      </c>
      <c r="L753" s="84" t="b">
        <v>0</v>
      </c>
    </row>
    <row r="754" spans="1:12" ht="15">
      <c r="A754" s="84" t="s">
        <v>2185</v>
      </c>
      <c r="B754" s="84" t="s">
        <v>285</v>
      </c>
      <c r="C754" s="84">
        <v>8</v>
      </c>
      <c r="D754" s="118">
        <v>0.00788702768721894</v>
      </c>
      <c r="E754" s="118">
        <v>1.1176544284892997</v>
      </c>
      <c r="F754" s="84" t="s">
        <v>2014</v>
      </c>
      <c r="G754" s="84" t="b">
        <v>0</v>
      </c>
      <c r="H754" s="84" t="b">
        <v>0</v>
      </c>
      <c r="I754" s="84" t="b">
        <v>0</v>
      </c>
      <c r="J754" s="84" t="b">
        <v>0</v>
      </c>
      <c r="K754" s="84" t="b">
        <v>0</v>
      </c>
      <c r="L754" s="84" t="b">
        <v>0</v>
      </c>
    </row>
    <row r="755" spans="1:12" ht="15">
      <c r="A755" s="84" t="s">
        <v>285</v>
      </c>
      <c r="B755" s="84" t="s">
        <v>2617</v>
      </c>
      <c r="C755" s="84">
        <v>8</v>
      </c>
      <c r="D755" s="118">
        <v>0.00788702768721894</v>
      </c>
      <c r="E755" s="118">
        <v>1.44501336287563</v>
      </c>
      <c r="F755" s="84" t="s">
        <v>2014</v>
      </c>
      <c r="G755" s="84" t="b">
        <v>0</v>
      </c>
      <c r="H755" s="84" t="b">
        <v>0</v>
      </c>
      <c r="I755" s="84" t="b">
        <v>0</v>
      </c>
      <c r="J755" s="84" t="b">
        <v>0</v>
      </c>
      <c r="K755" s="84" t="b">
        <v>0</v>
      </c>
      <c r="L755" s="84" t="b">
        <v>0</v>
      </c>
    </row>
    <row r="756" spans="1:12" ht="15">
      <c r="A756" s="84" t="s">
        <v>2617</v>
      </c>
      <c r="B756" s="84" t="s">
        <v>2607</v>
      </c>
      <c r="C756" s="84">
        <v>8</v>
      </c>
      <c r="D756" s="118">
        <v>0.00788702768721894</v>
      </c>
      <c r="E756" s="118">
        <v>2.0043213737826426</v>
      </c>
      <c r="F756" s="84" t="s">
        <v>2014</v>
      </c>
      <c r="G756" s="84" t="b">
        <v>0</v>
      </c>
      <c r="H756" s="84" t="b">
        <v>0</v>
      </c>
      <c r="I756" s="84" t="b">
        <v>0</v>
      </c>
      <c r="J756" s="84" t="b">
        <v>0</v>
      </c>
      <c r="K756" s="84" t="b">
        <v>0</v>
      </c>
      <c r="L756" s="84" t="b">
        <v>0</v>
      </c>
    </row>
    <row r="757" spans="1:12" ht="15">
      <c r="A757" s="84" t="s">
        <v>2607</v>
      </c>
      <c r="B757" s="84" t="s">
        <v>2618</v>
      </c>
      <c r="C757" s="84">
        <v>8</v>
      </c>
      <c r="D757" s="118">
        <v>0.00788702768721894</v>
      </c>
      <c r="E757" s="118">
        <v>2.0043213737826426</v>
      </c>
      <c r="F757" s="84" t="s">
        <v>2014</v>
      </c>
      <c r="G757" s="84" t="b">
        <v>0</v>
      </c>
      <c r="H757" s="84" t="b">
        <v>0</v>
      </c>
      <c r="I757" s="84" t="b">
        <v>0</v>
      </c>
      <c r="J757" s="84" t="b">
        <v>1</v>
      </c>
      <c r="K757" s="84" t="b">
        <v>0</v>
      </c>
      <c r="L757" s="84" t="b">
        <v>0</v>
      </c>
    </row>
    <row r="758" spans="1:12" ht="15">
      <c r="A758" s="84" t="s">
        <v>2618</v>
      </c>
      <c r="B758" s="84" t="s">
        <v>2619</v>
      </c>
      <c r="C758" s="84">
        <v>8</v>
      </c>
      <c r="D758" s="118">
        <v>0.00788702768721894</v>
      </c>
      <c r="E758" s="118">
        <v>2.0043213737826426</v>
      </c>
      <c r="F758" s="84" t="s">
        <v>2014</v>
      </c>
      <c r="G758" s="84" t="b">
        <v>1</v>
      </c>
      <c r="H758" s="84" t="b">
        <v>0</v>
      </c>
      <c r="I758" s="84" t="b">
        <v>0</v>
      </c>
      <c r="J758" s="84" t="b">
        <v>0</v>
      </c>
      <c r="K758" s="84" t="b">
        <v>0</v>
      </c>
      <c r="L758" s="84" t="b">
        <v>0</v>
      </c>
    </row>
    <row r="759" spans="1:12" ht="15">
      <c r="A759" s="84" t="s">
        <v>2619</v>
      </c>
      <c r="B759" s="84" t="s">
        <v>2603</v>
      </c>
      <c r="C759" s="84">
        <v>8</v>
      </c>
      <c r="D759" s="118">
        <v>0.00788702768721894</v>
      </c>
      <c r="E759" s="118">
        <v>2.0043213737826426</v>
      </c>
      <c r="F759" s="84" t="s">
        <v>2014</v>
      </c>
      <c r="G759" s="84" t="b">
        <v>0</v>
      </c>
      <c r="H759" s="84" t="b">
        <v>0</v>
      </c>
      <c r="I759" s="84" t="b">
        <v>0</v>
      </c>
      <c r="J759" s="84" t="b">
        <v>0</v>
      </c>
      <c r="K759" s="84" t="b">
        <v>0</v>
      </c>
      <c r="L759" s="84" t="b">
        <v>0</v>
      </c>
    </row>
    <row r="760" spans="1:12" ht="15">
      <c r="A760" s="84" t="s">
        <v>2176</v>
      </c>
      <c r="B760" s="84" t="s">
        <v>2621</v>
      </c>
      <c r="C760" s="84">
        <v>7</v>
      </c>
      <c r="D760" s="118">
        <v>0.0073704482191995855</v>
      </c>
      <c r="E760" s="118">
        <v>1.8951769043575746</v>
      </c>
      <c r="F760" s="84" t="s">
        <v>2014</v>
      </c>
      <c r="G760" s="84" t="b">
        <v>0</v>
      </c>
      <c r="H760" s="84" t="b">
        <v>0</v>
      </c>
      <c r="I760" s="84" t="b">
        <v>0</v>
      </c>
      <c r="J760" s="84" t="b">
        <v>0</v>
      </c>
      <c r="K760" s="84" t="b">
        <v>0</v>
      </c>
      <c r="L760" s="84" t="b">
        <v>0</v>
      </c>
    </row>
    <row r="761" spans="1:12" ht="15">
      <c r="A761" s="84" t="s">
        <v>2621</v>
      </c>
      <c r="B761" s="84" t="s">
        <v>2188</v>
      </c>
      <c r="C761" s="84">
        <v>7</v>
      </c>
      <c r="D761" s="118">
        <v>0.0073704482191995855</v>
      </c>
      <c r="E761" s="118">
        <v>1.7032913781186614</v>
      </c>
      <c r="F761" s="84" t="s">
        <v>2014</v>
      </c>
      <c r="G761" s="84" t="b">
        <v>0</v>
      </c>
      <c r="H761" s="84" t="b">
        <v>0</v>
      </c>
      <c r="I761" s="84" t="b">
        <v>0</v>
      </c>
      <c r="J761" s="84" t="b">
        <v>0</v>
      </c>
      <c r="K761" s="84" t="b">
        <v>0</v>
      </c>
      <c r="L761" s="84" t="b">
        <v>0</v>
      </c>
    </row>
    <row r="762" spans="1:12" ht="15">
      <c r="A762" s="84" t="s">
        <v>2187</v>
      </c>
      <c r="B762" s="84" t="s">
        <v>2625</v>
      </c>
      <c r="C762" s="84">
        <v>7</v>
      </c>
      <c r="D762" s="118">
        <v>0.0073704482191995855</v>
      </c>
      <c r="E762" s="118">
        <v>1.731320101718905</v>
      </c>
      <c r="F762" s="84" t="s">
        <v>2014</v>
      </c>
      <c r="G762" s="84" t="b">
        <v>0</v>
      </c>
      <c r="H762" s="84" t="b">
        <v>0</v>
      </c>
      <c r="I762" s="84" t="b">
        <v>0</v>
      </c>
      <c r="J762" s="84" t="b">
        <v>0</v>
      </c>
      <c r="K762" s="84" t="b">
        <v>0</v>
      </c>
      <c r="L762" s="84" t="b">
        <v>0</v>
      </c>
    </row>
    <row r="763" spans="1:12" ht="15">
      <c r="A763" s="84" t="s">
        <v>2625</v>
      </c>
      <c r="B763" s="84" t="s">
        <v>285</v>
      </c>
      <c r="C763" s="84">
        <v>7</v>
      </c>
      <c r="D763" s="118">
        <v>0.0073704482191995855</v>
      </c>
      <c r="E763" s="118">
        <v>1.44501336287563</v>
      </c>
      <c r="F763" s="84" t="s">
        <v>2014</v>
      </c>
      <c r="G763" s="84" t="b">
        <v>0</v>
      </c>
      <c r="H763" s="84" t="b">
        <v>0</v>
      </c>
      <c r="I763" s="84" t="b">
        <v>0</v>
      </c>
      <c r="J763" s="84" t="b">
        <v>0</v>
      </c>
      <c r="K763" s="84" t="b">
        <v>0</v>
      </c>
      <c r="L763" s="84" t="b">
        <v>0</v>
      </c>
    </row>
    <row r="764" spans="1:12" ht="15">
      <c r="A764" s="84" t="s">
        <v>2186</v>
      </c>
      <c r="B764" s="84" t="s">
        <v>2626</v>
      </c>
      <c r="C764" s="84">
        <v>7</v>
      </c>
      <c r="D764" s="118">
        <v>0.0073704482191995855</v>
      </c>
      <c r="E764" s="118">
        <v>1.7032913781186614</v>
      </c>
      <c r="F764" s="84" t="s">
        <v>2014</v>
      </c>
      <c r="G764" s="84" t="b">
        <v>0</v>
      </c>
      <c r="H764" s="84" t="b">
        <v>0</v>
      </c>
      <c r="I764" s="84" t="b">
        <v>0</v>
      </c>
      <c r="J764" s="84" t="b">
        <v>0</v>
      </c>
      <c r="K764" s="84" t="b">
        <v>0</v>
      </c>
      <c r="L764" s="84" t="b">
        <v>0</v>
      </c>
    </row>
    <row r="765" spans="1:12" ht="15">
      <c r="A765" s="84" t="s">
        <v>2626</v>
      </c>
      <c r="B765" s="84" t="s">
        <v>2600</v>
      </c>
      <c r="C765" s="84">
        <v>7</v>
      </c>
      <c r="D765" s="118">
        <v>0.0073704482191995855</v>
      </c>
      <c r="E765" s="118">
        <v>2.0623133207603295</v>
      </c>
      <c r="F765" s="84" t="s">
        <v>2014</v>
      </c>
      <c r="G765" s="84" t="b">
        <v>0</v>
      </c>
      <c r="H765" s="84" t="b">
        <v>0</v>
      </c>
      <c r="I765" s="84" t="b">
        <v>0</v>
      </c>
      <c r="J765" s="84" t="b">
        <v>0</v>
      </c>
      <c r="K765" s="84" t="b">
        <v>0</v>
      </c>
      <c r="L765" s="84" t="b">
        <v>0</v>
      </c>
    </row>
    <row r="766" spans="1:12" ht="15">
      <c r="A766" s="84" t="s">
        <v>2600</v>
      </c>
      <c r="B766" s="84" t="s">
        <v>2627</v>
      </c>
      <c r="C766" s="84">
        <v>7</v>
      </c>
      <c r="D766" s="118">
        <v>0.0073704482191995855</v>
      </c>
      <c r="E766" s="118">
        <v>2.0623133207603295</v>
      </c>
      <c r="F766" s="84" t="s">
        <v>2014</v>
      </c>
      <c r="G766" s="84" t="b">
        <v>0</v>
      </c>
      <c r="H766" s="84" t="b">
        <v>0</v>
      </c>
      <c r="I766" s="84" t="b">
        <v>0</v>
      </c>
      <c r="J766" s="84" t="b">
        <v>0</v>
      </c>
      <c r="K766" s="84" t="b">
        <v>0</v>
      </c>
      <c r="L766" s="84" t="b">
        <v>0</v>
      </c>
    </row>
    <row r="767" spans="1:12" ht="15">
      <c r="A767" s="84" t="s">
        <v>2627</v>
      </c>
      <c r="B767" s="84" t="s">
        <v>2601</v>
      </c>
      <c r="C767" s="84">
        <v>7</v>
      </c>
      <c r="D767" s="118">
        <v>0.0073704482191995855</v>
      </c>
      <c r="E767" s="118">
        <v>2.0623133207603295</v>
      </c>
      <c r="F767" s="84" t="s">
        <v>2014</v>
      </c>
      <c r="G767" s="84" t="b">
        <v>0</v>
      </c>
      <c r="H767" s="84" t="b">
        <v>0</v>
      </c>
      <c r="I767" s="84" t="b">
        <v>0</v>
      </c>
      <c r="J767" s="84" t="b">
        <v>0</v>
      </c>
      <c r="K767" s="84" t="b">
        <v>0</v>
      </c>
      <c r="L767" s="84" t="b">
        <v>0</v>
      </c>
    </row>
    <row r="768" spans="1:12" ht="15">
      <c r="A768" s="84" t="s">
        <v>2601</v>
      </c>
      <c r="B768" s="84" t="s">
        <v>2628</v>
      </c>
      <c r="C768" s="84">
        <v>7</v>
      </c>
      <c r="D768" s="118">
        <v>0.0073704482191995855</v>
      </c>
      <c r="E768" s="118">
        <v>2.0623133207603295</v>
      </c>
      <c r="F768" s="84" t="s">
        <v>2014</v>
      </c>
      <c r="G768" s="84" t="b">
        <v>0</v>
      </c>
      <c r="H768" s="84" t="b">
        <v>0</v>
      </c>
      <c r="I768" s="84" t="b">
        <v>0</v>
      </c>
      <c r="J768" s="84" t="b">
        <v>0</v>
      </c>
      <c r="K768" s="84" t="b">
        <v>1</v>
      </c>
      <c r="L768" s="84" t="b">
        <v>0</v>
      </c>
    </row>
    <row r="769" spans="1:12" ht="15">
      <c r="A769" s="84" t="s">
        <v>2628</v>
      </c>
      <c r="B769" s="84" t="s">
        <v>2189</v>
      </c>
      <c r="C769" s="84">
        <v>7</v>
      </c>
      <c r="D769" s="118">
        <v>0.0073704482191995855</v>
      </c>
      <c r="E769" s="118">
        <v>1.761283325096348</v>
      </c>
      <c r="F769" s="84" t="s">
        <v>2014</v>
      </c>
      <c r="G769" s="84" t="b">
        <v>0</v>
      </c>
      <c r="H769" s="84" t="b">
        <v>1</v>
      </c>
      <c r="I769" s="84" t="b">
        <v>0</v>
      </c>
      <c r="J769" s="84" t="b">
        <v>1</v>
      </c>
      <c r="K769" s="84" t="b">
        <v>0</v>
      </c>
      <c r="L769" s="84" t="b">
        <v>0</v>
      </c>
    </row>
    <row r="770" spans="1:12" ht="15">
      <c r="A770" s="84" t="s">
        <v>2189</v>
      </c>
      <c r="B770" s="84" t="s">
        <v>2629</v>
      </c>
      <c r="C770" s="84">
        <v>7</v>
      </c>
      <c r="D770" s="118">
        <v>0.0073704482191995855</v>
      </c>
      <c r="E770" s="118">
        <v>1.761283325096348</v>
      </c>
      <c r="F770" s="84" t="s">
        <v>2014</v>
      </c>
      <c r="G770" s="84" t="b">
        <v>1</v>
      </c>
      <c r="H770" s="84" t="b">
        <v>0</v>
      </c>
      <c r="I770" s="84" t="b">
        <v>0</v>
      </c>
      <c r="J770" s="84" t="b">
        <v>0</v>
      </c>
      <c r="K770" s="84" t="b">
        <v>0</v>
      </c>
      <c r="L770" s="84" t="b">
        <v>0</v>
      </c>
    </row>
    <row r="771" spans="1:12" ht="15">
      <c r="A771" s="84" t="s">
        <v>2629</v>
      </c>
      <c r="B771" s="84" t="s">
        <v>2179</v>
      </c>
      <c r="C771" s="84">
        <v>7</v>
      </c>
      <c r="D771" s="118">
        <v>0.0073704482191995855</v>
      </c>
      <c r="E771" s="118">
        <v>2.0623133207603295</v>
      </c>
      <c r="F771" s="84" t="s">
        <v>2014</v>
      </c>
      <c r="G771" s="84" t="b">
        <v>0</v>
      </c>
      <c r="H771" s="84" t="b">
        <v>0</v>
      </c>
      <c r="I771" s="84" t="b">
        <v>0</v>
      </c>
      <c r="J771" s="84" t="b">
        <v>0</v>
      </c>
      <c r="K771" s="84" t="b">
        <v>0</v>
      </c>
      <c r="L771" s="84" t="b">
        <v>0</v>
      </c>
    </row>
    <row r="772" spans="1:12" ht="15">
      <c r="A772" s="84" t="s">
        <v>2179</v>
      </c>
      <c r="B772" s="84" t="s">
        <v>2630</v>
      </c>
      <c r="C772" s="84">
        <v>7</v>
      </c>
      <c r="D772" s="118">
        <v>0.0073704482191995855</v>
      </c>
      <c r="E772" s="118">
        <v>2.0623133207603295</v>
      </c>
      <c r="F772" s="84" t="s">
        <v>2014</v>
      </c>
      <c r="G772" s="84" t="b">
        <v>0</v>
      </c>
      <c r="H772" s="84" t="b">
        <v>0</v>
      </c>
      <c r="I772" s="84" t="b">
        <v>0</v>
      </c>
      <c r="J772" s="84" t="b">
        <v>1</v>
      </c>
      <c r="K772" s="84" t="b">
        <v>0</v>
      </c>
      <c r="L772" s="84" t="b">
        <v>0</v>
      </c>
    </row>
    <row r="773" spans="1:12" ht="15">
      <c r="A773" s="84" t="s">
        <v>2630</v>
      </c>
      <c r="B773" s="84" t="s">
        <v>2189</v>
      </c>
      <c r="C773" s="84">
        <v>7</v>
      </c>
      <c r="D773" s="118">
        <v>0.0073704482191995855</v>
      </c>
      <c r="E773" s="118">
        <v>1.761283325096348</v>
      </c>
      <c r="F773" s="84" t="s">
        <v>2014</v>
      </c>
      <c r="G773" s="84" t="b">
        <v>1</v>
      </c>
      <c r="H773" s="84" t="b">
        <v>0</v>
      </c>
      <c r="I773" s="84" t="b">
        <v>0</v>
      </c>
      <c r="J773" s="84" t="b">
        <v>1</v>
      </c>
      <c r="K773" s="84" t="b">
        <v>0</v>
      </c>
      <c r="L773" s="84" t="b">
        <v>0</v>
      </c>
    </row>
    <row r="774" spans="1:12" ht="15">
      <c r="A774" s="84" t="s">
        <v>2189</v>
      </c>
      <c r="B774" s="84" t="s">
        <v>2631</v>
      </c>
      <c r="C774" s="84">
        <v>7</v>
      </c>
      <c r="D774" s="118">
        <v>0.0073704482191995855</v>
      </c>
      <c r="E774" s="118">
        <v>1.761283325096348</v>
      </c>
      <c r="F774" s="84" t="s">
        <v>2014</v>
      </c>
      <c r="G774" s="84" t="b">
        <v>1</v>
      </c>
      <c r="H774" s="84" t="b">
        <v>0</v>
      </c>
      <c r="I774" s="84" t="b">
        <v>0</v>
      </c>
      <c r="J774" s="84" t="b">
        <v>0</v>
      </c>
      <c r="K774" s="84" t="b">
        <v>0</v>
      </c>
      <c r="L774" s="84" t="b">
        <v>0</v>
      </c>
    </row>
    <row r="775" spans="1:12" ht="15">
      <c r="A775" s="84" t="s">
        <v>2631</v>
      </c>
      <c r="B775" s="84" t="s">
        <v>2632</v>
      </c>
      <c r="C775" s="84">
        <v>7</v>
      </c>
      <c r="D775" s="118">
        <v>0.0073704482191995855</v>
      </c>
      <c r="E775" s="118">
        <v>2.0623133207603295</v>
      </c>
      <c r="F775" s="84" t="s">
        <v>2014</v>
      </c>
      <c r="G775" s="84" t="b">
        <v>0</v>
      </c>
      <c r="H775" s="84" t="b">
        <v>0</v>
      </c>
      <c r="I775" s="84" t="b">
        <v>0</v>
      </c>
      <c r="J775" s="84" t="b">
        <v>0</v>
      </c>
      <c r="K775" s="84" t="b">
        <v>0</v>
      </c>
      <c r="L775" s="84" t="b">
        <v>0</v>
      </c>
    </row>
    <row r="776" spans="1:12" ht="15">
      <c r="A776" s="84" t="s">
        <v>234</v>
      </c>
      <c r="B776" s="84" t="s">
        <v>2616</v>
      </c>
      <c r="C776" s="84">
        <v>7</v>
      </c>
      <c r="D776" s="118">
        <v>0.0073704482191995855</v>
      </c>
      <c r="E776" s="118">
        <v>1.2946275040548505</v>
      </c>
      <c r="F776" s="84" t="s">
        <v>2014</v>
      </c>
      <c r="G776" s="84" t="b">
        <v>0</v>
      </c>
      <c r="H776" s="84" t="b">
        <v>0</v>
      </c>
      <c r="I776" s="84" t="b">
        <v>0</v>
      </c>
      <c r="J776" s="84" t="b">
        <v>0</v>
      </c>
      <c r="K776" s="84" t="b">
        <v>0</v>
      </c>
      <c r="L776" s="84" t="b">
        <v>0</v>
      </c>
    </row>
    <row r="777" spans="1:12" ht="15">
      <c r="A777" s="84" t="s">
        <v>2646</v>
      </c>
      <c r="B777" s="84" t="s">
        <v>2647</v>
      </c>
      <c r="C777" s="84">
        <v>6</v>
      </c>
      <c r="D777" s="118">
        <v>0.006781897840153857</v>
      </c>
      <c r="E777" s="118">
        <v>2.1292601103909425</v>
      </c>
      <c r="F777" s="84" t="s">
        <v>2014</v>
      </c>
      <c r="G777" s="84" t="b">
        <v>0</v>
      </c>
      <c r="H777" s="84" t="b">
        <v>0</v>
      </c>
      <c r="I777" s="84" t="b">
        <v>0</v>
      </c>
      <c r="J777" s="84" t="b">
        <v>0</v>
      </c>
      <c r="K777" s="84" t="b">
        <v>0</v>
      </c>
      <c r="L777" s="84" t="b">
        <v>0</v>
      </c>
    </row>
    <row r="778" spans="1:12" ht="15">
      <c r="A778" s="84" t="s">
        <v>2647</v>
      </c>
      <c r="B778" s="84" t="s">
        <v>2648</v>
      </c>
      <c r="C778" s="84">
        <v>6</v>
      </c>
      <c r="D778" s="118">
        <v>0.006781897840153857</v>
      </c>
      <c r="E778" s="118">
        <v>2.1292601103909425</v>
      </c>
      <c r="F778" s="84" t="s">
        <v>2014</v>
      </c>
      <c r="G778" s="84" t="b">
        <v>0</v>
      </c>
      <c r="H778" s="84" t="b">
        <v>0</v>
      </c>
      <c r="I778" s="84" t="b">
        <v>0</v>
      </c>
      <c r="J778" s="84" t="b">
        <v>0</v>
      </c>
      <c r="K778" s="84" t="b">
        <v>0</v>
      </c>
      <c r="L778" s="84" t="b">
        <v>0</v>
      </c>
    </row>
    <row r="779" spans="1:12" ht="15">
      <c r="A779" s="84" t="s">
        <v>2648</v>
      </c>
      <c r="B779" s="84" t="s">
        <v>2649</v>
      </c>
      <c r="C779" s="84">
        <v>6</v>
      </c>
      <c r="D779" s="118">
        <v>0.006781897840153857</v>
      </c>
      <c r="E779" s="118">
        <v>2.1292601103909425</v>
      </c>
      <c r="F779" s="84" t="s">
        <v>2014</v>
      </c>
      <c r="G779" s="84" t="b">
        <v>0</v>
      </c>
      <c r="H779" s="84" t="b">
        <v>0</v>
      </c>
      <c r="I779" s="84" t="b">
        <v>0</v>
      </c>
      <c r="J779" s="84" t="b">
        <v>0</v>
      </c>
      <c r="K779" s="84" t="b">
        <v>0</v>
      </c>
      <c r="L779" s="84" t="b">
        <v>0</v>
      </c>
    </row>
    <row r="780" spans="1:12" ht="15">
      <c r="A780" s="84" t="s">
        <v>2649</v>
      </c>
      <c r="B780" s="84" t="s">
        <v>2650</v>
      </c>
      <c r="C780" s="84">
        <v>6</v>
      </c>
      <c r="D780" s="118">
        <v>0.006781897840153857</v>
      </c>
      <c r="E780" s="118">
        <v>2.1292601103909425</v>
      </c>
      <c r="F780" s="84" t="s">
        <v>2014</v>
      </c>
      <c r="G780" s="84" t="b">
        <v>0</v>
      </c>
      <c r="H780" s="84" t="b">
        <v>0</v>
      </c>
      <c r="I780" s="84" t="b">
        <v>0</v>
      </c>
      <c r="J780" s="84" t="b">
        <v>0</v>
      </c>
      <c r="K780" s="84" t="b">
        <v>0</v>
      </c>
      <c r="L780" s="84" t="b">
        <v>0</v>
      </c>
    </row>
    <row r="781" spans="1:12" ht="15">
      <c r="A781" s="84" t="s">
        <v>2650</v>
      </c>
      <c r="B781" s="84" t="s">
        <v>2190</v>
      </c>
      <c r="C781" s="84">
        <v>6</v>
      </c>
      <c r="D781" s="118">
        <v>0.006781897840153857</v>
      </c>
      <c r="E781" s="118">
        <v>1.7934680084677492</v>
      </c>
      <c r="F781" s="84" t="s">
        <v>2014</v>
      </c>
      <c r="G781" s="84" t="b">
        <v>0</v>
      </c>
      <c r="H781" s="84" t="b">
        <v>0</v>
      </c>
      <c r="I781" s="84" t="b">
        <v>0</v>
      </c>
      <c r="J781" s="84" t="b">
        <v>0</v>
      </c>
      <c r="K781" s="84" t="b">
        <v>0</v>
      </c>
      <c r="L781" s="84" t="b">
        <v>0</v>
      </c>
    </row>
    <row r="782" spans="1:12" ht="15">
      <c r="A782" s="84" t="s">
        <v>2190</v>
      </c>
      <c r="B782" s="84" t="s">
        <v>2615</v>
      </c>
      <c r="C782" s="84">
        <v>6</v>
      </c>
      <c r="D782" s="118">
        <v>0.006781897840153857</v>
      </c>
      <c r="E782" s="118">
        <v>1.6685292718594493</v>
      </c>
      <c r="F782" s="84" t="s">
        <v>2014</v>
      </c>
      <c r="G782" s="84" t="b">
        <v>0</v>
      </c>
      <c r="H782" s="84" t="b">
        <v>0</v>
      </c>
      <c r="I782" s="84" t="b">
        <v>0</v>
      </c>
      <c r="J782" s="84" t="b">
        <v>0</v>
      </c>
      <c r="K782" s="84" t="b">
        <v>0</v>
      </c>
      <c r="L782" s="84" t="b">
        <v>0</v>
      </c>
    </row>
    <row r="783" spans="1:12" ht="15">
      <c r="A783" s="84" t="s">
        <v>2615</v>
      </c>
      <c r="B783" s="84" t="s">
        <v>2188</v>
      </c>
      <c r="C783" s="84">
        <v>6</v>
      </c>
      <c r="D783" s="118">
        <v>0.006781897840153857</v>
      </c>
      <c r="E783" s="118">
        <v>1.636344588488048</v>
      </c>
      <c r="F783" s="84" t="s">
        <v>2014</v>
      </c>
      <c r="G783" s="84" t="b">
        <v>0</v>
      </c>
      <c r="H783" s="84" t="b">
        <v>0</v>
      </c>
      <c r="I783" s="84" t="b">
        <v>0</v>
      </c>
      <c r="J783" s="84" t="b">
        <v>0</v>
      </c>
      <c r="K783" s="84" t="b">
        <v>0</v>
      </c>
      <c r="L783" s="84" t="b">
        <v>0</v>
      </c>
    </row>
    <row r="784" spans="1:12" ht="15">
      <c r="A784" s="84" t="s">
        <v>287</v>
      </c>
      <c r="B784" s="84" t="s">
        <v>2652</v>
      </c>
      <c r="C784" s="84">
        <v>6</v>
      </c>
      <c r="D784" s="118">
        <v>0.006781897840153857</v>
      </c>
      <c r="E784" s="118">
        <v>2.1292601103909425</v>
      </c>
      <c r="F784" s="84" t="s">
        <v>2014</v>
      </c>
      <c r="G784" s="84" t="b">
        <v>0</v>
      </c>
      <c r="H784" s="84" t="b">
        <v>0</v>
      </c>
      <c r="I784" s="84" t="b">
        <v>0</v>
      </c>
      <c r="J784" s="84" t="b">
        <v>0</v>
      </c>
      <c r="K784" s="84" t="b">
        <v>0</v>
      </c>
      <c r="L784" s="84" t="b">
        <v>0</v>
      </c>
    </row>
    <row r="785" spans="1:12" ht="15">
      <c r="A785" s="84" t="s">
        <v>2652</v>
      </c>
      <c r="B785" s="84" t="s">
        <v>2591</v>
      </c>
      <c r="C785" s="84">
        <v>6</v>
      </c>
      <c r="D785" s="118">
        <v>0.006781897840153857</v>
      </c>
      <c r="E785" s="118">
        <v>2.1292601103909425</v>
      </c>
      <c r="F785" s="84" t="s">
        <v>2014</v>
      </c>
      <c r="G785" s="84" t="b">
        <v>0</v>
      </c>
      <c r="H785" s="84" t="b">
        <v>0</v>
      </c>
      <c r="I785" s="84" t="b">
        <v>0</v>
      </c>
      <c r="J785" s="84" t="b">
        <v>0</v>
      </c>
      <c r="K785" s="84" t="b">
        <v>0</v>
      </c>
      <c r="L785" s="84" t="b">
        <v>0</v>
      </c>
    </row>
    <row r="786" spans="1:12" ht="15">
      <c r="A786" s="84" t="s">
        <v>2591</v>
      </c>
      <c r="B786" s="84" t="s">
        <v>2653</v>
      </c>
      <c r="C786" s="84">
        <v>6</v>
      </c>
      <c r="D786" s="118">
        <v>0.006781897840153857</v>
      </c>
      <c r="E786" s="118">
        <v>2.1292601103909425</v>
      </c>
      <c r="F786" s="84" t="s">
        <v>2014</v>
      </c>
      <c r="G786" s="84" t="b">
        <v>0</v>
      </c>
      <c r="H786" s="84" t="b">
        <v>0</v>
      </c>
      <c r="I786" s="84" t="b">
        <v>0</v>
      </c>
      <c r="J786" s="84" t="b">
        <v>0</v>
      </c>
      <c r="K786" s="84" t="b">
        <v>0</v>
      </c>
      <c r="L786" s="84" t="b">
        <v>0</v>
      </c>
    </row>
    <row r="787" spans="1:12" ht="15">
      <c r="A787" s="84" t="s">
        <v>2654</v>
      </c>
      <c r="B787" s="84" t="s">
        <v>2191</v>
      </c>
      <c r="C787" s="84">
        <v>6</v>
      </c>
      <c r="D787" s="118">
        <v>0.006781897840153857</v>
      </c>
      <c r="E787" s="118">
        <v>1.8282301147269613</v>
      </c>
      <c r="F787" s="84" t="s">
        <v>2014</v>
      </c>
      <c r="G787" s="84" t="b">
        <v>0</v>
      </c>
      <c r="H787" s="84" t="b">
        <v>0</v>
      </c>
      <c r="I787" s="84" t="b">
        <v>0</v>
      </c>
      <c r="J787" s="84" t="b">
        <v>1</v>
      </c>
      <c r="K787" s="84" t="b">
        <v>0</v>
      </c>
      <c r="L787" s="84" t="b">
        <v>0</v>
      </c>
    </row>
    <row r="788" spans="1:12" ht="15">
      <c r="A788" s="84" t="s">
        <v>2191</v>
      </c>
      <c r="B788" s="84" t="s">
        <v>2655</v>
      </c>
      <c r="C788" s="84">
        <v>6</v>
      </c>
      <c r="D788" s="118">
        <v>0.006781897840153857</v>
      </c>
      <c r="E788" s="118">
        <v>1.8282301147269613</v>
      </c>
      <c r="F788" s="84" t="s">
        <v>2014</v>
      </c>
      <c r="G788" s="84" t="b">
        <v>1</v>
      </c>
      <c r="H788" s="84" t="b">
        <v>0</v>
      </c>
      <c r="I788" s="84" t="b">
        <v>0</v>
      </c>
      <c r="J788" s="84" t="b">
        <v>0</v>
      </c>
      <c r="K788" s="84" t="b">
        <v>0</v>
      </c>
      <c r="L788" s="84" t="b">
        <v>0</v>
      </c>
    </row>
    <row r="789" spans="1:12" ht="15">
      <c r="A789" s="84" t="s">
        <v>2655</v>
      </c>
      <c r="B789" s="84" t="s">
        <v>2656</v>
      </c>
      <c r="C789" s="84">
        <v>6</v>
      </c>
      <c r="D789" s="118">
        <v>0.006781897840153857</v>
      </c>
      <c r="E789" s="118">
        <v>2.1292601103909425</v>
      </c>
      <c r="F789" s="84" t="s">
        <v>2014</v>
      </c>
      <c r="G789" s="84" t="b">
        <v>0</v>
      </c>
      <c r="H789" s="84" t="b">
        <v>0</v>
      </c>
      <c r="I789" s="84" t="b">
        <v>0</v>
      </c>
      <c r="J789" s="84" t="b">
        <v>0</v>
      </c>
      <c r="K789" s="84" t="b">
        <v>0</v>
      </c>
      <c r="L789" s="84" t="b">
        <v>0</v>
      </c>
    </row>
    <row r="790" spans="1:12" ht="15">
      <c r="A790" s="84" t="s">
        <v>2656</v>
      </c>
      <c r="B790" s="84" t="s">
        <v>2657</v>
      </c>
      <c r="C790" s="84">
        <v>6</v>
      </c>
      <c r="D790" s="118">
        <v>0.006781897840153857</v>
      </c>
      <c r="E790" s="118">
        <v>2.1292601103909425</v>
      </c>
      <c r="F790" s="84" t="s">
        <v>2014</v>
      </c>
      <c r="G790" s="84" t="b">
        <v>0</v>
      </c>
      <c r="H790" s="84" t="b">
        <v>0</v>
      </c>
      <c r="I790" s="84" t="b">
        <v>0</v>
      </c>
      <c r="J790" s="84" t="b">
        <v>0</v>
      </c>
      <c r="K790" s="84" t="b">
        <v>0</v>
      </c>
      <c r="L790" s="84" t="b">
        <v>0</v>
      </c>
    </row>
    <row r="791" spans="1:12" ht="15">
      <c r="A791" s="84" t="s">
        <v>2188</v>
      </c>
      <c r="B791" s="84" t="s">
        <v>2633</v>
      </c>
      <c r="C791" s="84">
        <v>6</v>
      </c>
      <c r="D791" s="118">
        <v>0.006781897840153857</v>
      </c>
      <c r="E791" s="118">
        <v>1.6943365354657347</v>
      </c>
      <c r="F791" s="84" t="s">
        <v>2014</v>
      </c>
      <c r="G791" s="84" t="b">
        <v>0</v>
      </c>
      <c r="H791" s="84" t="b">
        <v>0</v>
      </c>
      <c r="I791" s="84" t="b">
        <v>0</v>
      </c>
      <c r="J791" s="84" t="b">
        <v>0</v>
      </c>
      <c r="K791" s="84" t="b">
        <v>0</v>
      </c>
      <c r="L791" s="84" t="b">
        <v>0</v>
      </c>
    </row>
    <row r="792" spans="1:12" ht="15">
      <c r="A792" s="84" t="s">
        <v>2633</v>
      </c>
      <c r="B792" s="84" t="s">
        <v>2634</v>
      </c>
      <c r="C792" s="84">
        <v>6</v>
      </c>
      <c r="D792" s="118">
        <v>0.006781897840153857</v>
      </c>
      <c r="E792" s="118">
        <v>1.995366531129716</v>
      </c>
      <c r="F792" s="84" t="s">
        <v>2014</v>
      </c>
      <c r="G792" s="84" t="b">
        <v>0</v>
      </c>
      <c r="H792" s="84" t="b">
        <v>0</v>
      </c>
      <c r="I792" s="84" t="b">
        <v>0</v>
      </c>
      <c r="J792" s="84" t="b">
        <v>0</v>
      </c>
      <c r="K792" s="84" t="b">
        <v>0</v>
      </c>
      <c r="L792" s="84" t="b">
        <v>0</v>
      </c>
    </row>
    <row r="793" spans="1:12" ht="15">
      <c r="A793" s="84" t="s">
        <v>2634</v>
      </c>
      <c r="B793" s="84" t="s">
        <v>2667</v>
      </c>
      <c r="C793" s="84">
        <v>6</v>
      </c>
      <c r="D793" s="118">
        <v>0.006781897840153857</v>
      </c>
      <c r="E793" s="118">
        <v>2.0623133207603295</v>
      </c>
      <c r="F793" s="84" t="s">
        <v>2014</v>
      </c>
      <c r="G793" s="84" t="b">
        <v>0</v>
      </c>
      <c r="H793" s="84" t="b">
        <v>0</v>
      </c>
      <c r="I793" s="84" t="b">
        <v>0</v>
      </c>
      <c r="J793" s="84" t="b">
        <v>0</v>
      </c>
      <c r="K793" s="84" t="b">
        <v>0</v>
      </c>
      <c r="L793" s="84" t="b">
        <v>0</v>
      </c>
    </row>
    <row r="794" spans="1:12" ht="15">
      <c r="A794" s="84" t="s">
        <v>2667</v>
      </c>
      <c r="B794" s="84" t="s">
        <v>2167</v>
      </c>
      <c r="C794" s="84">
        <v>6</v>
      </c>
      <c r="D794" s="118">
        <v>0.006781897840153857</v>
      </c>
      <c r="E794" s="118">
        <v>1.8282301147269613</v>
      </c>
      <c r="F794" s="84" t="s">
        <v>2014</v>
      </c>
      <c r="G794" s="84" t="b">
        <v>0</v>
      </c>
      <c r="H794" s="84" t="b">
        <v>0</v>
      </c>
      <c r="I794" s="84" t="b">
        <v>0</v>
      </c>
      <c r="J794" s="84" t="b">
        <v>0</v>
      </c>
      <c r="K794" s="84" t="b">
        <v>0</v>
      </c>
      <c r="L794" s="84" t="b">
        <v>0</v>
      </c>
    </row>
    <row r="795" spans="1:12" ht="15">
      <c r="A795" s="84" t="s">
        <v>234</v>
      </c>
      <c r="B795" s="84" t="s">
        <v>2187</v>
      </c>
      <c r="C795" s="84">
        <v>6</v>
      </c>
      <c r="D795" s="118">
        <v>0.006781897840153857</v>
      </c>
      <c r="E795" s="118">
        <v>0.9266507187602562</v>
      </c>
      <c r="F795" s="84" t="s">
        <v>2014</v>
      </c>
      <c r="G795" s="84" t="b">
        <v>0</v>
      </c>
      <c r="H795" s="84" t="b">
        <v>0</v>
      </c>
      <c r="I795" s="84" t="b">
        <v>0</v>
      </c>
      <c r="J795" s="84" t="b">
        <v>0</v>
      </c>
      <c r="K795" s="84" t="b">
        <v>0</v>
      </c>
      <c r="L795" s="84" t="b">
        <v>0</v>
      </c>
    </row>
    <row r="796" spans="1:12" ht="15">
      <c r="A796" s="84" t="s">
        <v>2632</v>
      </c>
      <c r="B796" s="84" t="s">
        <v>2665</v>
      </c>
      <c r="C796" s="84">
        <v>6</v>
      </c>
      <c r="D796" s="118">
        <v>0.006781897840153857</v>
      </c>
      <c r="E796" s="118">
        <v>2.0623133207603295</v>
      </c>
      <c r="F796" s="84" t="s">
        <v>2014</v>
      </c>
      <c r="G796" s="84" t="b">
        <v>0</v>
      </c>
      <c r="H796" s="84" t="b">
        <v>0</v>
      </c>
      <c r="I796" s="84" t="b">
        <v>0</v>
      </c>
      <c r="J796" s="84" t="b">
        <v>0</v>
      </c>
      <c r="K796" s="84" t="b">
        <v>0</v>
      </c>
      <c r="L796" s="84" t="b">
        <v>0</v>
      </c>
    </row>
    <row r="797" spans="1:12" ht="15">
      <c r="A797" s="84" t="s">
        <v>2620</v>
      </c>
      <c r="B797" s="84" t="s">
        <v>2660</v>
      </c>
      <c r="C797" s="84">
        <v>6</v>
      </c>
      <c r="D797" s="118">
        <v>0.006781897840153857</v>
      </c>
      <c r="E797" s="118">
        <v>2.0043213737826426</v>
      </c>
      <c r="F797" s="84" t="s">
        <v>2014</v>
      </c>
      <c r="G797" s="84" t="b">
        <v>0</v>
      </c>
      <c r="H797" s="84" t="b">
        <v>0</v>
      </c>
      <c r="I797" s="84" t="b">
        <v>0</v>
      </c>
      <c r="J797" s="84" t="b">
        <v>0</v>
      </c>
      <c r="K797" s="84" t="b">
        <v>0</v>
      </c>
      <c r="L797" s="84" t="b">
        <v>0</v>
      </c>
    </row>
    <row r="798" spans="1:12" ht="15">
      <c r="A798" s="84" t="s">
        <v>2660</v>
      </c>
      <c r="B798" s="84" t="s">
        <v>2661</v>
      </c>
      <c r="C798" s="84">
        <v>6</v>
      </c>
      <c r="D798" s="118">
        <v>0.006781897840153857</v>
      </c>
      <c r="E798" s="118">
        <v>2.1292601103909425</v>
      </c>
      <c r="F798" s="84" t="s">
        <v>2014</v>
      </c>
      <c r="G798" s="84" t="b">
        <v>0</v>
      </c>
      <c r="H798" s="84" t="b">
        <v>0</v>
      </c>
      <c r="I798" s="84" t="b">
        <v>0</v>
      </c>
      <c r="J798" s="84" t="b">
        <v>0</v>
      </c>
      <c r="K798" s="84" t="b">
        <v>0</v>
      </c>
      <c r="L798" s="84" t="b">
        <v>0</v>
      </c>
    </row>
    <row r="799" spans="1:12" ht="15">
      <c r="A799" s="84" t="s">
        <v>2661</v>
      </c>
      <c r="B799" s="84" t="s">
        <v>2609</v>
      </c>
      <c r="C799" s="84">
        <v>6</v>
      </c>
      <c r="D799" s="118">
        <v>0.006781897840153857</v>
      </c>
      <c r="E799" s="118">
        <v>2.1292601103909425</v>
      </c>
      <c r="F799" s="84" t="s">
        <v>2014</v>
      </c>
      <c r="G799" s="84" t="b">
        <v>0</v>
      </c>
      <c r="H799" s="84" t="b">
        <v>0</v>
      </c>
      <c r="I799" s="84" t="b">
        <v>0</v>
      </c>
      <c r="J799" s="84" t="b">
        <v>0</v>
      </c>
      <c r="K799" s="84" t="b">
        <v>0</v>
      </c>
      <c r="L799" s="84" t="b">
        <v>0</v>
      </c>
    </row>
    <row r="800" spans="1:12" ht="15">
      <c r="A800" s="84" t="s">
        <v>2609</v>
      </c>
      <c r="B800" s="84" t="s">
        <v>2624</v>
      </c>
      <c r="C800" s="84">
        <v>6</v>
      </c>
      <c r="D800" s="118">
        <v>0.006781897840153857</v>
      </c>
      <c r="E800" s="118">
        <v>2.1292601103909425</v>
      </c>
      <c r="F800" s="84" t="s">
        <v>2014</v>
      </c>
      <c r="G800" s="84" t="b">
        <v>0</v>
      </c>
      <c r="H800" s="84" t="b">
        <v>0</v>
      </c>
      <c r="I800" s="84" t="b">
        <v>0</v>
      </c>
      <c r="J800" s="84" t="b">
        <v>0</v>
      </c>
      <c r="K800" s="84" t="b">
        <v>0</v>
      </c>
      <c r="L800" s="84" t="b">
        <v>0</v>
      </c>
    </row>
    <row r="801" spans="1:12" ht="15">
      <c r="A801" s="84" t="s">
        <v>2624</v>
      </c>
      <c r="B801" s="84" t="s">
        <v>2596</v>
      </c>
      <c r="C801" s="84">
        <v>6</v>
      </c>
      <c r="D801" s="118">
        <v>0.006781897840153857</v>
      </c>
      <c r="E801" s="118">
        <v>1.8282301147269613</v>
      </c>
      <c r="F801" s="84" t="s">
        <v>2014</v>
      </c>
      <c r="G801" s="84" t="b">
        <v>0</v>
      </c>
      <c r="H801" s="84" t="b">
        <v>0</v>
      </c>
      <c r="I801" s="84" t="b">
        <v>0</v>
      </c>
      <c r="J801" s="84" t="b">
        <v>1</v>
      </c>
      <c r="K801" s="84" t="b">
        <v>0</v>
      </c>
      <c r="L801" s="84" t="b">
        <v>0</v>
      </c>
    </row>
    <row r="802" spans="1:12" ht="15">
      <c r="A802" s="84" t="s">
        <v>2596</v>
      </c>
      <c r="B802" s="84" t="s">
        <v>2184</v>
      </c>
      <c r="C802" s="84">
        <v>6</v>
      </c>
      <c r="D802" s="118">
        <v>0.006781897840153857</v>
      </c>
      <c r="E802" s="118">
        <v>1.1750176009516176</v>
      </c>
      <c r="F802" s="84" t="s">
        <v>2014</v>
      </c>
      <c r="G802" s="84" t="b">
        <v>1</v>
      </c>
      <c r="H802" s="84" t="b">
        <v>0</v>
      </c>
      <c r="I802" s="84" t="b">
        <v>0</v>
      </c>
      <c r="J802" s="84" t="b">
        <v>0</v>
      </c>
      <c r="K802" s="84" t="b">
        <v>0</v>
      </c>
      <c r="L802" s="84" t="b">
        <v>0</v>
      </c>
    </row>
    <row r="803" spans="1:12" ht="15">
      <c r="A803" s="84" t="s">
        <v>2597</v>
      </c>
      <c r="B803" s="84" t="s">
        <v>2662</v>
      </c>
      <c r="C803" s="84">
        <v>6</v>
      </c>
      <c r="D803" s="118">
        <v>0.006781897840153857</v>
      </c>
      <c r="E803" s="118">
        <v>1.8282301147269613</v>
      </c>
      <c r="F803" s="84" t="s">
        <v>2014</v>
      </c>
      <c r="G803" s="84" t="b">
        <v>0</v>
      </c>
      <c r="H803" s="84" t="b">
        <v>0</v>
      </c>
      <c r="I803" s="84" t="b">
        <v>0</v>
      </c>
      <c r="J803" s="84" t="b">
        <v>0</v>
      </c>
      <c r="K803" s="84" t="b">
        <v>0</v>
      </c>
      <c r="L803" s="84" t="b">
        <v>0</v>
      </c>
    </row>
    <row r="804" spans="1:12" ht="15">
      <c r="A804" s="84" t="s">
        <v>2662</v>
      </c>
      <c r="B804" s="84" t="s">
        <v>2663</v>
      </c>
      <c r="C804" s="84">
        <v>6</v>
      </c>
      <c r="D804" s="118">
        <v>0.006781897840153857</v>
      </c>
      <c r="E804" s="118">
        <v>2.1292601103909425</v>
      </c>
      <c r="F804" s="84" t="s">
        <v>2014</v>
      </c>
      <c r="G804" s="84" t="b">
        <v>0</v>
      </c>
      <c r="H804" s="84" t="b">
        <v>0</v>
      </c>
      <c r="I804" s="84" t="b">
        <v>0</v>
      </c>
      <c r="J804" s="84" t="b">
        <v>1</v>
      </c>
      <c r="K804" s="84" t="b">
        <v>0</v>
      </c>
      <c r="L804" s="84" t="b">
        <v>0</v>
      </c>
    </row>
    <row r="805" spans="1:12" ht="15">
      <c r="A805" s="84" t="s">
        <v>2663</v>
      </c>
      <c r="B805" s="84" t="s">
        <v>2610</v>
      </c>
      <c r="C805" s="84">
        <v>6</v>
      </c>
      <c r="D805" s="118">
        <v>0.006781897840153857</v>
      </c>
      <c r="E805" s="118">
        <v>2.1292601103909425</v>
      </c>
      <c r="F805" s="84" t="s">
        <v>2014</v>
      </c>
      <c r="G805" s="84" t="b">
        <v>1</v>
      </c>
      <c r="H805" s="84" t="b">
        <v>0</v>
      </c>
      <c r="I805" s="84" t="b">
        <v>0</v>
      </c>
      <c r="J805" s="84" t="b">
        <v>0</v>
      </c>
      <c r="K805" s="84" t="b">
        <v>0</v>
      </c>
      <c r="L805" s="84" t="b">
        <v>0</v>
      </c>
    </row>
    <row r="806" spans="1:12" ht="15">
      <c r="A806" s="84" t="s">
        <v>2610</v>
      </c>
      <c r="B806" s="84" t="s">
        <v>2664</v>
      </c>
      <c r="C806" s="84">
        <v>6</v>
      </c>
      <c r="D806" s="118">
        <v>0.006781897840153857</v>
      </c>
      <c r="E806" s="118">
        <v>2.1292601103909425</v>
      </c>
      <c r="F806" s="84" t="s">
        <v>2014</v>
      </c>
      <c r="G806" s="84" t="b">
        <v>0</v>
      </c>
      <c r="H806" s="84" t="b">
        <v>0</v>
      </c>
      <c r="I806" s="84" t="b">
        <v>0</v>
      </c>
      <c r="J806" s="84" t="b">
        <v>0</v>
      </c>
      <c r="K806" s="84" t="b">
        <v>0</v>
      </c>
      <c r="L806" s="84" t="b">
        <v>0</v>
      </c>
    </row>
    <row r="807" spans="1:12" ht="15">
      <c r="A807" s="84" t="s">
        <v>2603</v>
      </c>
      <c r="B807" s="84" t="s">
        <v>2659</v>
      </c>
      <c r="C807" s="84">
        <v>6</v>
      </c>
      <c r="D807" s="118">
        <v>0.006781897840153857</v>
      </c>
      <c r="E807" s="118">
        <v>2.0043213737826426</v>
      </c>
      <c r="F807" s="84" t="s">
        <v>2014</v>
      </c>
      <c r="G807" s="84" t="b">
        <v>0</v>
      </c>
      <c r="H807" s="84" t="b">
        <v>0</v>
      </c>
      <c r="I807" s="84" t="b">
        <v>0</v>
      </c>
      <c r="J807" s="84" t="b">
        <v>0</v>
      </c>
      <c r="K807" s="84" t="b">
        <v>0</v>
      </c>
      <c r="L807" s="84" t="b">
        <v>0</v>
      </c>
    </row>
    <row r="808" spans="1:12" ht="15">
      <c r="A808" s="84" t="s">
        <v>2184</v>
      </c>
      <c r="B808" s="84" t="s">
        <v>2191</v>
      </c>
      <c r="C808" s="84">
        <v>6</v>
      </c>
      <c r="D808" s="118">
        <v>0.006781897840153857</v>
      </c>
      <c r="E808" s="118">
        <v>1.1750176009516176</v>
      </c>
      <c r="F808" s="84" t="s">
        <v>2014</v>
      </c>
      <c r="G808" s="84" t="b">
        <v>0</v>
      </c>
      <c r="H808" s="84" t="b">
        <v>0</v>
      </c>
      <c r="I808" s="84" t="b">
        <v>0</v>
      </c>
      <c r="J808" s="84" t="b">
        <v>1</v>
      </c>
      <c r="K808" s="84" t="b">
        <v>0</v>
      </c>
      <c r="L808" s="84" t="b">
        <v>0</v>
      </c>
    </row>
    <row r="809" spans="1:12" ht="15">
      <c r="A809" s="84" t="s">
        <v>2191</v>
      </c>
      <c r="B809" s="84" t="s">
        <v>2598</v>
      </c>
      <c r="C809" s="84">
        <v>6</v>
      </c>
      <c r="D809" s="118">
        <v>0.006781897840153857</v>
      </c>
      <c r="E809" s="118">
        <v>1.56498867995238</v>
      </c>
      <c r="F809" s="84" t="s">
        <v>2014</v>
      </c>
      <c r="G809" s="84" t="b">
        <v>1</v>
      </c>
      <c r="H809" s="84" t="b">
        <v>0</v>
      </c>
      <c r="I809" s="84" t="b">
        <v>0</v>
      </c>
      <c r="J809" s="84" t="b">
        <v>0</v>
      </c>
      <c r="K809" s="84" t="b">
        <v>0</v>
      </c>
      <c r="L809" s="84" t="b">
        <v>0</v>
      </c>
    </row>
    <row r="810" spans="1:12" ht="15">
      <c r="A810" s="84" t="s">
        <v>2598</v>
      </c>
      <c r="B810" s="84" t="s">
        <v>2651</v>
      </c>
      <c r="C810" s="84">
        <v>6</v>
      </c>
      <c r="D810" s="118">
        <v>0.006781897840153857</v>
      </c>
      <c r="E810" s="118">
        <v>1.866018675616361</v>
      </c>
      <c r="F810" s="84" t="s">
        <v>2014</v>
      </c>
      <c r="G810" s="84" t="b">
        <v>0</v>
      </c>
      <c r="H810" s="84" t="b">
        <v>0</v>
      </c>
      <c r="I810" s="84" t="b">
        <v>0</v>
      </c>
      <c r="J810" s="84" t="b">
        <v>0</v>
      </c>
      <c r="K810" s="84" t="b">
        <v>0</v>
      </c>
      <c r="L810" s="84" t="b">
        <v>0</v>
      </c>
    </row>
    <row r="811" spans="1:12" ht="15">
      <c r="A811" s="84" t="s">
        <v>2651</v>
      </c>
      <c r="B811" s="84" t="s">
        <v>285</v>
      </c>
      <c r="C811" s="84">
        <v>6</v>
      </c>
      <c r="D811" s="118">
        <v>0.006781897840153857</v>
      </c>
      <c r="E811" s="118">
        <v>1.44501336287563</v>
      </c>
      <c r="F811" s="84" t="s">
        <v>2014</v>
      </c>
      <c r="G811" s="84" t="b">
        <v>0</v>
      </c>
      <c r="H811" s="84" t="b">
        <v>0</v>
      </c>
      <c r="I811" s="84" t="b">
        <v>0</v>
      </c>
      <c r="J811" s="84" t="b">
        <v>0</v>
      </c>
      <c r="K811" s="84" t="b">
        <v>0</v>
      </c>
      <c r="L811" s="84" t="b">
        <v>0</v>
      </c>
    </row>
    <row r="812" spans="1:12" ht="15">
      <c r="A812" s="84" t="s">
        <v>285</v>
      </c>
      <c r="B812" s="84" t="s">
        <v>2611</v>
      </c>
      <c r="C812" s="84">
        <v>6</v>
      </c>
      <c r="D812" s="118">
        <v>0.006781897840153857</v>
      </c>
      <c r="E812" s="118">
        <v>1.44501336287563</v>
      </c>
      <c r="F812" s="84" t="s">
        <v>2014</v>
      </c>
      <c r="G812" s="84" t="b">
        <v>0</v>
      </c>
      <c r="H812" s="84" t="b">
        <v>0</v>
      </c>
      <c r="I812" s="84" t="b">
        <v>0</v>
      </c>
      <c r="J812" s="84" t="b">
        <v>0</v>
      </c>
      <c r="K812" s="84" t="b">
        <v>0</v>
      </c>
      <c r="L812" s="84" t="b">
        <v>0</v>
      </c>
    </row>
    <row r="813" spans="1:12" ht="15">
      <c r="A813" s="84" t="s">
        <v>2611</v>
      </c>
      <c r="B813" s="84" t="s">
        <v>2614</v>
      </c>
      <c r="C813" s="84">
        <v>6</v>
      </c>
      <c r="D813" s="118">
        <v>0.006781897840153857</v>
      </c>
      <c r="E813" s="118">
        <v>2.1292601103909425</v>
      </c>
      <c r="F813" s="84" t="s">
        <v>2014</v>
      </c>
      <c r="G813" s="84" t="b">
        <v>0</v>
      </c>
      <c r="H813" s="84" t="b">
        <v>0</v>
      </c>
      <c r="I813" s="84" t="b">
        <v>0</v>
      </c>
      <c r="J813" s="84" t="b">
        <v>0</v>
      </c>
      <c r="K813" s="84" t="b">
        <v>0</v>
      </c>
      <c r="L813" s="84" t="b">
        <v>0</v>
      </c>
    </row>
    <row r="814" spans="1:12" ht="15">
      <c r="A814" s="84" t="s">
        <v>2614</v>
      </c>
      <c r="B814" s="84" t="s">
        <v>2596</v>
      </c>
      <c r="C814" s="84">
        <v>6</v>
      </c>
      <c r="D814" s="118">
        <v>0.006781897840153857</v>
      </c>
      <c r="E814" s="118">
        <v>1.8282301147269613</v>
      </c>
      <c r="F814" s="84" t="s">
        <v>2014</v>
      </c>
      <c r="G814" s="84" t="b">
        <v>0</v>
      </c>
      <c r="H814" s="84" t="b">
        <v>0</v>
      </c>
      <c r="I814" s="84" t="b">
        <v>0</v>
      </c>
      <c r="J814" s="84" t="b">
        <v>1</v>
      </c>
      <c r="K814" s="84" t="b">
        <v>0</v>
      </c>
      <c r="L814" s="84" t="b">
        <v>0</v>
      </c>
    </row>
    <row r="815" spans="1:12" ht="15">
      <c r="A815" s="84" t="s">
        <v>2636</v>
      </c>
      <c r="B815" s="84" t="s">
        <v>2637</v>
      </c>
      <c r="C815" s="84">
        <v>6</v>
      </c>
      <c r="D815" s="118">
        <v>0.006781897840153857</v>
      </c>
      <c r="E815" s="118">
        <v>1.995366531129716</v>
      </c>
      <c r="F815" s="84" t="s">
        <v>2014</v>
      </c>
      <c r="G815" s="84" t="b">
        <v>0</v>
      </c>
      <c r="H815" s="84" t="b">
        <v>0</v>
      </c>
      <c r="I815" s="84" t="b">
        <v>0</v>
      </c>
      <c r="J815" s="84" t="b">
        <v>1</v>
      </c>
      <c r="K815" s="84" t="b">
        <v>0</v>
      </c>
      <c r="L815" s="84" t="b">
        <v>0</v>
      </c>
    </row>
    <row r="816" spans="1:12" ht="15">
      <c r="A816" s="84" t="s">
        <v>234</v>
      </c>
      <c r="B816" s="84" t="s">
        <v>2646</v>
      </c>
      <c r="C816" s="84">
        <v>5</v>
      </c>
      <c r="D816" s="118">
        <v>0.0061092765973206516</v>
      </c>
      <c r="E816" s="118">
        <v>1.2946275040548505</v>
      </c>
      <c r="F816" s="84" t="s">
        <v>2014</v>
      </c>
      <c r="G816" s="84" t="b">
        <v>0</v>
      </c>
      <c r="H816" s="84" t="b">
        <v>0</v>
      </c>
      <c r="I816" s="84" t="b">
        <v>0</v>
      </c>
      <c r="J816" s="84" t="b">
        <v>0</v>
      </c>
      <c r="K816" s="84" t="b">
        <v>0</v>
      </c>
      <c r="L816" s="84" t="b">
        <v>0</v>
      </c>
    </row>
    <row r="817" spans="1:12" ht="15">
      <c r="A817" s="84" t="s">
        <v>2188</v>
      </c>
      <c r="B817" s="84" t="s">
        <v>2687</v>
      </c>
      <c r="C817" s="84">
        <v>5</v>
      </c>
      <c r="D817" s="118">
        <v>0.0061092765973206516</v>
      </c>
      <c r="E817" s="118">
        <v>1.761283325096348</v>
      </c>
      <c r="F817" s="84" t="s">
        <v>2014</v>
      </c>
      <c r="G817" s="84" t="b">
        <v>0</v>
      </c>
      <c r="H817" s="84" t="b">
        <v>0</v>
      </c>
      <c r="I817" s="84" t="b">
        <v>0</v>
      </c>
      <c r="J817" s="84" t="b">
        <v>0</v>
      </c>
      <c r="K817" s="84" t="b">
        <v>0</v>
      </c>
      <c r="L817" s="84" t="b">
        <v>0</v>
      </c>
    </row>
    <row r="818" spans="1:12" ht="15">
      <c r="A818" s="84" t="s">
        <v>234</v>
      </c>
      <c r="B818" s="84" t="s">
        <v>287</v>
      </c>
      <c r="C818" s="84">
        <v>5</v>
      </c>
      <c r="D818" s="118">
        <v>0.0061092765973206516</v>
      </c>
      <c r="E818" s="118">
        <v>1.2946275040548505</v>
      </c>
      <c r="F818" s="84" t="s">
        <v>2014</v>
      </c>
      <c r="G818" s="84" t="b">
        <v>0</v>
      </c>
      <c r="H818" s="84" t="b">
        <v>0</v>
      </c>
      <c r="I818" s="84" t="b">
        <v>0</v>
      </c>
      <c r="J818" s="84" t="b">
        <v>0</v>
      </c>
      <c r="K818" s="84" t="b">
        <v>0</v>
      </c>
      <c r="L818" s="84" t="b">
        <v>0</v>
      </c>
    </row>
    <row r="819" spans="1:12" ht="15">
      <c r="A819" s="84" t="s">
        <v>2653</v>
      </c>
      <c r="B819" s="84" t="s">
        <v>2184</v>
      </c>
      <c r="C819" s="84">
        <v>5</v>
      </c>
      <c r="D819" s="118">
        <v>0.0061092765973206516</v>
      </c>
      <c r="E819" s="118">
        <v>1.396866350567974</v>
      </c>
      <c r="F819" s="84" t="s">
        <v>2014</v>
      </c>
      <c r="G819" s="84" t="b">
        <v>0</v>
      </c>
      <c r="H819" s="84" t="b">
        <v>0</v>
      </c>
      <c r="I819" s="84" t="b">
        <v>0</v>
      </c>
      <c r="J819" s="84" t="b">
        <v>0</v>
      </c>
      <c r="K819" s="84" t="b">
        <v>0</v>
      </c>
      <c r="L819" s="84" t="b">
        <v>0</v>
      </c>
    </row>
    <row r="820" spans="1:12" ht="15">
      <c r="A820" s="84" t="s">
        <v>2184</v>
      </c>
      <c r="B820" s="84" t="s">
        <v>2654</v>
      </c>
      <c r="C820" s="84">
        <v>5</v>
      </c>
      <c r="D820" s="118">
        <v>0.0061092765973206516</v>
      </c>
      <c r="E820" s="118">
        <v>1.396866350567974</v>
      </c>
      <c r="F820" s="84" t="s">
        <v>2014</v>
      </c>
      <c r="G820" s="84" t="b">
        <v>0</v>
      </c>
      <c r="H820" s="84" t="b">
        <v>0</v>
      </c>
      <c r="I820" s="84" t="b">
        <v>0</v>
      </c>
      <c r="J820" s="84" t="b">
        <v>0</v>
      </c>
      <c r="K820" s="84" t="b">
        <v>0</v>
      </c>
      <c r="L820" s="84" t="b">
        <v>0</v>
      </c>
    </row>
    <row r="821" spans="1:12" ht="15">
      <c r="A821" s="84" t="s">
        <v>2657</v>
      </c>
      <c r="B821" s="84" t="s">
        <v>2689</v>
      </c>
      <c r="C821" s="84">
        <v>5</v>
      </c>
      <c r="D821" s="118">
        <v>0.0061092765973206516</v>
      </c>
      <c r="E821" s="118">
        <v>2.1292601103909425</v>
      </c>
      <c r="F821" s="84" t="s">
        <v>2014</v>
      </c>
      <c r="G821" s="84" t="b">
        <v>0</v>
      </c>
      <c r="H821" s="84" t="b">
        <v>0</v>
      </c>
      <c r="I821" s="84" t="b">
        <v>0</v>
      </c>
      <c r="J821" s="84" t="b">
        <v>0</v>
      </c>
      <c r="K821" s="84" t="b">
        <v>0</v>
      </c>
      <c r="L821" s="84" t="b">
        <v>0</v>
      </c>
    </row>
    <row r="822" spans="1:12" ht="15">
      <c r="A822" s="84" t="s">
        <v>2698</v>
      </c>
      <c r="B822" s="84" t="s">
        <v>2699</v>
      </c>
      <c r="C822" s="84">
        <v>5</v>
      </c>
      <c r="D822" s="118">
        <v>0.0061092765973206516</v>
      </c>
      <c r="E822" s="118">
        <v>2.208441356438567</v>
      </c>
      <c r="F822" s="84" t="s">
        <v>2014</v>
      </c>
      <c r="G822" s="84" t="b">
        <v>0</v>
      </c>
      <c r="H822" s="84" t="b">
        <v>0</v>
      </c>
      <c r="I822" s="84" t="b">
        <v>0</v>
      </c>
      <c r="J822" s="84" t="b">
        <v>0</v>
      </c>
      <c r="K822" s="84" t="b">
        <v>0</v>
      </c>
      <c r="L822" s="84" t="b">
        <v>0</v>
      </c>
    </row>
    <row r="823" spans="1:12" ht="15">
      <c r="A823" s="84" t="s">
        <v>2699</v>
      </c>
      <c r="B823" s="84" t="s">
        <v>2700</v>
      </c>
      <c r="C823" s="84">
        <v>5</v>
      </c>
      <c r="D823" s="118">
        <v>0.0061092765973206516</v>
      </c>
      <c r="E823" s="118">
        <v>2.208441356438567</v>
      </c>
      <c r="F823" s="84" t="s">
        <v>2014</v>
      </c>
      <c r="G823" s="84" t="b">
        <v>0</v>
      </c>
      <c r="H823" s="84" t="b">
        <v>0</v>
      </c>
      <c r="I823" s="84" t="b">
        <v>0</v>
      </c>
      <c r="J823" s="84" t="b">
        <v>0</v>
      </c>
      <c r="K823" s="84" t="b">
        <v>0</v>
      </c>
      <c r="L823" s="84" t="b">
        <v>0</v>
      </c>
    </row>
    <row r="824" spans="1:12" ht="15">
      <c r="A824" s="84" t="s">
        <v>2700</v>
      </c>
      <c r="B824" s="84" t="s">
        <v>2701</v>
      </c>
      <c r="C824" s="84">
        <v>5</v>
      </c>
      <c r="D824" s="118">
        <v>0.0061092765973206516</v>
      </c>
      <c r="E824" s="118">
        <v>2.208441356438567</v>
      </c>
      <c r="F824" s="84" t="s">
        <v>2014</v>
      </c>
      <c r="G824" s="84" t="b">
        <v>0</v>
      </c>
      <c r="H824" s="84" t="b">
        <v>0</v>
      </c>
      <c r="I824" s="84" t="b">
        <v>0</v>
      </c>
      <c r="J824" s="84" t="b">
        <v>0</v>
      </c>
      <c r="K824" s="84" t="b">
        <v>0</v>
      </c>
      <c r="L824" s="84" t="b">
        <v>0</v>
      </c>
    </row>
    <row r="825" spans="1:12" ht="15">
      <c r="A825" s="84" t="s">
        <v>2701</v>
      </c>
      <c r="B825" s="84" t="s">
        <v>2702</v>
      </c>
      <c r="C825" s="84">
        <v>5</v>
      </c>
      <c r="D825" s="118">
        <v>0.0061092765973206516</v>
      </c>
      <c r="E825" s="118">
        <v>2.208441356438567</v>
      </c>
      <c r="F825" s="84" t="s">
        <v>2014</v>
      </c>
      <c r="G825" s="84" t="b">
        <v>0</v>
      </c>
      <c r="H825" s="84" t="b">
        <v>0</v>
      </c>
      <c r="I825" s="84" t="b">
        <v>0</v>
      </c>
      <c r="J825" s="84" t="b">
        <v>0</v>
      </c>
      <c r="K825" s="84" t="b">
        <v>0</v>
      </c>
      <c r="L825" s="84" t="b">
        <v>0</v>
      </c>
    </row>
    <row r="826" spans="1:12" ht="15">
      <c r="A826" s="84" t="s">
        <v>2702</v>
      </c>
      <c r="B826" s="84" t="s">
        <v>2703</v>
      </c>
      <c r="C826" s="84">
        <v>5</v>
      </c>
      <c r="D826" s="118">
        <v>0.0061092765973206516</v>
      </c>
      <c r="E826" s="118">
        <v>2.208441356438567</v>
      </c>
      <c r="F826" s="84" t="s">
        <v>2014</v>
      </c>
      <c r="G826" s="84" t="b">
        <v>0</v>
      </c>
      <c r="H826" s="84" t="b">
        <v>0</v>
      </c>
      <c r="I826" s="84" t="b">
        <v>0</v>
      </c>
      <c r="J826" s="84" t="b">
        <v>0</v>
      </c>
      <c r="K826" s="84" t="b">
        <v>0</v>
      </c>
      <c r="L826" s="84" t="b">
        <v>0</v>
      </c>
    </row>
    <row r="827" spans="1:12" ht="15">
      <c r="A827" s="84" t="s">
        <v>2703</v>
      </c>
      <c r="B827" s="84" t="s">
        <v>2704</v>
      </c>
      <c r="C827" s="84">
        <v>5</v>
      </c>
      <c r="D827" s="118">
        <v>0.0061092765973206516</v>
      </c>
      <c r="E827" s="118">
        <v>2.208441356438567</v>
      </c>
      <c r="F827" s="84" t="s">
        <v>2014</v>
      </c>
      <c r="G827" s="84" t="b">
        <v>0</v>
      </c>
      <c r="H827" s="84" t="b">
        <v>0</v>
      </c>
      <c r="I827" s="84" t="b">
        <v>0</v>
      </c>
      <c r="J827" s="84" t="b">
        <v>0</v>
      </c>
      <c r="K827" s="84" t="b">
        <v>0</v>
      </c>
      <c r="L827" s="84" t="b">
        <v>0</v>
      </c>
    </row>
    <row r="828" spans="1:12" ht="15">
      <c r="A828" s="84" t="s">
        <v>2704</v>
      </c>
      <c r="B828" s="84" t="s">
        <v>2645</v>
      </c>
      <c r="C828" s="84">
        <v>5</v>
      </c>
      <c r="D828" s="118">
        <v>0.0061092765973206516</v>
      </c>
      <c r="E828" s="118">
        <v>2.208441356438567</v>
      </c>
      <c r="F828" s="84" t="s">
        <v>2014</v>
      </c>
      <c r="G828" s="84" t="b">
        <v>0</v>
      </c>
      <c r="H828" s="84" t="b">
        <v>0</v>
      </c>
      <c r="I828" s="84" t="b">
        <v>0</v>
      </c>
      <c r="J828" s="84" t="b">
        <v>1</v>
      </c>
      <c r="K828" s="84" t="b">
        <v>0</v>
      </c>
      <c r="L828" s="84" t="b">
        <v>0</v>
      </c>
    </row>
    <row r="829" spans="1:12" ht="15">
      <c r="A829" s="84" t="s">
        <v>2645</v>
      </c>
      <c r="B829" s="84" t="s">
        <v>2592</v>
      </c>
      <c r="C829" s="84">
        <v>5</v>
      </c>
      <c r="D829" s="118">
        <v>0.0061092765973206516</v>
      </c>
      <c r="E829" s="118">
        <v>2.208441356438567</v>
      </c>
      <c r="F829" s="84" t="s">
        <v>2014</v>
      </c>
      <c r="G829" s="84" t="b">
        <v>1</v>
      </c>
      <c r="H829" s="84" t="b">
        <v>0</v>
      </c>
      <c r="I829" s="84" t="b">
        <v>0</v>
      </c>
      <c r="J829" s="84" t="b">
        <v>0</v>
      </c>
      <c r="K829" s="84" t="b">
        <v>0</v>
      </c>
      <c r="L829" s="84" t="b">
        <v>0</v>
      </c>
    </row>
    <row r="830" spans="1:12" ht="15">
      <c r="A830" s="84" t="s">
        <v>2592</v>
      </c>
      <c r="B830" s="84" t="s">
        <v>2666</v>
      </c>
      <c r="C830" s="84">
        <v>5</v>
      </c>
      <c r="D830" s="118">
        <v>0.0061092765973206516</v>
      </c>
      <c r="E830" s="118">
        <v>2.1292601103909425</v>
      </c>
      <c r="F830" s="84" t="s">
        <v>2014</v>
      </c>
      <c r="G830" s="84" t="b">
        <v>0</v>
      </c>
      <c r="H830" s="84" t="b">
        <v>0</v>
      </c>
      <c r="I830" s="84" t="b">
        <v>0</v>
      </c>
      <c r="J830" s="84" t="b">
        <v>0</v>
      </c>
      <c r="K830" s="84" t="b">
        <v>0</v>
      </c>
      <c r="L830" s="84" t="b">
        <v>0</v>
      </c>
    </row>
    <row r="831" spans="1:12" ht="15">
      <c r="A831" s="84" t="s">
        <v>2666</v>
      </c>
      <c r="B831" s="84" t="s">
        <v>2705</v>
      </c>
      <c r="C831" s="84">
        <v>5</v>
      </c>
      <c r="D831" s="118">
        <v>0.0061092765973206516</v>
      </c>
      <c r="E831" s="118">
        <v>2.1292601103909425</v>
      </c>
      <c r="F831" s="84" t="s">
        <v>2014</v>
      </c>
      <c r="G831" s="84" t="b">
        <v>0</v>
      </c>
      <c r="H831" s="84" t="b">
        <v>0</v>
      </c>
      <c r="I831" s="84" t="b">
        <v>0</v>
      </c>
      <c r="J831" s="84" t="b">
        <v>0</v>
      </c>
      <c r="K831" s="84" t="b">
        <v>0</v>
      </c>
      <c r="L831" s="84" t="b">
        <v>0</v>
      </c>
    </row>
    <row r="832" spans="1:12" ht="15">
      <c r="A832" s="84" t="s">
        <v>2690</v>
      </c>
      <c r="B832" s="84" t="s">
        <v>2658</v>
      </c>
      <c r="C832" s="84">
        <v>5</v>
      </c>
      <c r="D832" s="118">
        <v>0.0061092765973206516</v>
      </c>
      <c r="E832" s="118">
        <v>2.208441356438567</v>
      </c>
      <c r="F832" s="84" t="s">
        <v>2014</v>
      </c>
      <c r="G832" s="84" t="b">
        <v>1</v>
      </c>
      <c r="H832" s="84" t="b">
        <v>0</v>
      </c>
      <c r="I832" s="84" t="b">
        <v>0</v>
      </c>
      <c r="J832" s="84" t="b">
        <v>0</v>
      </c>
      <c r="K832" s="84" t="b">
        <v>0</v>
      </c>
      <c r="L832" s="84" t="b">
        <v>0</v>
      </c>
    </row>
    <row r="833" spans="1:12" ht="15">
      <c r="A833" s="84" t="s">
        <v>2691</v>
      </c>
      <c r="B833" s="84" t="s">
        <v>2184</v>
      </c>
      <c r="C833" s="84">
        <v>5</v>
      </c>
      <c r="D833" s="118">
        <v>0.0061092765973206516</v>
      </c>
      <c r="E833" s="118">
        <v>1.4760475966155988</v>
      </c>
      <c r="F833" s="84" t="s">
        <v>2014</v>
      </c>
      <c r="G833" s="84" t="b">
        <v>0</v>
      </c>
      <c r="H833" s="84" t="b">
        <v>0</v>
      </c>
      <c r="I833" s="84" t="b">
        <v>0</v>
      </c>
      <c r="J833" s="84" t="b">
        <v>0</v>
      </c>
      <c r="K833" s="84" t="b">
        <v>0</v>
      </c>
      <c r="L833" s="84" t="b">
        <v>0</v>
      </c>
    </row>
    <row r="834" spans="1:12" ht="15">
      <c r="A834" s="84" t="s">
        <v>2692</v>
      </c>
      <c r="B834" s="84" t="s">
        <v>2693</v>
      </c>
      <c r="C834" s="84">
        <v>5</v>
      </c>
      <c r="D834" s="118">
        <v>0.0061092765973206516</v>
      </c>
      <c r="E834" s="118">
        <v>2.208441356438567</v>
      </c>
      <c r="F834" s="84" t="s">
        <v>2014</v>
      </c>
      <c r="G834" s="84" t="b">
        <v>0</v>
      </c>
      <c r="H834" s="84" t="b">
        <v>0</v>
      </c>
      <c r="I834" s="84" t="b">
        <v>0</v>
      </c>
      <c r="J834" s="84" t="b">
        <v>0</v>
      </c>
      <c r="K834" s="84" t="b">
        <v>0</v>
      </c>
      <c r="L834" s="84" t="b">
        <v>0</v>
      </c>
    </row>
    <row r="835" spans="1:12" ht="15">
      <c r="A835" s="84" t="s">
        <v>2693</v>
      </c>
      <c r="B835" s="84" t="s">
        <v>2642</v>
      </c>
      <c r="C835" s="84">
        <v>5</v>
      </c>
      <c r="D835" s="118">
        <v>0.0061092765973206516</v>
      </c>
      <c r="E835" s="118">
        <v>2.208441356438567</v>
      </c>
      <c r="F835" s="84" t="s">
        <v>2014</v>
      </c>
      <c r="G835" s="84" t="b">
        <v>0</v>
      </c>
      <c r="H835" s="84" t="b">
        <v>0</v>
      </c>
      <c r="I835" s="84" t="b">
        <v>0</v>
      </c>
      <c r="J835" s="84" t="b">
        <v>0</v>
      </c>
      <c r="K835" s="84" t="b">
        <v>0</v>
      </c>
      <c r="L835" s="84" t="b">
        <v>0</v>
      </c>
    </row>
    <row r="836" spans="1:12" ht="15">
      <c r="A836" s="84" t="s">
        <v>2642</v>
      </c>
      <c r="B836" s="84" t="s">
        <v>2694</v>
      </c>
      <c r="C836" s="84">
        <v>5</v>
      </c>
      <c r="D836" s="118">
        <v>0.0061092765973206516</v>
      </c>
      <c r="E836" s="118">
        <v>2.208441356438567</v>
      </c>
      <c r="F836" s="84" t="s">
        <v>2014</v>
      </c>
      <c r="G836" s="84" t="b">
        <v>0</v>
      </c>
      <c r="H836" s="84" t="b">
        <v>0</v>
      </c>
      <c r="I836" s="84" t="b">
        <v>0</v>
      </c>
      <c r="J836" s="84" t="b">
        <v>0</v>
      </c>
      <c r="K836" s="84" t="b">
        <v>0</v>
      </c>
      <c r="L836" s="84" t="b">
        <v>0</v>
      </c>
    </row>
    <row r="837" spans="1:12" ht="15">
      <c r="A837" s="84" t="s">
        <v>2694</v>
      </c>
      <c r="B837" s="84" t="s">
        <v>2695</v>
      </c>
      <c r="C837" s="84">
        <v>5</v>
      </c>
      <c r="D837" s="118">
        <v>0.0061092765973206516</v>
      </c>
      <c r="E837" s="118">
        <v>2.208441356438567</v>
      </c>
      <c r="F837" s="84" t="s">
        <v>2014</v>
      </c>
      <c r="G837" s="84" t="b">
        <v>0</v>
      </c>
      <c r="H837" s="84" t="b">
        <v>0</v>
      </c>
      <c r="I837" s="84" t="b">
        <v>0</v>
      </c>
      <c r="J837" s="84" t="b">
        <v>0</v>
      </c>
      <c r="K837" s="84" t="b">
        <v>0</v>
      </c>
      <c r="L837" s="84" t="b">
        <v>0</v>
      </c>
    </row>
    <row r="838" spans="1:12" ht="15">
      <c r="A838" s="84" t="s">
        <v>2695</v>
      </c>
      <c r="B838" s="84" t="s">
        <v>2696</v>
      </c>
      <c r="C838" s="84">
        <v>5</v>
      </c>
      <c r="D838" s="118">
        <v>0.0061092765973206516</v>
      </c>
      <c r="E838" s="118">
        <v>2.208441356438567</v>
      </c>
      <c r="F838" s="84" t="s">
        <v>2014</v>
      </c>
      <c r="G838" s="84" t="b">
        <v>0</v>
      </c>
      <c r="H838" s="84" t="b">
        <v>0</v>
      </c>
      <c r="I838" s="84" t="b">
        <v>0</v>
      </c>
      <c r="J838" s="84" t="b">
        <v>0</v>
      </c>
      <c r="K838" s="84" t="b">
        <v>0</v>
      </c>
      <c r="L838" s="84" t="b">
        <v>0</v>
      </c>
    </row>
    <row r="839" spans="1:12" ht="15">
      <c r="A839" s="84" t="s">
        <v>2696</v>
      </c>
      <c r="B839" s="84" t="s">
        <v>2697</v>
      </c>
      <c r="C839" s="84">
        <v>5</v>
      </c>
      <c r="D839" s="118">
        <v>0.0061092765973206516</v>
      </c>
      <c r="E839" s="118">
        <v>2.208441356438567</v>
      </c>
      <c r="F839" s="84" t="s">
        <v>2014</v>
      </c>
      <c r="G839" s="84" t="b">
        <v>0</v>
      </c>
      <c r="H839" s="84" t="b">
        <v>0</v>
      </c>
      <c r="I839" s="84" t="b">
        <v>0</v>
      </c>
      <c r="J839" s="84" t="b">
        <v>0</v>
      </c>
      <c r="K839" s="84" t="b">
        <v>0</v>
      </c>
      <c r="L839" s="84" t="b">
        <v>0</v>
      </c>
    </row>
    <row r="840" spans="1:12" ht="15">
      <c r="A840" s="84" t="s">
        <v>234</v>
      </c>
      <c r="B840" s="84" t="s">
        <v>2620</v>
      </c>
      <c r="C840" s="84">
        <v>5</v>
      </c>
      <c r="D840" s="118">
        <v>0.0061092765973206516</v>
      </c>
      <c r="E840" s="118">
        <v>1.2154462580072258</v>
      </c>
      <c r="F840" s="84" t="s">
        <v>2014</v>
      </c>
      <c r="G840" s="84" t="b">
        <v>0</v>
      </c>
      <c r="H840" s="84" t="b">
        <v>0</v>
      </c>
      <c r="I840" s="84" t="b">
        <v>0</v>
      </c>
      <c r="J840" s="84" t="b">
        <v>0</v>
      </c>
      <c r="K840" s="84" t="b">
        <v>0</v>
      </c>
      <c r="L840" s="84" t="b">
        <v>0</v>
      </c>
    </row>
    <row r="841" spans="1:12" ht="15">
      <c r="A841" s="84" t="s">
        <v>2664</v>
      </c>
      <c r="B841" s="84" t="s">
        <v>2644</v>
      </c>
      <c r="C841" s="84">
        <v>5</v>
      </c>
      <c r="D841" s="118">
        <v>0.0061092765973206516</v>
      </c>
      <c r="E841" s="118">
        <v>2.1292601103909425</v>
      </c>
      <c r="F841" s="84" t="s">
        <v>2014</v>
      </c>
      <c r="G841" s="84" t="b">
        <v>0</v>
      </c>
      <c r="H841" s="84" t="b">
        <v>0</v>
      </c>
      <c r="I841" s="84" t="b">
        <v>0</v>
      </c>
      <c r="J841" s="84" t="b">
        <v>0</v>
      </c>
      <c r="K841" s="84" t="b">
        <v>0</v>
      </c>
      <c r="L841" s="84" t="b">
        <v>0</v>
      </c>
    </row>
    <row r="842" spans="1:12" ht="15">
      <c r="A842" s="84" t="s">
        <v>234</v>
      </c>
      <c r="B842" s="84" t="s">
        <v>2184</v>
      </c>
      <c r="C842" s="84">
        <v>5</v>
      </c>
      <c r="D842" s="118">
        <v>0.0061092765973206516</v>
      </c>
      <c r="E842" s="118">
        <v>0.5622337442318821</v>
      </c>
      <c r="F842" s="84" t="s">
        <v>2014</v>
      </c>
      <c r="G842" s="84" t="b">
        <v>0</v>
      </c>
      <c r="H842" s="84" t="b">
        <v>0</v>
      </c>
      <c r="I842" s="84" t="b">
        <v>0</v>
      </c>
      <c r="J842" s="84" t="b">
        <v>0</v>
      </c>
      <c r="K842" s="84" t="b">
        <v>0</v>
      </c>
      <c r="L842" s="84" t="b">
        <v>0</v>
      </c>
    </row>
    <row r="843" spans="1:12" ht="15">
      <c r="A843" s="84" t="s">
        <v>2596</v>
      </c>
      <c r="B843" s="84" t="s">
        <v>2688</v>
      </c>
      <c r="C843" s="84">
        <v>5</v>
      </c>
      <c r="D843" s="118">
        <v>0.0061092765973206516</v>
      </c>
      <c r="E843" s="118">
        <v>1.8282301147269613</v>
      </c>
      <c r="F843" s="84" t="s">
        <v>2014</v>
      </c>
      <c r="G843" s="84" t="b">
        <v>1</v>
      </c>
      <c r="H843" s="84" t="b">
        <v>0</v>
      </c>
      <c r="I843" s="84" t="b">
        <v>0</v>
      </c>
      <c r="J843" s="84" t="b">
        <v>0</v>
      </c>
      <c r="K843" s="84" t="b">
        <v>0</v>
      </c>
      <c r="L843" s="84" t="b">
        <v>0</v>
      </c>
    </row>
    <row r="844" spans="1:12" ht="15">
      <c r="A844" s="84" t="s">
        <v>2635</v>
      </c>
      <c r="B844" s="84" t="s">
        <v>2706</v>
      </c>
      <c r="C844" s="84">
        <v>5</v>
      </c>
      <c r="D844" s="118">
        <v>0.0061092765973206516</v>
      </c>
      <c r="E844" s="118">
        <v>2.0623133207603295</v>
      </c>
      <c r="F844" s="84" t="s">
        <v>2014</v>
      </c>
      <c r="G844" s="84" t="b">
        <v>0</v>
      </c>
      <c r="H844" s="84" t="b">
        <v>0</v>
      </c>
      <c r="I844" s="84" t="b">
        <v>0</v>
      </c>
      <c r="J844" s="84" t="b">
        <v>0</v>
      </c>
      <c r="K844" s="84" t="b">
        <v>0</v>
      </c>
      <c r="L844" s="84" t="b">
        <v>0</v>
      </c>
    </row>
    <row r="845" spans="1:12" ht="15">
      <c r="A845" s="84" t="s">
        <v>2706</v>
      </c>
      <c r="B845" s="84" t="s">
        <v>2636</v>
      </c>
      <c r="C845" s="84">
        <v>5</v>
      </c>
      <c r="D845" s="118">
        <v>0.0061092765973206516</v>
      </c>
      <c r="E845" s="118">
        <v>2.0623133207603295</v>
      </c>
      <c r="F845" s="84" t="s">
        <v>2014</v>
      </c>
      <c r="G845" s="84" t="b">
        <v>0</v>
      </c>
      <c r="H845" s="84" t="b">
        <v>0</v>
      </c>
      <c r="I845" s="84" t="b">
        <v>0</v>
      </c>
      <c r="J845" s="84" t="b">
        <v>0</v>
      </c>
      <c r="K845" s="84" t="b">
        <v>0</v>
      </c>
      <c r="L845" s="84" t="b">
        <v>0</v>
      </c>
    </row>
    <row r="846" spans="1:12" ht="15">
      <c r="A846" s="84" t="s">
        <v>2637</v>
      </c>
      <c r="B846" s="84" t="s">
        <v>2598</v>
      </c>
      <c r="C846" s="84">
        <v>5</v>
      </c>
      <c r="D846" s="118">
        <v>0.0061092765973206516</v>
      </c>
      <c r="E846" s="118">
        <v>1.719890639938123</v>
      </c>
      <c r="F846" s="84" t="s">
        <v>2014</v>
      </c>
      <c r="G846" s="84" t="b">
        <v>1</v>
      </c>
      <c r="H846" s="84" t="b">
        <v>0</v>
      </c>
      <c r="I846" s="84" t="b">
        <v>0</v>
      </c>
      <c r="J846" s="84" t="b">
        <v>0</v>
      </c>
      <c r="K846" s="84" t="b">
        <v>0</v>
      </c>
      <c r="L846" s="84" t="b">
        <v>0</v>
      </c>
    </row>
    <row r="847" spans="1:12" ht="15">
      <c r="A847" s="84" t="s">
        <v>2190</v>
      </c>
      <c r="B847" s="84" t="s">
        <v>2169</v>
      </c>
      <c r="C847" s="84">
        <v>4</v>
      </c>
      <c r="D847" s="118">
        <v>0.005335560066333082</v>
      </c>
      <c r="E847" s="118">
        <v>1.316346753748087</v>
      </c>
      <c r="F847" s="84" t="s">
        <v>2014</v>
      </c>
      <c r="G847" s="84" t="b">
        <v>0</v>
      </c>
      <c r="H847" s="84" t="b">
        <v>0</v>
      </c>
      <c r="I847" s="84" t="b">
        <v>0</v>
      </c>
      <c r="J847" s="84" t="b">
        <v>0</v>
      </c>
      <c r="K847" s="84" t="b">
        <v>0</v>
      </c>
      <c r="L847" s="84" t="b">
        <v>0</v>
      </c>
    </row>
    <row r="848" spans="1:12" ht="15">
      <c r="A848" s="84" t="s">
        <v>2169</v>
      </c>
      <c r="B848" s="84" t="s">
        <v>2743</v>
      </c>
      <c r="C848" s="84">
        <v>4</v>
      </c>
      <c r="D848" s="118">
        <v>0.005335560066333082</v>
      </c>
      <c r="E848" s="118">
        <v>1.8282301147269613</v>
      </c>
      <c r="F848" s="84" t="s">
        <v>2014</v>
      </c>
      <c r="G848" s="84" t="b">
        <v>0</v>
      </c>
      <c r="H848" s="84" t="b">
        <v>0</v>
      </c>
      <c r="I848" s="84" t="b">
        <v>0</v>
      </c>
      <c r="J848" s="84" t="b">
        <v>0</v>
      </c>
      <c r="K848" s="84" t="b">
        <v>0</v>
      </c>
      <c r="L848" s="84" t="b">
        <v>0</v>
      </c>
    </row>
    <row r="849" spans="1:12" ht="15">
      <c r="A849" s="84" t="s">
        <v>2743</v>
      </c>
      <c r="B849" s="84" t="s">
        <v>2176</v>
      </c>
      <c r="C849" s="84">
        <v>4</v>
      </c>
      <c r="D849" s="118">
        <v>0.005335560066333082</v>
      </c>
      <c r="E849" s="118">
        <v>1.9531688513352614</v>
      </c>
      <c r="F849" s="84" t="s">
        <v>2014</v>
      </c>
      <c r="G849" s="84" t="b">
        <v>0</v>
      </c>
      <c r="H849" s="84" t="b">
        <v>0</v>
      </c>
      <c r="I849" s="84" t="b">
        <v>0</v>
      </c>
      <c r="J849" s="84" t="b">
        <v>0</v>
      </c>
      <c r="K849" s="84" t="b">
        <v>0</v>
      </c>
      <c r="L849" s="84" t="b">
        <v>0</v>
      </c>
    </row>
    <row r="850" spans="1:12" ht="15">
      <c r="A850" s="84" t="s">
        <v>2167</v>
      </c>
      <c r="B850" s="84" t="s">
        <v>2742</v>
      </c>
      <c r="C850" s="84">
        <v>4</v>
      </c>
      <c r="D850" s="118">
        <v>0.005335560066333082</v>
      </c>
      <c r="E850" s="118">
        <v>1.9074113607745862</v>
      </c>
      <c r="F850" s="84" t="s">
        <v>2014</v>
      </c>
      <c r="G850" s="84" t="b">
        <v>0</v>
      </c>
      <c r="H850" s="84" t="b">
        <v>0</v>
      </c>
      <c r="I850" s="84" t="b">
        <v>0</v>
      </c>
      <c r="J850" s="84" t="b">
        <v>0</v>
      </c>
      <c r="K850" s="84" t="b">
        <v>0</v>
      </c>
      <c r="L850" s="84" t="b">
        <v>0</v>
      </c>
    </row>
    <row r="851" spans="1:12" ht="15">
      <c r="A851" s="84" t="s">
        <v>2697</v>
      </c>
      <c r="B851" s="84" t="s">
        <v>2739</v>
      </c>
      <c r="C851" s="84">
        <v>4</v>
      </c>
      <c r="D851" s="118">
        <v>0.005335560066333082</v>
      </c>
      <c r="E851" s="118">
        <v>2.208441356438567</v>
      </c>
      <c r="F851" s="84" t="s">
        <v>2014</v>
      </c>
      <c r="G851" s="84" t="b">
        <v>0</v>
      </c>
      <c r="H851" s="84" t="b">
        <v>0</v>
      </c>
      <c r="I851" s="84" t="b">
        <v>0</v>
      </c>
      <c r="J851" s="84" t="b">
        <v>0</v>
      </c>
      <c r="K851" s="84" t="b">
        <v>0</v>
      </c>
      <c r="L851" s="84" t="b">
        <v>0</v>
      </c>
    </row>
    <row r="852" spans="1:12" ht="15">
      <c r="A852" s="84" t="s">
        <v>234</v>
      </c>
      <c r="B852" s="84" t="s">
        <v>2690</v>
      </c>
      <c r="C852" s="84">
        <v>4</v>
      </c>
      <c r="D852" s="118">
        <v>0.005335560066333082</v>
      </c>
      <c r="E852" s="118">
        <v>1.2946275040548505</v>
      </c>
      <c r="F852" s="84" t="s">
        <v>2014</v>
      </c>
      <c r="G852" s="84" t="b">
        <v>0</v>
      </c>
      <c r="H852" s="84" t="b">
        <v>0</v>
      </c>
      <c r="I852" s="84" t="b">
        <v>0</v>
      </c>
      <c r="J852" s="84" t="b">
        <v>1</v>
      </c>
      <c r="K852" s="84" t="b">
        <v>0</v>
      </c>
      <c r="L852" s="84" t="b">
        <v>0</v>
      </c>
    </row>
    <row r="853" spans="1:12" ht="15">
      <c r="A853" s="84" t="s">
        <v>234</v>
      </c>
      <c r="B853" s="84" t="s">
        <v>2698</v>
      </c>
      <c r="C853" s="84">
        <v>4</v>
      </c>
      <c r="D853" s="118">
        <v>0.005335560066333082</v>
      </c>
      <c r="E853" s="118">
        <v>1.2946275040548505</v>
      </c>
      <c r="F853" s="84" t="s">
        <v>2014</v>
      </c>
      <c r="G853" s="84" t="b">
        <v>0</v>
      </c>
      <c r="H853" s="84" t="b">
        <v>0</v>
      </c>
      <c r="I853" s="84" t="b">
        <v>0</v>
      </c>
      <c r="J853" s="84" t="b">
        <v>0</v>
      </c>
      <c r="K853" s="84" t="b">
        <v>0</v>
      </c>
      <c r="L853" s="84" t="b">
        <v>0</v>
      </c>
    </row>
    <row r="854" spans="1:12" ht="15">
      <c r="A854" s="84" t="s">
        <v>2705</v>
      </c>
      <c r="B854" s="84" t="s">
        <v>2740</v>
      </c>
      <c r="C854" s="84">
        <v>4</v>
      </c>
      <c r="D854" s="118">
        <v>0.005335560066333082</v>
      </c>
      <c r="E854" s="118">
        <v>2.208441356438567</v>
      </c>
      <c r="F854" s="84" t="s">
        <v>2014</v>
      </c>
      <c r="G854" s="84" t="b">
        <v>0</v>
      </c>
      <c r="H854" s="84" t="b">
        <v>0</v>
      </c>
      <c r="I854" s="84" t="b">
        <v>0</v>
      </c>
      <c r="J854" s="84" t="b">
        <v>0</v>
      </c>
      <c r="K854" s="84" t="b">
        <v>0</v>
      </c>
      <c r="L854" s="84" t="b">
        <v>0</v>
      </c>
    </row>
    <row r="855" spans="1:12" ht="15">
      <c r="A855" s="84" t="s">
        <v>2168</v>
      </c>
      <c r="B855" s="84" t="s">
        <v>2170</v>
      </c>
      <c r="C855" s="84">
        <v>4</v>
      </c>
      <c r="D855" s="118">
        <v>0.005335560066333082</v>
      </c>
      <c r="E855" s="118">
        <v>2.305351369446624</v>
      </c>
      <c r="F855" s="84" t="s">
        <v>2014</v>
      </c>
      <c r="G855" s="84" t="b">
        <v>0</v>
      </c>
      <c r="H855" s="84" t="b">
        <v>0</v>
      </c>
      <c r="I855" s="84" t="b">
        <v>0</v>
      </c>
      <c r="J855" s="84" t="b">
        <v>0</v>
      </c>
      <c r="K855" s="84" t="b">
        <v>0</v>
      </c>
      <c r="L855" s="84" t="b">
        <v>0</v>
      </c>
    </row>
    <row r="856" spans="1:12" ht="15">
      <c r="A856" s="84" t="s">
        <v>2597</v>
      </c>
      <c r="B856" s="84" t="s">
        <v>2190</v>
      </c>
      <c r="C856" s="84">
        <v>3</v>
      </c>
      <c r="D856" s="118">
        <v>0.004434983587119638</v>
      </c>
      <c r="E856" s="118">
        <v>1.191408017139787</v>
      </c>
      <c r="F856" s="84" t="s">
        <v>2014</v>
      </c>
      <c r="G856" s="84" t="b">
        <v>0</v>
      </c>
      <c r="H856" s="84" t="b">
        <v>0</v>
      </c>
      <c r="I856" s="84" t="b">
        <v>0</v>
      </c>
      <c r="J856" s="84" t="b">
        <v>0</v>
      </c>
      <c r="K856" s="84" t="b">
        <v>0</v>
      </c>
      <c r="L856" s="84" t="b">
        <v>0</v>
      </c>
    </row>
    <row r="857" spans="1:12" ht="15">
      <c r="A857" s="84" t="s">
        <v>2658</v>
      </c>
      <c r="B857" s="84" t="s">
        <v>2691</v>
      </c>
      <c r="C857" s="84">
        <v>3</v>
      </c>
      <c r="D857" s="118">
        <v>0.004434983587119638</v>
      </c>
      <c r="E857" s="118">
        <v>1.9865926068222108</v>
      </c>
      <c r="F857" s="84" t="s">
        <v>2014</v>
      </c>
      <c r="G857" s="84" t="b">
        <v>0</v>
      </c>
      <c r="H857" s="84" t="b">
        <v>0</v>
      </c>
      <c r="I857" s="84" t="b">
        <v>0</v>
      </c>
      <c r="J857" s="84" t="b">
        <v>0</v>
      </c>
      <c r="K857" s="84" t="b">
        <v>0</v>
      </c>
      <c r="L857" s="84" t="b">
        <v>0</v>
      </c>
    </row>
    <row r="858" spans="1:12" ht="15">
      <c r="A858" s="84" t="s">
        <v>2184</v>
      </c>
      <c r="B858" s="84" t="s">
        <v>2692</v>
      </c>
      <c r="C858" s="84">
        <v>3</v>
      </c>
      <c r="D858" s="118">
        <v>0.004434983587119638</v>
      </c>
      <c r="E858" s="118">
        <v>1.2541988469992424</v>
      </c>
      <c r="F858" s="84" t="s">
        <v>2014</v>
      </c>
      <c r="G858" s="84" t="b">
        <v>0</v>
      </c>
      <c r="H858" s="84" t="b">
        <v>0</v>
      </c>
      <c r="I858" s="84" t="b">
        <v>0</v>
      </c>
      <c r="J858" s="84" t="b">
        <v>0</v>
      </c>
      <c r="K858" s="84" t="b">
        <v>0</v>
      </c>
      <c r="L858" s="84" t="b">
        <v>0</v>
      </c>
    </row>
    <row r="859" spans="1:12" ht="15">
      <c r="A859" s="84" t="s">
        <v>2590</v>
      </c>
      <c r="B859" s="84" t="s">
        <v>2792</v>
      </c>
      <c r="C859" s="84">
        <v>3</v>
      </c>
      <c r="D859" s="118">
        <v>0.004434983587119638</v>
      </c>
      <c r="E859" s="118">
        <v>2.1292601103909425</v>
      </c>
      <c r="F859" s="84" t="s">
        <v>2014</v>
      </c>
      <c r="G859" s="84" t="b">
        <v>0</v>
      </c>
      <c r="H859" s="84" t="b">
        <v>0</v>
      </c>
      <c r="I859" s="84" t="b">
        <v>0</v>
      </c>
      <c r="J859" s="84" t="b">
        <v>0</v>
      </c>
      <c r="K859" s="84" t="b">
        <v>0</v>
      </c>
      <c r="L859" s="84" t="b">
        <v>0</v>
      </c>
    </row>
    <row r="860" spans="1:12" ht="15">
      <c r="A860" s="84" t="s">
        <v>2598</v>
      </c>
      <c r="B860" s="84" t="s">
        <v>2790</v>
      </c>
      <c r="C860" s="84">
        <v>3</v>
      </c>
      <c r="D860" s="118">
        <v>0.004434983587119638</v>
      </c>
      <c r="E860" s="118">
        <v>1.866018675616361</v>
      </c>
      <c r="F860" s="84" t="s">
        <v>2014</v>
      </c>
      <c r="G860" s="84" t="b">
        <v>0</v>
      </c>
      <c r="H860" s="84" t="b">
        <v>0</v>
      </c>
      <c r="I860" s="84" t="b">
        <v>0</v>
      </c>
      <c r="J860" s="84" t="b">
        <v>0</v>
      </c>
      <c r="K860" s="84" t="b">
        <v>0</v>
      </c>
      <c r="L860" s="84" t="b">
        <v>0</v>
      </c>
    </row>
    <row r="861" spans="1:12" ht="15">
      <c r="A861" s="84" t="s">
        <v>2790</v>
      </c>
      <c r="B861" s="84" t="s">
        <v>2707</v>
      </c>
      <c r="C861" s="84">
        <v>3</v>
      </c>
      <c r="D861" s="118">
        <v>0.004434983587119638</v>
      </c>
      <c r="E861" s="118">
        <v>2.208441356438567</v>
      </c>
      <c r="F861" s="84" t="s">
        <v>2014</v>
      </c>
      <c r="G861" s="84" t="b">
        <v>0</v>
      </c>
      <c r="H861" s="84" t="b">
        <v>0</v>
      </c>
      <c r="I861" s="84" t="b">
        <v>0</v>
      </c>
      <c r="J861" s="84" t="b">
        <v>0</v>
      </c>
      <c r="K861" s="84" t="b">
        <v>0</v>
      </c>
      <c r="L861" s="84" t="b">
        <v>0</v>
      </c>
    </row>
    <row r="862" spans="1:12" ht="15">
      <c r="A862" s="84" t="s">
        <v>2167</v>
      </c>
      <c r="B862" s="84" t="s">
        <v>2590</v>
      </c>
      <c r="C862" s="84">
        <v>2</v>
      </c>
      <c r="D862" s="118">
        <v>0.0033638031445283475</v>
      </c>
      <c r="E862" s="118">
        <v>1.4302901060549238</v>
      </c>
      <c r="F862" s="84" t="s">
        <v>2014</v>
      </c>
      <c r="G862" s="84" t="b">
        <v>0</v>
      </c>
      <c r="H862" s="84" t="b">
        <v>0</v>
      </c>
      <c r="I862" s="84" t="b">
        <v>0</v>
      </c>
      <c r="J862" s="84" t="b">
        <v>0</v>
      </c>
      <c r="K862" s="84" t="b">
        <v>0</v>
      </c>
      <c r="L862" s="84" t="b">
        <v>0</v>
      </c>
    </row>
    <row r="863" spans="1:12" ht="15">
      <c r="A863" s="84" t="s">
        <v>2169</v>
      </c>
      <c r="B863" s="84" t="s">
        <v>2983</v>
      </c>
      <c r="C863" s="84">
        <v>2</v>
      </c>
      <c r="D863" s="118">
        <v>0.0033638031445283475</v>
      </c>
      <c r="E863" s="118">
        <v>1.8282301147269613</v>
      </c>
      <c r="F863" s="84" t="s">
        <v>2014</v>
      </c>
      <c r="G863" s="84" t="b">
        <v>0</v>
      </c>
      <c r="H863" s="84" t="b">
        <v>0</v>
      </c>
      <c r="I863" s="84" t="b">
        <v>0</v>
      </c>
      <c r="J863" s="84" t="b">
        <v>0</v>
      </c>
      <c r="K863" s="84" t="b">
        <v>0</v>
      </c>
      <c r="L863" s="84" t="b">
        <v>0</v>
      </c>
    </row>
    <row r="864" spans="1:12" ht="15">
      <c r="A864" s="84" t="s">
        <v>2658</v>
      </c>
      <c r="B864" s="84" t="s">
        <v>2169</v>
      </c>
      <c r="C864" s="84">
        <v>2</v>
      </c>
      <c r="D864" s="118">
        <v>0.0033638031445283475</v>
      </c>
      <c r="E864" s="118">
        <v>1.4302901060549238</v>
      </c>
      <c r="F864" s="84" t="s">
        <v>2014</v>
      </c>
      <c r="G864" s="84" t="b">
        <v>0</v>
      </c>
      <c r="H864" s="84" t="b">
        <v>0</v>
      </c>
      <c r="I864" s="84" t="b">
        <v>0</v>
      </c>
      <c r="J864" s="84" t="b">
        <v>0</v>
      </c>
      <c r="K864" s="84" t="b">
        <v>0</v>
      </c>
      <c r="L864" s="84" t="b">
        <v>0</v>
      </c>
    </row>
    <row r="865" spans="1:12" ht="15">
      <c r="A865" s="84" t="s">
        <v>2169</v>
      </c>
      <c r="B865" s="84" t="s">
        <v>2691</v>
      </c>
      <c r="C865" s="84">
        <v>2</v>
      </c>
      <c r="D865" s="118">
        <v>0.0033638031445283475</v>
      </c>
      <c r="E865" s="118">
        <v>1.4302901060549238</v>
      </c>
      <c r="F865" s="84" t="s">
        <v>2014</v>
      </c>
      <c r="G865" s="84" t="b">
        <v>0</v>
      </c>
      <c r="H865" s="84" t="b">
        <v>0</v>
      </c>
      <c r="I865" s="84" t="b">
        <v>0</v>
      </c>
      <c r="J865" s="84" t="b">
        <v>0</v>
      </c>
      <c r="K865" s="84" t="b">
        <v>0</v>
      </c>
      <c r="L865" s="84" t="b">
        <v>0</v>
      </c>
    </row>
    <row r="866" spans="1:12" ht="15">
      <c r="A866" s="84" t="s">
        <v>2597</v>
      </c>
      <c r="B866" s="84" t="s">
        <v>2692</v>
      </c>
      <c r="C866" s="84">
        <v>2</v>
      </c>
      <c r="D866" s="118">
        <v>0.0033638031445283475</v>
      </c>
      <c r="E866" s="118">
        <v>1.4302901060549238</v>
      </c>
      <c r="F866" s="84" t="s">
        <v>2014</v>
      </c>
      <c r="G866" s="84" t="b">
        <v>0</v>
      </c>
      <c r="H866" s="84" t="b">
        <v>0</v>
      </c>
      <c r="I866" s="84" t="b">
        <v>0</v>
      </c>
      <c r="J866" s="84" t="b">
        <v>0</v>
      </c>
      <c r="K866" s="84" t="b">
        <v>0</v>
      </c>
      <c r="L866" s="84" t="b">
        <v>0</v>
      </c>
    </row>
    <row r="867" spans="1:12" ht="15">
      <c r="A867" s="84" t="s">
        <v>2590</v>
      </c>
      <c r="B867" s="84" t="s">
        <v>2708</v>
      </c>
      <c r="C867" s="84">
        <v>2</v>
      </c>
      <c r="D867" s="118">
        <v>0.0033638031445283475</v>
      </c>
      <c r="E867" s="118">
        <v>1.7313201017189048</v>
      </c>
      <c r="F867" s="84" t="s">
        <v>2014</v>
      </c>
      <c r="G867" s="84" t="b">
        <v>0</v>
      </c>
      <c r="H867" s="84" t="b">
        <v>0</v>
      </c>
      <c r="I867" s="84" t="b">
        <v>0</v>
      </c>
      <c r="J867" s="84" t="b">
        <v>0</v>
      </c>
      <c r="K867" s="84" t="b">
        <v>0</v>
      </c>
      <c r="L867" s="84" t="b">
        <v>0</v>
      </c>
    </row>
    <row r="868" spans="1:12" ht="15">
      <c r="A868" s="84" t="s">
        <v>2190</v>
      </c>
      <c r="B868" s="84" t="s">
        <v>2176</v>
      </c>
      <c r="C868" s="84">
        <v>2</v>
      </c>
      <c r="D868" s="118">
        <v>0.0033638031445283475</v>
      </c>
      <c r="E868" s="118">
        <v>1.1402554946924057</v>
      </c>
      <c r="F868" s="84" t="s">
        <v>2014</v>
      </c>
      <c r="G868" s="84" t="b">
        <v>0</v>
      </c>
      <c r="H868" s="84" t="b">
        <v>0</v>
      </c>
      <c r="I868" s="84" t="b">
        <v>0</v>
      </c>
      <c r="J868" s="84" t="b">
        <v>0</v>
      </c>
      <c r="K868" s="84" t="b">
        <v>0</v>
      </c>
      <c r="L868" s="84" t="b">
        <v>0</v>
      </c>
    </row>
    <row r="869" spans="1:12" ht="15">
      <c r="A869" s="84" t="s">
        <v>2637</v>
      </c>
      <c r="B869" s="84" t="s">
        <v>2168</v>
      </c>
      <c r="C869" s="84">
        <v>2</v>
      </c>
      <c r="D869" s="118">
        <v>0.0033638031445283475</v>
      </c>
      <c r="E869" s="118">
        <v>1.761283325096348</v>
      </c>
      <c r="F869" s="84" t="s">
        <v>2014</v>
      </c>
      <c r="G869" s="84" t="b">
        <v>1</v>
      </c>
      <c r="H869" s="84" t="b">
        <v>0</v>
      </c>
      <c r="I869" s="84" t="b">
        <v>0</v>
      </c>
      <c r="J869" s="84" t="b">
        <v>0</v>
      </c>
      <c r="K869" s="84" t="b">
        <v>0</v>
      </c>
      <c r="L869" s="84" t="b">
        <v>0</v>
      </c>
    </row>
    <row r="870" spans="1:12" ht="15">
      <c r="A870" s="84" t="s">
        <v>2170</v>
      </c>
      <c r="B870" s="84" t="s">
        <v>2977</v>
      </c>
      <c r="C870" s="84">
        <v>2</v>
      </c>
      <c r="D870" s="118">
        <v>0.0033638031445283475</v>
      </c>
      <c r="E870" s="118">
        <v>2.305351369446624</v>
      </c>
      <c r="F870" s="84" t="s">
        <v>2014</v>
      </c>
      <c r="G870" s="84" t="b">
        <v>0</v>
      </c>
      <c r="H870" s="84" t="b">
        <v>0</v>
      </c>
      <c r="I870" s="84" t="b">
        <v>0</v>
      </c>
      <c r="J870" s="84" t="b">
        <v>0</v>
      </c>
      <c r="K870" s="84" t="b">
        <v>0</v>
      </c>
      <c r="L870" s="84" t="b">
        <v>0</v>
      </c>
    </row>
    <row r="871" spans="1:12" ht="15">
      <c r="A871" s="84" t="s">
        <v>2977</v>
      </c>
      <c r="B871" s="84" t="s">
        <v>2978</v>
      </c>
      <c r="C871" s="84">
        <v>2</v>
      </c>
      <c r="D871" s="118">
        <v>0.0033638031445283475</v>
      </c>
      <c r="E871" s="118">
        <v>2.606381365110605</v>
      </c>
      <c r="F871" s="84" t="s">
        <v>2014</v>
      </c>
      <c r="G871" s="84" t="b">
        <v>0</v>
      </c>
      <c r="H871" s="84" t="b">
        <v>0</v>
      </c>
      <c r="I871" s="84" t="b">
        <v>0</v>
      </c>
      <c r="J871" s="84" t="b">
        <v>0</v>
      </c>
      <c r="K871" s="84" t="b">
        <v>0</v>
      </c>
      <c r="L871" s="84" t="b">
        <v>0</v>
      </c>
    </row>
    <row r="872" spans="1:12" ht="15">
      <c r="A872" s="84" t="s">
        <v>2978</v>
      </c>
      <c r="B872" s="84" t="s">
        <v>2737</v>
      </c>
      <c r="C872" s="84">
        <v>2</v>
      </c>
      <c r="D872" s="118">
        <v>0.0033638031445283475</v>
      </c>
      <c r="E872" s="118">
        <v>2.606381365110605</v>
      </c>
      <c r="F872" s="84" t="s">
        <v>2014</v>
      </c>
      <c r="G872" s="84" t="b">
        <v>0</v>
      </c>
      <c r="H872" s="84" t="b">
        <v>0</v>
      </c>
      <c r="I872" s="84" t="b">
        <v>0</v>
      </c>
      <c r="J872" s="84" t="b">
        <v>0</v>
      </c>
      <c r="K872" s="84" t="b">
        <v>0</v>
      </c>
      <c r="L872" s="84" t="b">
        <v>0</v>
      </c>
    </row>
    <row r="873" spans="1:12" ht="15">
      <c r="A873" s="84" t="s">
        <v>2707</v>
      </c>
      <c r="B873" s="84" t="s">
        <v>2979</v>
      </c>
      <c r="C873" s="84">
        <v>2</v>
      </c>
      <c r="D873" s="118">
        <v>0.0033638031445283475</v>
      </c>
      <c r="E873" s="118">
        <v>2.305351369446624</v>
      </c>
      <c r="F873" s="84" t="s">
        <v>2014</v>
      </c>
      <c r="G873" s="84" t="b">
        <v>0</v>
      </c>
      <c r="H873" s="84" t="b">
        <v>0</v>
      </c>
      <c r="I873" s="84" t="b">
        <v>0</v>
      </c>
      <c r="J873" s="84" t="b">
        <v>0</v>
      </c>
      <c r="K873" s="84" t="b">
        <v>0</v>
      </c>
      <c r="L873" s="84" t="b">
        <v>0</v>
      </c>
    </row>
    <row r="874" spans="1:12" ht="15">
      <c r="A874" s="84" t="s">
        <v>2979</v>
      </c>
      <c r="B874" s="84" t="s">
        <v>2741</v>
      </c>
      <c r="C874" s="84">
        <v>2</v>
      </c>
      <c r="D874" s="118">
        <v>0.0033638031445283475</v>
      </c>
      <c r="E874" s="118">
        <v>2.305351369446624</v>
      </c>
      <c r="F874" s="84" t="s">
        <v>2014</v>
      </c>
      <c r="G874" s="84" t="b">
        <v>0</v>
      </c>
      <c r="H874" s="84" t="b">
        <v>0</v>
      </c>
      <c r="I874" s="84" t="b">
        <v>0</v>
      </c>
      <c r="J874" s="84" t="b">
        <v>0</v>
      </c>
      <c r="K874" s="84" t="b">
        <v>0</v>
      </c>
      <c r="L874" s="84" t="b">
        <v>0</v>
      </c>
    </row>
    <row r="875" spans="1:12" ht="15">
      <c r="A875" s="84" t="s">
        <v>2741</v>
      </c>
      <c r="B875" s="84" t="s">
        <v>2615</v>
      </c>
      <c r="C875" s="84">
        <v>2</v>
      </c>
      <c r="D875" s="118">
        <v>0.0033638031445283475</v>
      </c>
      <c r="E875" s="118">
        <v>1.7032913781186614</v>
      </c>
      <c r="F875" s="84" t="s">
        <v>2014</v>
      </c>
      <c r="G875" s="84" t="b">
        <v>0</v>
      </c>
      <c r="H875" s="84" t="b">
        <v>0</v>
      </c>
      <c r="I875" s="84" t="b">
        <v>0</v>
      </c>
      <c r="J875" s="84" t="b">
        <v>0</v>
      </c>
      <c r="K875" s="84" t="b">
        <v>0</v>
      </c>
      <c r="L875" s="84" t="b">
        <v>0</v>
      </c>
    </row>
    <row r="876" spans="1:12" ht="15">
      <c r="A876" s="84" t="s">
        <v>2615</v>
      </c>
      <c r="B876" s="84" t="s">
        <v>2791</v>
      </c>
      <c r="C876" s="84">
        <v>2</v>
      </c>
      <c r="D876" s="118">
        <v>0.0033638031445283475</v>
      </c>
      <c r="E876" s="118">
        <v>1.8282301147269613</v>
      </c>
      <c r="F876" s="84" t="s">
        <v>2014</v>
      </c>
      <c r="G876" s="84" t="b">
        <v>0</v>
      </c>
      <c r="H876" s="84" t="b">
        <v>0</v>
      </c>
      <c r="I876" s="84" t="b">
        <v>0</v>
      </c>
      <c r="J876" s="84" t="b">
        <v>0</v>
      </c>
      <c r="K876" s="84" t="b">
        <v>0</v>
      </c>
      <c r="L876" s="84" t="b">
        <v>0</v>
      </c>
    </row>
    <row r="877" spans="1:12" ht="15">
      <c r="A877" s="84" t="s">
        <v>2791</v>
      </c>
      <c r="B877" s="84" t="s">
        <v>2167</v>
      </c>
      <c r="C877" s="84">
        <v>2</v>
      </c>
      <c r="D877" s="118">
        <v>0.0033638031445283475</v>
      </c>
      <c r="E877" s="118">
        <v>1.6521388556712802</v>
      </c>
      <c r="F877" s="84" t="s">
        <v>2014</v>
      </c>
      <c r="G877" s="84" t="b">
        <v>0</v>
      </c>
      <c r="H877" s="84" t="b">
        <v>0</v>
      </c>
      <c r="I877" s="84" t="b">
        <v>0</v>
      </c>
      <c r="J877" s="84" t="b">
        <v>0</v>
      </c>
      <c r="K877" s="84" t="b">
        <v>0</v>
      </c>
      <c r="L877" s="84" t="b">
        <v>0</v>
      </c>
    </row>
    <row r="878" spans="1:12" ht="15">
      <c r="A878" s="84" t="s">
        <v>2167</v>
      </c>
      <c r="B878" s="84" t="s">
        <v>2980</v>
      </c>
      <c r="C878" s="84">
        <v>2</v>
      </c>
      <c r="D878" s="118">
        <v>0.0033638031445283475</v>
      </c>
      <c r="E878" s="118">
        <v>1.9074113607745862</v>
      </c>
      <c r="F878" s="84" t="s">
        <v>2014</v>
      </c>
      <c r="G878" s="84" t="b">
        <v>0</v>
      </c>
      <c r="H878" s="84" t="b">
        <v>0</v>
      </c>
      <c r="I878" s="84" t="b">
        <v>0</v>
      </c>
      <c r="J878" s="84" t="b">
        <v>0</v>
      </c>
      <c r="K878" s="84" t="b">
        <v>0</v>
      </c>
      <c r="L878" s="84" t="b">
        <v>0</v>
      </c>
    </row>
    <row r="879" spans="1:12" ht="15">
      <c r="A879" s="84" t="s">
        <v>2980</v>
      </c>
      <c r="B879" s="84" t="s">
        <v>2708</v>
      </c>
      <c r="C879" s="84">
        <v>2</v>
      </c>
      <c r="D879" s="118">
        <v>0.0033638031445283475</v>
      </c>
      <c r="E879" s="118">
        <v>2.208441356438567</v>
      </c>
      <c r="F879" s="84" t="s">
        <v>2014</v>
      </c>
      <c r="G879" s="84" t="b">
        <v>0</v>
      </c>
      <c r="H879" s="84" t="b">
        <v>0</v>
      </c>
      <c r="I879" s="84" t="b">
        <v>0</v>
      </c>
      <c r="J879" s="84" t="b">
        <v>0</v>
      </c>
      <c r="K879" s="84" t="b">
        <v>0</v>
      </c>
      <c r="L879" s="84" t="b">
        <v>0</v>
      </c>
    </row>
    <row r="880" spans="1:12" ht="15">
      <c r="A880" s="84" t="s">
        <v>2708</v>
      </c>
      <c r="B880" s="84" t="s">
        <v>2590</v>
      </c>
      <c r="C880" s="84">
        <v>2</v>
      </c>
      <c r="D880" s="118">
        <v>0.0033638031445283475</v>
      </c>
      <c r="E880" s="118">
        <v>1.7313201017189048</v>
      </c>
      <c r="F880" s="84" t="s">
        <v>2014</v>
      </c>
      <c r="G880" s="84" t="b">
        <v>0</v>
      </c>
      <c r="H880" s="84" t="b">
        <v>0</v>
      </c>
      <c r="I880" s="84" t="b">
        <v>0</v>
      </c>
      <c r="J880" s="84" t="b">
        <v>0</v>
      </c>
      <c r="K880" s="84" t="b">
        <v>0</v>
      </c>
      <c r="L880" s="84" t="b">
        <v>0</v>
      </c>
    </row>
    <row r="881" spans="1:12" ht="15">
      <c r="A881" s="84" t="s">
        <v>2976</v>
      </c>
      <c r="B881" s="84" t="s">
        <v>2635</v>
      </c>
      <c r="C881" s="84">
        <v>2</v>
      </c>
      <c r="D881" s="118">
        <v>0.0033638031445283475</v>
      </c>
      <c r="E881" s="118">
        <v>2.305351369446624</v>
      </c>
      <c r="F881" s="84" t="s">
        <v>2014</v>
      </c>
      <c r="G881" s="84" t="b">
        <v>0</v>
      </c>
      <c r="H881" s="84" t="b">
        <v>0</v>
      </c>
      <c r="I881" s="84" t="b">
        <v>0</v>
      </c>
      <c r="J881" s="84" t="b">
        <v>0</v>
      </c>
      <c r="K881" s="84" t="b">
        <v>0</v>
      </c>
      <c r="L881" s="84" t="b">
        <v>0</v>
      </c>
    </row>
    <row r="882" spans="1:12" ht="15">
      <c r="A882" s="84" t="s">
        <v>2620</v>
      </c>
      <c r="B882" s="84" t="s">
        <v>2635</v>
      </c>
      <c r="C882" s="84">
        <v>2</v>
      </c>
      <c r="D882" s="118">
        <v>0.0033638031445283475</v>
      </c>
      <c r="E882" s="118">
        <v>1.7032913781186614</v>
      </c>
      <c r="F882" s="84" t="s">
        <v>2014</v>
      </c>
      <c r="G882" s="84" t="b">
        <v>0</v>
      </c>
      <c r="H882" s="84" t="b">
        <v>0</v>
      </c>
      <c r="I882" s="84" t="b">
        <v>0</v>
      </c>
      <c r="J882" s="84" t="b">
        <v>0</v>
      </c>
      <c r="K882" s="84" t="b">
        <v>0</v>
      </c>
      <c r="L882" s="84" t="b">
        <v>0</v>
      </c>
    </row>
    <row r="883" spans="1:12" ht="15">
      <c r="A883" s="84" t="s">
        <v>2635</v>
      </c>
      <c r="B883" s="84" t="s">
        <v>2636</v>
      </c>
      <c r="C883" s="84">
        <v>2</v>
      </c>
      <c r="D883" s="118">
        <v>0.0033638031445283475</v>
      </c>
      <c r="E883" s="118">
        <v>1.5182452764100536</v>
      </c>
      <c r="F883" s="84" t="s">
        <v>2014</v>
      </c>
      <c r="G883" s="84" t="b">
        <v>0</v>
      </c>
      <c r="H883" s="84" t="b">
        <v>0</v>
      </c>
      <c r="I883" s="84" t="b">
        <v>0</v>
      </c>
      <c r="J883" s="84" t="b">
        <v>0</v>
      </c>
      <c r="K883" s="84" t="b">
        <v>0</v>
      </c>
      <c r="L883" s="84" t="b">
        <v>0</v>
      </c>
    </row>
    <row r="884" spans="1:12" ht="15">
      <c r="A884" s="84" t="s">
        <v>2598</v>
      </c>
      <c r="B884" s="84" t="s">
        <v>2973</v>
      </c>
      <c r="C884" s="84">
        <v>2</v>
      </c>
      <c r="D884" s="118">
        <v>0.0033638031445283475</v>
      </c>
      <c r="E884" s="118">
        <v>1.866018675616361</v>
      </c>
      <c r="F884" s="84" t="s">
        <v>2014</v>
      </c>
      <c r="G884" s="84" t="b">
        <v>0</v>
      </c>
      <c r="H884" s="84" t="b">
        <v>0</v>
      </c>
      <c r="I884" s="84" t="b">
        <v>0</v>
      </c>
      <c r="J884" s="84" t="b">
        <v>0</v>
      </c>
      <c r="K884" s="84" t="b">
        <v>0</v>
      </c>
      <c r="L884" s="84" t="b">
        <v>0</v>
      </c>
    </row>
    <row r="885" spans="1:12" ht="15">
      <c r="A885" s="84" t="s">
        <v>2973</v>
      </c>
      <c r="B885" s="84" t="s">
        <v>2168</v>
      </c>
      <c r="C885" s="84">
        <v>2</v>
      </c>
      <c r="D885" s="118">
        <v>0.0033638031445283475</v>
      </c>
      <c r="E885" s="118">
        <v>2.305351369446624</v>
      </c>
      <c r="F885" s="84" t="s">
        <v>2014</v>
      </c>
      <c r="G885" s="84" t="b">
        <v>0</v>
      </c>
      <c r="H885" s="84" t="b">
        <v>0</v>
      </c>
      <c r="I885" s="84" t="b">
        <v>0</v>
      </c>
      <c r="J885" s="84" t="b">
        <v>0</v>
      </c>
      <c r="K885" s="84" t="b">
        <v>0</v>
      </c>
      <c r="L885" s="84" t="b">
        <v>0</v>
      </c>
    </row>
    <row r="886" spans="1:12" ht="15">
      <c r="A886" s="84" t="s">
        <v>2170</v>
      </c>
      <c r="B886" s="84" t="s">
        <v>2974</v>
      </c>
      <c r="C886" s="84">
        <v>2</v>
      </c>
      <c r="D886" s="118">
        <v>0.0033638031445283475</v>
      </c>
      <c r="E886" s="118">
        <v>2.305351369446624</v>
      </c>
      <c r="F886" s="84" t="s">
        <v>2014</v>
      </c>
      <c r="G886" s="84" t="b">
        <v>0</v>
      </c>
      <c r="H886" s="84" t="b">
        <v>0</v>
      </c>
      <c r="I886" s="84" t="b">
        <v>0</v>
      </c>
      <c r="J886" s="84" t="b">
        <v>0</v>
      </c>
      <c r="K886" s="84" t="b">
        <v>0</v>
      </c>
      <c r="L886" s="84" t="b">
        <v>0</v>
      </c>
    </row>
    <row r="887" spans="1:12" ht="15">
      <c r="A887" s="84" t="s">
        <v>293</v>
      </c>
      <c r="B887" s="84" t="s">
        <v>308</v>
      </c>
      <c r="C887" s="84">
        <v>3</v>
      </c>
      <c r="D887" s="118">
        <v>0</v>
      </c>
      <c r="E887" s="118">
        <v>1.1249387366083</v>
      </c>
      <c r="F887" s="84" t="s">
        <v>2015</v>
      </c>
      <c r="G887" s="84" t="b">
        <v>0</v>
      </c>
      <c r="H887" s="84" t="b">
        <v>0</v>
      </c>
      <c r="I887" s="84" t="b">
        <v>0</v>
      </c>
      <c r="J887" s="84" t="b">
        <v>0</v>
      </c>
      <c r="K887" s="84" t="b">
        <v>0</v>
      </c>
      <c r="L887" s="84" t="b">
        <v>0</v>
      </c>
    </row>
    <row r="888" spans="1:12" ht="15">
      <c r="A888" s="84" t="s">
        <v>308</v>
      </c>
      <c r="B888" s="84" t="s">
        <v>297</v>
      </c>
      <c r="C888" s="84">
        <v>3</v>
      </c>
      <c r="D888" s="118">
        <v>0</v>
      </c>
      <c r="E888" s="118">
        <v>1.1249387366083</v>
      </c>
      <c r="F888" s="84" t="s">
        <v>2015</v>
      </c>
      <c r="G888" s="84" t="b">
        <v>0</v>
      </c>
      <c r="H888" s="84" t="b">
        <v>0</v>
      </c>
      <c r="I888" s="84" t="b">
        <v>0</v>
      </c>
      <c r="J888" s="84" t="b">
        <v>0</v>
      </c>
      <c r="K888" s="84" t="b">
        <v>0</v>
      </c>
      <c r="L888" s="84" t="b">
        <v>0</v>
      </c>
    </row>
    <row r="889" spans="1:12" ht="15">
      <c r="A889" s="84" t="s">
        <v>297</v>
      </c>
      <c r="B889" s="84" t="s">
        <v>307</v>
      </c>
      <c r="C889" s="84">
        <v>3</v>
      </c>
      <c r="D889" s="118">
        <v>0</v>
      </c>
      <c r="E889" s="118">
        <v>1.1249387366083</v>
      </c>
      <c r="F889" s="84" t="s">
        <v>2015</v>
      </c>
      <c r="G889" s="84" t="b">
        <v>0</v>
      </c>
      <c r="H889" s="84" t="b">
        <v>0</v>
      </c>
      <c r="I889" s="84" t="b">
        <v>0</v>
      </c>
      <c r="J889" s="84" t="b">
        <v>0</v>
      </c>
      <c r="K889" s="84" t="b">
        <v>0</v>
      </c>
      <c r="L889" s="84" t="b">
        <v>0</v>
      </c>
    </row>
    <row r="890" spans="1:12" ht="15">
      <c r="A890" s="84" t="s">
        <v>307</v>
      </c>
      <c r="B890" s="84" t="s">
        <v>295</v>
      </c>
      <c r="C890" s="84">
        <v>3</v>
      </c>
      <c r="D890" s="118">
        <v>0</v>
      </c>
      <c r="E890" s="118">
        <v>1.1249387366083</v>
      </c>
      <c r="F890" s="84" t="s">
        <v>2015</v>
      </c>
      <c r="G890" s="84" t="b">
        <v>0</v>
      </c>
      <c r="H890" s="84" t="b">
        <v>0</v>
      </c>
      <c r="I890" s="84" t="b">
        <v>0</v>
      </c>
      <c r="J890" s="84" t="b">
        <v>0</v>
      </c>
      <c r="K890" s="84" t="b">
        <v>0</v>
      </c>
      <c r="L890" s="84" t="b">
        <v>0</v>
      </c>
    </row>
    <row r="891" spans="1:12" ht="15">
      <c r="A891" s="84" t="s">
        <v>295</v>
      </c>
      <c r="B891" s="84" t="s">
        <v>306</v>
      </c>
      <c r="C891" s="84">
        <v>3</v>
      </c>
      <c r="D891" s="118">
        <v>0</v>
      </c>
      <c r="E891" s="118">
        <v>1.1249387366083</v>
      </c>
      <c r="F891" s="84" t="s">
        <v>2015</v>
      </c>
      <c r="G891" s="84" t="b">
        <v>0</v>
      </c>
      <c r="H891" s="84" t="b">
        <v>0</v>
      </c>
      <c r="I891" s="84" t="b">
        <v>0</v>
      </c>
      <c r="J891" s="84" t="b">
        <v>0</v>
      </c>
      <c r="K891" s="84" t="b">
        <v>0</v>
      </c>
      <c r="L891" s="84" t="b">
        <v>0</v>
      </c>
    </row>
    <row r="892" spans="1:12" ht="15">
      <c r="A892" s="84" t="s">
        <v>306</v>
      </c>
      <c r="B892" s="84" t="s">
        <v>305</v>
      </c>
      <c r="C892" s="84">
        <v>3</v>
      </c>
      <c r="D892" s="118">
        <v>0</v>
      </c>
      <c r="E892" s="118">
        <v>1.1249387366083</v>
      </c>
      <c r="F892" s="84" t="s">
        <v>2015</v>
      </c>
      <c r="G892" s="84" t="b">
        <v>0</v>
      </c>
      <c r="H892" s="84" t="b">
        <v>0</v>
      </c>
      <c r="I892" s="84" t="b">
        <v>0</v>
      </c>
      <c r="J892" s="84" t="b">
        <v>0</v>
      </c>
      <c r="K892" s="84" t="b">
        <v>0</v>
      </c>
      <c r="L892" s="84" t="b">
        <v>0</v>
      </c>
    </row>
    <row r="893" spans="1:12" ht="15">
      <c r="A893" s="84" t="s">
        <v>305</v>
      </c>
      <c r="B893" s="84" t="s">
        <v>304</v>
      </c>
      <c r="C893" s="84">
        <v>3</v>
      </c>
      <c r="D893" s="118">
        <v>0</v>
      </c>
      <c r="E893" s="118">
        <v>1.1249387366083</v>
      </c>
      <c r="F893" s="84" t="s">
        <v>2015</v>
      </c>
      <c r="G893" s="84" t="b">
        <v>0</v>
      </c>
      <c r="H893" s="84" t="b">
        <v>0</v>
      </c>
      <c r="I893" s="84" t="b">
        <v>0</v>
      </c>
      <c r="J893" s="84" t="b">
        <v>0</v>
      </c>
      <c r="K893" s="84" t="b">
        <v>0</v>
      </c>
      <c r="L893" s="84" t="b">
        <v>0</v>
      </c>
    </row>
    <row r="894" spans="1:12" ht="15">
      <c r="A894" s="84" t="s">
        <v>304</v>
      </c>
      <c r="B894" s="84" t="s">
        <v>303</v>
      </c>
      <c r="C894" s="84">
        <v>3</v>
      </c>
      <c r="D894" s="118">
        <v>0</v>
      </c>
      <c r="E894" s="118">
        <v>1.1249387366083</v>
      </c>
      <c r="F894" s="84" t="s">
        <v>2015</v>
      </c>
      <c r="G894" s="84" t="b">
        <v>0</v>
      </c>
      <c r="H894" s="84" t="b">
        <v>0</v>
      </c>
      <c r="I894" s="84" t="b">
        <v>0</v>
      </c>
      <c r="J894" s="84" t="b">
        <v>0</v>
      </c>
      <c r="K894" s="84" t="b">
        <v>0</v>
      </c>
      <c r="L894" s="84" t="b">
        <v>0</v>
      </c>
    </row>
    <row r="895" spans="1:12" ht="15">
      <c r="A895" s="84" t="s">
        <v>303</v>
      </c>
      <c r="B895" s="84" t="s">
        <v>302</v>
      </c>
      <c r="C895" s="84">
        <v>3</v>
      </c>
      <c r="D895" s="118">
        <v>0</v>
      </c>
      <c r="E895" s="118">
        <v>1.1249387366083</v>
      </c>
      <c r="F895" s="84" t="s">
        <v>2015</v>
      </c>
      <c r="G895" s="84" t="b">
        <v>0</v>
      </c>
      <c r="H895" s="84" t="b">
        <v>0</v>
      </c>
      <c r="I895" s="84" t="b">
        <v>0</v>
      </c>
      <c r="J895" s="84" t="b">
        <v>0</v>
      </c>
      <c r="K895" s="84" t="b">
        <v>0</v>
      </c>
      <c r="L895" s="84" t="b">
        <v>0</v>
      </c>
    </row>
    <row r="896" spans="1:12" ht="15">
      <c r="A896" s="84" t="s">
        <v>256</v>
      </c>
      <c r="B896" s="84" t="s">
        <v>293</v>
      </c>
      <c r="C896" s="84">
        <v>2</v>
      </c>
      <c r="D896" s="118">
        <v>0.008190291118868894</v>
      </c>
      <c r="E896" s="118">
        <v>1.301029995663981</v>
      </c>
      <c r="F896" s="84" t="s">
        <v>2015</v>
      </c>
      <c r="G896" s="84" t="b">
        <v>0</v>
      </c>
      <c r="H896" s="84" t="b">
        <v>0</v>
      </c>
      <c r="I896" s="84" t="b">
        <v>0</v>
      </c>
      <c r="J896" s="84" t="b">
        <v>0</v>
      </c>
      <c r="K896" s="84" t="b">
        <v>0</v>
      </c>
      <c r="L896" s="84" t="b">
        <v>0</v>
      </c>
    </row>
    <row r="897" spans="1:12" ht="15">
      <c r="A897" s="84" t="s">
        <v>2197</v>
      </c>
      <c r="B897" s="84" t="s">
        <v>2198</v>
      </c>
      <c r="C897" s="84">
        <v>3</v>
      </c>
      <c r="D897" s="118">
        <v>0</v>
      </c>
      <c r="E897" s="118">
        <v>1.021189299069938</v>
      </c>
      <c r="F897" s="84" t="s">
        <v>2018</v>
      </c>
      <c r="G897" s="84" t="b">
        <v>0</v>
      </c>
      <c r="H897" s="84" t="b">
        <v>0</v>
      </c>
      <c r="I897" s="84" t="b">
        <v>0</v>
      </c>
      <c r="J897" s="84" t="b">
        <v>0</v>
      </c>
      <c r="K897" s="84" t="b">
        <v>0</v>
      </c>
      <c r="L897" s="84" t="b">
        <v>0</v>
      </c>
    </row>
    <row r="898" spans="1:12" ht="15">
      <c r="A898" s="84" t="s">
        <v>2198</v>
      </c>
      <c r="B898" s="84" t="s">
        <v>2199</v>
      </c>
      <c r="C898" s="84">
        <v>3</v>
      </c>
      <c r="D898" s="118">
        <v>0</v>
      </c>
      <c r="E898" s="118">
        <v>1.146128035678238</v>
      </c>
      <c r="F898" s="84" t="s">
        <v>2018</v>
      </c>
      <c r="G898" s="84" t="b">
        <v>0</v>
      </c>
      <c r="H898" s="84" t="b">
        <v>0</v>
      </c>
      <c r="I898" s="84" t="b">
        <v>0</v>
      </c>
      <c r="J898" s="84" t="b">
        <v>0</v>
      </c>
      <c r="K898" s="84" t="b">
        <v>0</v>
      </c>
      <c r="L898" s="84" t="b">
        <v>0</v>
      </c>
    </row>
    <row r="899" spans="1:12" ht="15">
      <c r="A899" s="84" t="s">
        <v>2199</v>
      </c>
      <c r="B899" s="84" t="s">
        <v>2168</v>
      </c>
      <c r="C899" s="84">
        <v>3</v>
      </c>
      <c r="D899" s="118">
        <v>0</v>
      </c>
      <c r="E899" s="118">
        <v>1.146128035678238</v>
      </c>
      <c r="F899" s="84" t="s">
        <v>2018</v>
      </c>
      <c r="G899" s="84" t="b">
        <v>0</v>
      </c>
      <c r="H899" s="84" t="b">
        <v>0</v>
      </c>
      <c r="I899" s="84" t="b">
        <v>0</v>
      </c>
      <c r="J899" s="84" t="b">
        <v>0</v>
      </c>
      <c r="K899" s="84" t="b">
        <v>0</v>
      </c>
      <c r="L899" s="84" t="b">
        <v>0</v>
      </c>
    </row>
    <row r="900" spans="1:12" ht="15">
      <c r="A900" s="84" t="s">
        <v>2168</v>
      </c>
      <c r="B900" s="84" t="s">
        <v>2170</v>
      </c>
      <c r="C900" s="84">
        <v>3</v>
      </c>
      <c r="D900" s="118">
        <v>0</v>
      </c>
      <c r="E900" s="118">
        <v>1.146128035678238</v>
      </c>
      <c r="F900" s="84" t="s">
        <v>2018</v>
      </c>
      <c r="G900" s="84" t="b">
        <v>0</v>
      </c>
      <c r="H900" s="84" t="b">
        <v>0</v>
      </c>
      <c r="I900" s="84" t="b">
        <v>0</v>
      </c>
      <c r="J900" s="84" t="b">
        <v>0</v>
      </c>
      <c r="K900" s="84" t="b">
        <v>0</v>
      </c>
      <c r="L900" s="84" t="b">
        <v>0</v>
      </c>
    </row>
    <row r="901" spans="1:12" ht="15">
      <c r="A901" s="84" t="s">
        <v>2170</v>
      </c>
      <c r="B901" s="84" t="s">
        <v>2200</v>
      </c>
      <c r="C901" s="84">
        <v>3</v>
      </c>
      <c r="D901" s="118">
        <v>0</v>
      </c>
      <c r="E901" s="118">
        <v>1.146128035678238</v>
      </c>
      <c r="F901" s="84" t="s">
        <v>2018</v>
      </c>
      <c r="G901" s="84" t="b">
        <v>0</v>
      </c>
      <c r="H901" s="84" t="b">
        <v>0</v>
      </c>
      <c r="I901" s="84" t="b">
        <v>0</v>
      </c>
      <c r="J901" s="84" t="b">
        <v>0</v>
      </c>
      <c r="K901" s="84" t="b">
        <v>0</v>
      </c>
      <c r="L901" s="84" t="b">
        <v>0</v>
      </c>
    </row>
    <row r="902" spans="1:12" ht="15">
      <c r="A902" s="84" t="s">
        <v>2200</v>
      </c>
      <c r="B902" s="84" t="s">
        <v>2201</v>
      </c>
      <c r="C902" s="84">
        <v>3</v>
      </c>
      <c r="D902" s="118">
        <v>0</v>
      </c>
      <c r="E902" s="118">
        <v>1.146128035678238</v>
      </c>
      <c r="F902" s="84" t="s">
        <v>2018</v>
      </c>
      <c r="G902" s="84" t="b">
        <v>0</v>
      </c>
      <c r="H902" s="84" t="b">
        <v>0</v>
      </c>
      <c r="I902" s="84" t="b">
        <v>0</v>
      </c>
      <c r="J902" s="84" t="b">
        <v>0</v>
      </c>
      <c r="K902" s="84" t="b">
        <v>0</v>
      </c>
      <c r="L902" s="84" t="b">
        <v>0</v>
      </c>
    </row>
    <row r="903" spans="1:12" ht="15">
      <c r="A903" s="84" t="s">
        <v>2201</v>
      </c>
      <c r="B903" s="84" t="s">
        <v>2202</v>
      </c>
      <c r="C903" s="84">
        <v>3</v>
      </c>
      <c r="D903" s="118">
        <v>0</v>
      </c>
      <c r="E903" s="118">
        <v>1.146128035678238</v>
      </c>
      <c r="F903" s="84" t="s">
        <v>2018</v>
      </c>
      <c r="G903" s="84" t="b">
        <v>0</v>
      </c>
      <c r="H903" s="84" t="b">
        <v>0</v>
      </c>
      <c r="I903" s="84" t="b">
        <v>0</v>
      </c>
      <c r="J903" s="84" t="b">
        <v>1</v>
      </c>
      <c r="K903" s="84" t="b">
        <v>0</v>
      </c>
      <c r="L903" s="84" t="b">
        <v>0</v>
      </c>
    </row>
    <row r="904" spans="1:12" ht="15">
      <c r="A904" s="84" t="s">
        <v>2202</v>
      </c>
      <c r="B904" s="84" t="s">
        <v>2203</v>
      </c>
      <c r="C904" s="84">
        <v>3</v>
      </c>
      <c r="D904" s="118">
        <v>0</v>
      </c>
      <c r="E904" s="118">
        <v>1.146128035678238</v>
      </c>
      <c r="F904" s="84" t="s">
        <v>2018</v>
      </c>
      <c r="G904" s="84" t="b">
        <v>1</v>
      </c>
      <c r="H904" s="84" t="b">
        <v>0</v>
      </c>
      <c r="I904" s="84" t="b">
        <v>0</v>
      </c>
      <c r="J904" s="84" t="b">
        <v>0</v>
      </c>
      <c r="K904" s="84" t="b">
        <v>0</v>
      </c>
      <c r="L904" s="84" t="b">
        <v>0</v>
      </c>
    </row>
    <row r="905" spans="1:12" ht="15">
      <c r="A905" s="84" t="s">
        <v>2203</v>
      </c>
      <c r="B905" s="84" t="s">
        <v>2204</v>
      </c>
      <c r="C905" s="84">
        <v>3</v>
      </c>
      <c r="D905" s="118">
        <v>0</v>
      </c>
      <c r="E905" s="118">
        <v>1.146128035678238</v>
      </c>
      <c r="F905" s="84" t="s">
        <v>2018</v>
      </c>
      <c r="G905" s="84" t="b">
        <v>0</v>
      </c>
      <c r="H905" s="84" t="b">
        <v>0</v>
      </c>
      <c r="I905" s="84" t="b">
        <v>0</v>
      </c>
      <c r="J905" s="84" t="b">
        <v>0</v>
      </c>
      <c r="K905" s="84" t="b">
        <v>0</v>
      </c>
      <c r="L905" s="84" t="b">
        <v>0</v>
      </c>
    </row>
    <row r="906" spans="1:12" ht="15">
      <c r="A906" s="84" t="s">
        <v>2204</v>
      </c>
      <c r="B906" s="84" t="s">
        <v>2789</v>
      </c>
      <c r="C906" s="84">
        <v>3</v>
      </c>
      <c r="D906" s="118">
        <v>0</v>
      </c>
      <c r="E906" s="118">
        <v>1.146128035678238</v>
      </c>
      <c r="F906" s="84" t="s">
        <v>2018</v>
      </c>
      <c r="G906" s="84" t="b">
        <v>0</v>
      </c>
      <c r="H906" s="84" t="b">
        <v>0</v>
      </c>
      <c r="I906" s="84" t="b">
        <v>0</v>
      </c>
      <c r="J906" s="84" t="b">
        <v>0</v>
      </c>
      <c r="K906" s="84" t="b">
        <v>0</v>
      </c>
      <c r="L906" s="84" t="b">
        <v>0</v>
      </c>
    </row>
    <row r="907" spans="1:12" ht="15">
      <c r="A907" s="84" t="s">
        <v>229</v>
      </c>
      <c r="B907" s="84" t="s">
        <v>2197</v>
      </c>
      <c r="C907" s="84">
        <v>2</v>
      </c>
      <c r="D907" s="118">
        <v>0.0078262781802525</v>
      </c>
      <c r="E907" s="118">
        <v>1.1461280356782382</v>
      </c>
      <c r="F907" s="84" t="s">
        <v>2018</v>
      </c>
      <c r="G907" s="84" t="b">
        <v>0</v>
      </c>
      <c r="H907" s="84" t="b">
        <v>0</v>
      </c>
      <c r="I907" s="84" t="b">
        <v>0</v>
      </c>
      <c r="J907" s="84" t="b">
        <v>0</v>
      </c>
      <c r="K907" s="84" t="b">
        <v>0</v>
      </c>
      <c r="L907" s="84" t="b">
        <v>0</v>
      </c>
    </row>
    <row r="908" spans="1:12" ht="15">
      <c r="A908" s="84" t="s">
        <v>2789</v>
      </c>
      <c r="B908" s="84" t="s">
        <v>2963</v>
      </c>
      <c r="C908" s="84">
        <v>2</v>
      </c>
      <c r="D908" s="118">
        <v>0.0078262781802525</v>
      </c>
      <c r="E908" s="118">
        <v>1.1461280356782382</v>
      </c>
      <c r="F908" s="84" t="s">
        <v>2018</v>
      </c>
      <c r="G908" s="84" t="b">
        <v>0</v>
      </c>
      <c r="H908" s="84" t="b">
        <v>0</v>
      </c>
      <c r="I908" s="84" t="b">
        <v>0</v>
      </c>
      <c r="J908" s="84" t="b">
        <v>0</v>
      </c>
      <c r="K908" s="84" t="b">
        <v>0</v>
      </c>
      <c r="L908" s="84" t="b">
        <v>0</v>
      </c>
    </row>
    <row r="909" spans="1:12" ht="15">
      <c r="A909" s="84" t="s">
        <v>285</v>
      </c>
      <c r="B909" s="84" t="s">
        <v>2207</v>
      </c>
      <c r="C909" s="84">
        <v>4</v>
      </c>
      <c r="D909" s="118">
        <v>0</v>
      </c>
      <c r="E909" s="118">
        <v>1.0969100130080565</v>
      </c>
      <c r="F909" s="84" t="s">
        <v>2020</v>
      </c>
      <c r="G909" s="84" t="b">
        <v>0</v>
      </c>
      <c r="H909" s="84" t="b">
        <v>0</v>
      </c>
      <c r="I909" s="84" t="b">
        <v>0</v>
      </c>
      <c r="J909" s="84" t="b">
        <v>0</v>
      </c>
      <c r="K909" s="84" t="b">
        <v>0</v>
      </c>
      <c r="L909" s="84" t="b">
        <v>0</v>
      </c>
    </row>
    <row r="910" spans="1:12" ht="15">
      <c r="A910" s="84" t="s">
        <v>2208</v>
      </c>
      <c r="B910" s="84" t="s">
        <v>2109</v>
      </c>
      <c r="C910" s="84">
        <v>3</v>
      </c>
      <c r="D910" s="118">
        <v>0</v>
      </c>
      <c r="E910" s="118">
        <v>1.2218487496163564</v>
      </c>
      <c r="F910" s="84" t="s">
        <v>2020</v>
      </c>
      <c r="G910" s="84" t="b">
        <v>1</v>
      </c>
      <c r="H910" s="84" t="b">
        <v>0</v>
      </c>
      <c r="I910" s="84" t="b">
        <v>0</v>
      </c>
      <c r="J910" s="84" t="b">
        <v>0</v>
      </c>
      <c r="K910" s="84" t="b">
        <v>0</v>
      </c>
      <c r="L910" s="84" t="b">
        <v>0</v>
      </c>
    </row>
    <row r="911" spans="1:12" ht="15">
      <c r="A911" s="84" t="s">
        <v>2109</v>
      </c>
      <c r="B911" s="84" t="s">
        <v>285</v>
      </c>
      <c r="C911" s="84">
        <v>3</v>
      </c>
      <c r="D911" s="118">
        <v>0</v>
      </c>
      <c r="E911" s="118">
        <v>1.0969100130080565</v>
      </c>
      <c r="F911" s="84" t="s">
        <v>2020</v>
      </c>
      <c r="G911" s="84" t="b">
        <v>0</v>
      </c>
      <c r="H911" s="84" t="b">
        <v>0</v>
      </c>
      <c r="I911" s="84" t="b">
        <v>0</v>
      </c>
      <c r="J911" s="84" t="b">
        <v>0</v>
      </c>
      <c r="K911" s="84" t="b">
        <v>0</v>
      </c>
      <c r="L911" s="84" t="b">
        <v>0</v>
      </c>
    </row>
    <row r="912" spans="1:12" ht="15">
      <c r="A912" s="84" t="s">
        <v>2207</v>
      </c>
      <c r="B912" s="84" t="s">
        <v>2209</v>
      </c>
      <c r="C912" s="84">
        <v>3</v>
      </c>
      <c r="D912" s="118">
        <v>0</v>
      </c>
      <c r="E912" s="118">
        <v>1.0969100130080565</v>
      </c>
      <c r="F912" s="84" t="s">
        <v>2020</v>
      </c>
      <c r="G912" s="84" t="b">
        <v>0</v>
      </c>
      <c r="H912" s="84" t="b">
        <v>0</v>
      </c>
      <c r="I912" s="84" t="b">
        <v>0</v>
      </c>
      <c r="J912" s="84" t="b">
        <v>0</v>
      </c>
      <c r="K912" s="84" t="b">
        <v>0</v>
      </c>
      <c r="L912" s="84" t="b">
        <v>0</v>
      </c>
    </row>
    <row r="913" spans="1:12" ht="15">
      <c r="A913" s="84" t="s">
        <v>2209</v>
      </c>
      <c r="B913" s="84" t="s">
        <v>2210</v>
      </c>
      <c r="C913" s="84">
        <v>3</v>
      </c>
      <c r="D913" s="118">
        <v>0</v>
      </c>
      <c r="E913" s="118">
        <v>1.2218487496163564</v>
      </c>
      <c r="F913" s="84" t="s">
        <v>2020</v>
      </c>
      <c r="G913" s="84" t="b">
        <v>0</v>
      </c>
      <c r="H913" s="84" t="b">
        <v>0</v>
      </c>
      <c r="I913" s="84" t="b">
        <v>0</v>
      </c>
      <c r="J913" s="84" t="b">
        <v>0</v>
      </c>
      <c r="K913" s="84" t="b">
        <v>0</v>
      </c>
      <c r="L913" s="84" t="b">
        <v>0</v>
      </c>
    </row>
    <row r="914" spans="1:12" ht="15">
      <c r="A914" s="84" t="s">
        <v>2210</v>
      </c>
      <c r="B914" s="84" t="s">
        <v>2211</v>
      </c>
      <c r="C914" s="84">
        <v>3</v>
      </c>
      <c r="D914" s="118">
        <v>0</v>
      </c>
      <c r="E914" s="118">
        <v>1.2218487496163564</v>
      </c>
      <c r="F914" s="84" t="s">
        <v>2020</v>
      </c>
      <c r="G914" s="84" t="b">
        <v>0</v>
      </c>
      <c r="H914" s="84" t="b">
        <v>0</v>
      </c>
      <c r="I914" s="84" t="b">
        <v>0</v>
      </c>
      <c r="J914" s="84" t="b">
        <v>0</v>
      </c>
      <c r="K914" s="84" t="b">
        <v>0</v>
      </c>
      <c r="L914" s="84" t="b">
        <v>0</v>
      </c>
    </row>
    <row r="915" spans="1:12" ht="15">
      <c r="A915" s="84" t="s">
        <v>2211</v>
      </c>
      <c r="B915" s="84" t="s">
        <v>2212</v>
      </c>
      <c r="C915" s="84">
        <v>3</v>
      </c>
      <c r="D915" s="118">
        <v>0</v>
      </c>
      <c r="E915" s="118">
        <v>1.2218487496163564</v>
      </c>
      <c r="F915" s="84" t="s">
        <v>2020</v>
      </c>
      <c r="G915" s="84" t="b">
        <v>0</v>
      </c>
      <c r="H915" s="84" t="b">
        <v>0</v>
      </c>
      <c r="I915" s="84" t="b">
        <v>0</v>
      </c>
      <c r="J915" s="84" t="b">
        <v>0</v>
      </c>
      <c r="K915" s="84" t="b">
        <v>0</v>
      </c>
      <c r="L915" s="84" t="b">
        <v>0</v>
      </c>
    </row>
    <row r="916" spans="1:12" ht="15">
      <c r="A916" s="84" t="s">
        <v>2212</v>
      </c>
      <c r="B916" s="84" t="s">
        <v>2213</v>
      </c>
      <c r="C916" s="84">
        <v>3</v>
      </c>
      <c r="D916" s="118">
        <v>0</v>
      </c>
      <c r="E916" s="118">
        <v>1.2218487496163564</v>
      </c>
      <c r="F916" s="84" t="s">
        <v>2020</v>
      </c>
      <c r="G916" s="84" t="b">
        <v>0</v>
      </c>
      <c r="H916" s="84" t="b">
        <v>0</v>
      </c>
      <c r="I916" s="84" t="b">
        <v>0</v>
      </c>
      <c r="J916" s="84" t="b">
        <v>0</v>
      </c>
      <c r="K916" s="84" t="b">
        <v>0</v>
      </c>
      <c r="L916" s="84" t="b">
        <v>0</v>
      </c>
    </row>
    <row r="917" spans="1:12" ht="15">
      <c r="A917" s="84" t="s">
        <v>2213</v>
      </c>
      <c r="B917" s="84" t="s">
        <v>2167</v>
      </c>
      <c r="C917" s="84">
        <v>3</v>
      </c>
      <c r="D917" s="118">
        <v>0</v>
      </c>
      <c r="E917" s="118">
        <v>1.2218487496163564</v>
      </c>
      <c r="F917" s="84" t="s">
        <v>2020</v>
      </c>
      <c r="G917" s="84" t="b">
        <v>0</v>
      </c>
      <c r="H917" s="84" t="b">
        <v>0</v>
      </c>
      <c r="I917" s="84" t="b">
        <v>0</v>
      </c>
      <c r="J917" s="84" t="b">
        <v>0</v>
      </c>
      <c r="K917" s="84" t="b">
        <v>0</v>
      </c>
      <c r="L917" s="84" t="b">
        <v>0</v>
      </c>
    </row>
    <row r="918" spans="1:12" ht="15">
      <c r="A918" s="84" t="s">
        <v>2167</v>
      </c>
      <c r="B918" s="84" t="s">
        <v>2738</v>
      </c>
      <c r="C918" s="84">
        <v>3</v>
      </c>
      <c r="D918" s="118">
        <v>0</v>
      </c>
      <c r="E918" s="118">
        <v>1.2218487496163564</v>
      </c>
      <c r="F918" s="84" t="s">
        <v>2020</v>
      </c>
      <c r="G918" s="84" t="b">
        <v>0</v>
      </c>
      <c r="H918" s="84" t="b">
        <v>0</v>
      </c>
      <c r="I918" s="84" t="b">
        <v>0</v>
      </c>
      <c r="J918" s="84" t="b">
        <v>0</v>
      </c>
      <c r="K918" s="84" t="b">
        <v>0</v>
      </c>
      <c r="L918" s="84" t="b">
        <v>0</v>
      </c>
    </row>
    <row r="919" spans="1:12" ht="15">
      <c r="A919" s="84" t="s">
        <v>2738</v>
      </c>
      <c r="B919" s="84" t="s">
        <v>2793</v>
      </c>
      <c r="C919" s="84">
        <v>3</v>
      </c>
      <c r="D919" s="118">
        <v>0</v>
      </c>
      <c r="E919" s="118">
        <v>1.2218487496163564</v>
      </c>
      <c r="F919" s="84" t="s">
        <v>2020</v>
      </c>
      <c r="G919" s="84" t="b">
        <v>0</v>
      </c>
      <c r="H919" s="84" t="b">
        <v>0</v>
      </c>
      <c r="I919" s="84" t="b">
        <v>0</v>
      </c>
      <c r="J919" s="84" t="b">
        <v>0</v>
      </c>
      <c r="K919" s="84" t="b">
        <v>0</v>
      </c>
      <c r="L919" s="84" t="b">
        <v>0</v>
      </c>
    </row>
    <row r="920" spans="1:12" ht="15">
      <c r="A920" s="84" t="s">
        <v>217</v>
      </c>
      <c r="B920" s="84" t="s">
        <v>2208</v>
      </c>
      <c r="C920" s="84">
        <v>2</v>
      </c>
      <c r="D920" s="118">
        <v>0.006644953171912499</v>
      </c>
      <c r="E920" s="118">
        <v>1.3979400086720377</v>
      </c>
      <c r="F920" s="84" t="s">
        <v>2020</v>
      </c>
      <c r="G920" s="84" t="b">
        <v>0</v>
      </c>
      <c r="H920" s="84" t="b">
        <v>0</v>
      </c>
      <c r="I920" s="84" t="b">
        <v>0</v>
      </c>
      <c r="J920" s="84" t="b">
        <v>1</v>
      </c>
      <c r="K920" s="84" t="b">
        <v>0</v>
      </c>
      <c r="L920" s="84" t="b">
        <v>0</v>
      </c>
    </row>
    <row r="921" spans="1:12" ht="15">
      <c r="A921" s="84" t="s">
        <v>2793</v>
      </c>
      <c r="B921" s="84" t="s">
        <v>2981</v>
      </c>
      <c r="C921" s="84">
        <v>2</v>
      </c>
      <c r="D921" s="118">
        <v>0.006644953171912499</v>
      </c>
      <c r="E921" s="118">
        <v>1.2218487496163564</v>
      </c>
      <c r="F921" s="84" t="s">
        <v>2020</v>
      </c>
      <c r="G921" s="84" t="b">
        <v>0</v>
      </c>
      <c r="H921" s="84" t="b">
        <v>0</v>
      </c>
      <c r="I921" s="84" t="b">
        <v>0</v>
      </c>
      <c r="J921" s="84" t="b">
        <v>0</v>
      </c>
      <c r="K921" s="84" t="b">
        <v>0</v>
      </c>
      <c r="L921" s="84" t="b">
        <v>0</v>
      </c>
    </row>
    <row r="922" spans="1:12" ht="15">
      <c r="A922" s="84" t="s">
        <v>2886</v>
      </c>
      <c r="B922" s="84" t="s">
        <v>2715</v>
      </c>
      <c r="C922" s="84">
        <v>2</v>
      </c>
      <c r="D922" s="118">
        <v>0</v>
      </c>
      <c r="E922" s="118">
        <v>1.1139433523068367</v>
      </c>
      <c r="F922" s="84" t="s">
        <v>2021</v>
      </c>
      <c r="G922" s="84" t="b">
        <v>0</v>
      </c>
      <c r="H922" s="84" t="b">
        <v>0</v>
      </c>
      <c r="I922" s="84" t="b">
        <v>0</v>
      </c>
      <c r="J922" s="84" t="b">
        <v>0</v>
      </c>
      <c r="K922" s="84" t="b">
        <v>0</v>
      </c>
      <c r="L922" s="84" t="b">
        <v>0</v>
      </c>
    </row>
    <row r="923" spans="1:12" ht="15">
      <c r="A923" s="84" t="s">
        <v>2715</v>
      </c>
      <c r="B923" s="84" t="s">
        <v>2887</v>
      </c>
      <c r="C923" s="84">
        <v>2</v>
      </c>
      <c r="D923" s="118">
        <v>0</v>
      </c>
      <c r="E923" s="118">
        <v>1.1139433523068367</v>
      </c>
      <c r="F923" s="84" t="s">
        <v>2021</v>
      </c>
      <c r="G923" s="84" t="b">
        <v>0</v>
      </c>
      <c r="H923" s="84" t="b">
        <v>0</v>
      </c>
      <c r="I923" s="84" t="b">
        <v>0</v>
      </c>
      <c r="J923" s="84" t="b">
        <v>0</v>
      </c>
      <c r="K923" s="84" t="b">
        <v>0</v>
      </c>
      <c r="L923" s="84" t="b">
        <v>0</v>
      </c>
    </row>
    <row r="924" spans="1:12" ht="15">
      <c r="A924" s="84" t="s">
        <v>2887</v>
      </c>
      <c r="B924" s="84" t="s">
        <v>2638</v>
      </c>
      <c r="C924" s="84">
        <v>2</v>
      </c>
      <c r="D924" s="118">
        <v>0</v>
      </c>
      <c r="E924" s="118">
        <v>1.1139433523068367</v>
      </c>
      <c r="F924" s="84" t="s">
        <v>2021</v>
      </c>
      <c r="G924" s="84" t="b">
        <v>0</v>
      </c>
      <c r="H924" s="84" t="b">
        <v>0</v>
      </c>
      <c r="I924" s="84" t="b">
        <v>0</v>
      </c>
      <c r="J924" s="84" t="b">
        <v>0</v>
      </c>
      <c r="K924" s="84" t="b">
        <v>0</v>
      </c>
      <c r="L924" s="84" t="b">
        <v>0</v>
      </c>
    </row>
    <row r="925" spans="1:12" ht="15">
      <c r="A925" s="84" t="s">
        <v>2638</v>
      </c>
      <c r="B925" s="84" t="s">
        <v>2888</v>
      </c>
      <c r="C925" s="84">
        <v>2</v>
      </c>
      <c r="D925" s="118">
        <v>0</v>
      </c>
      <c r="E925" s="118">
        <v>1.1139433523068367</v>
      </c>
      <c r="F925" s="84" t="s">
        <v>2021</v>
      </c>
      <c r="G925" s="84" t="b">
        <v>0</v>
      </c>
      <c r="H925" s="84" t="b">
        <v>0</v>
      </c>
      <c r="I925" s="84" t="b">
        <v>0</v>
      </c>
      <c r="J925" s="84" t="b">
        <v>0</v>
      </c>
      <c r="K925" s="84" t="b">
        <v>0</v>
      </c>
      <c r="L925" s="84" t="b">
        <v>0</v>
      </c>
    </row>
    <row r="926" spans="1:12" ht="15">
      <c r="A926" s="84" t="s">
        <v>2888</v>
      </c>
      <c r="B926" s="84" t="s">
        <v>2593</v>
      </c>
      <c r="C926" s="84">
        <v>2</v>
      </c>
      <c r="D926" s="118">
        <v>0</v>
      </c>
      <c r="E926" s="118">
        <v>1.1139433523068367</v>
      </c>
      <c r="F926" s="84" t="s">
        <v>2021</v>
      </c>
      <c r="G926" s="84" t="b">
        <v>0</v>
      </c>
      <c r="H926" s="84" t="b">
        <v>0</v>
      </c>
      <c r="I926" s="84" t="b">
        <v>0</v>
      </c>
      <c r="J926" s="84" t="b">
        <v>0</v>
      </c>
      <c r="K926" s="84" t="b">
        <v>0</v>
      </c>
      <c r="L926" s="84" t="b">
        <v>0</v>
      </c>
    </row>
    <row r="927" spans="1:12" ht="15">
      <c r="A927" s="84" t="s">
        <v>2593</v>
      </c>
      <c r="B927" s="84" t="s">
        <v>2176</v>
      </c>
      <c r="C927" s="84">
        <v>2</v>
      </c>
      <c r="D927" s="118">
        <v>0</v>
      </c>
      <c r="E927" s="118">
        <v>1.1139433523068367</v>
      </c>
      <c r="F927" s="84" t="s">
        <v>2021</v>
      </c>
      <c r="G927" s="84" t="b">
        <v>0</v>
      </c>
      <c r="H927" s="84" t="b">
        <v>0</v>
      </c>
      <c r="I927" s="84" t="b">
        <v>0</v>
      </c>
      <c r="J927" s="84" t="b">
        <v>0</v>
      </c>
      <c r="K927" s="84" t="b">
        <v>0</v>
      </c>
      <c r="L927" s="84" t="b">
        <v>0</v>
      </c>
    </row>
    <row r="928" spans="1:12" ht="15">
      <c r="A928" s="84" t="s">
        <v>2176</v>
      </c>
      <c r="B928" s="84" t="s">
        <v>2889</v>
      </c>
      <c r="C928" s="84">
        <v>2</v>
      </c>
      <c r="D928" s="118">
        <v>0</v>
      </c>
      <c r="E928" s="118">
        <v>1.1139433523068367</v>
      </c>
      <c r="F928" s="84" t="s">
        <v>2021</v>
      </c>
      <c r="G928" s="84" t="b">
        <v>0</v>
      </c>
      <c r="H928" s="84" t="b">
        <v>0</v>
      </c>
      <c r="I928" s="84" t="b">
        <v>0</v>
      </c>
      <c r="J928" s="84" t="b">
        <v>0</v>
      </c>
      <c r="K928" s="84" t="b">
        <v>0</v>
      </c>
      <c r="L928" s="84" t="b">
        <v>0</v>
      </c>
    </row>
    <row r="929" spans="1:12" ht="15">
      <c r="A929" s="84" t="s">
        <v>2889</v>
      </c>
      <c r="B929" s="84" t="s">
        <v>2890</v>
      </c>
      <c r="C929" s="84">
        <v>2</v>
      </c>
      <c r="D929" s="118">
        <v>0</v>
      </c>
      <c r="E929" s="118">
        <v>1.1139433523068367</v>
      </c>
      <c r="F929" s="84" t="s">
        <v>2021</v>
      </c>
      <c r="G929" s="84" t="b">
        <v>0</v>
      </c>
      <c r="H929" s="84" t="b">
        <v>0</v>
      </c>
      <c r="I929" s="84" t="b">
        <v>0</v>
      </c>
      <c r="J929" s="84" t="b">
        <v>0</v>
      </c>
      <c r="K929" s="84" t="b">
        <v>0</v>
      </c>
      <c r="L929" s="84" t="b">
        <v>0</v>
      </c>
    </row>
    <row r="930" spans="1:12" ht="15">
      <c r="A930" s="84" t="s">
        <v>2890</v>
      </c>
      <c r="B930" s="84" t="s">
        <v>2727</v>
      </c>
      <c r="C930" s="84">
        <v>2</v>
      </c>
      <c r="D930" s="118">
        <v>0</v>
      </c>
      <c r="E930" s="118">
        <v>1.1139433523068367</v>
      </c>
      <c r="F930" s="84" t="s">
        <v>2021</v>
      </c>
      <c r="G930" s="84" t="b">
        <v>0</v>
      </c>
      <c r="H930" s="84" t="b">
        <v>0</v>
      </c>
      <c r="I930" s="84" t="b">
        <v>0</v>
      </c>
      <c r="J930" s="84" t="b">
        <v>0</v>
      </c>
      <c r="K930" s="84" t="b">
        <v>0</v>
      </c>
      <c r="L930" s="84" t="b">
        <v>0</v>
      </c>
    </row>
    <row r="931" spans="1:12" ht="15">
      <c r="A931" s="84" t="s">
        <v>2727</v>
      </c>
      <c r="B931" s="84" t="s">
        <v>2891</v>
      </c>
      <c r="C931" s="84">
        <v>2</v>
      </c>
      <c r="D931" s="118">
        <v>0</v>
      </c>
      <c r="E931" s="118">
        <v>1.1139433523068367</v>
      </c>
      <c r="F931" s="84" t="s">
        <v>2021</v>
      </c>
      <c r="G931" s="84" t="b">
        <v>0</v>
      </c>
      <c r="H931" s="84" t="b">
        <v>0</v>
      </c>
      <c r="I931" s="84" t="b">
        <v>0</v>
      </c>
      <c r="J931" s="84" t="b">
        <v>0</v>
      </c>
      <c r="K931" s="84" t="b">
        <v>0</v>
      </c>
      <c r="L931" s="84" t="b">
        <v>0</v>
      </c>
    </row>
    <row r="932" spans="1:12" ht="15">
      <c r="A932" s="84" t="s">
        <v>2891</v>
      </c>
      <c r="B932" s="84" t="s">
        <v>2892</v>
      </c>
      <c r="C932" s="84">
        <v>2</v>
      </c>
      <c r="D932" s="118">
        <v>0</v>
      </c>
      <c r="E932" s="118">
        <v>1.1139433523068367</v>
      </c>
      <c r="F932" s="84" t="s">
        <v>2021</v>
      </c>
      <c r="G932" s="84" t="b">
        <v>0</v>
      </c>
      <c r="H932" s="84" t="b">
        <v>0</v>
      </c>
      <c r="I932" s="84" t="b">
        <v>0</v>
      </c>
      <c r="J932" s="84" t="b">
        <v>0</v>
      </c>
      <c r="K932" s="84" t="b">
        <v>0</v>
      </c>
      <c r="L932" s="84" t="b">
        <v>0</v>
      </c>
    </row>
    <row r="933" spans="1:12" ht="15">
      <c r="A933" s="84" t="s">
        <v>2593</v>
      </c>
      <c r="B933" s="84" t="s">
        <v>2167</v>
      </c>
      <c r="C933" s="84">
        <v>3</v>
      </c>
      <c r="D933" s="118">
        <v>0.017514374969712344</v>
      </c>
      <c r="E933" s="118">
        <v>0.8195439355418687</v>
      </c>
      <c r="F933" s="84" t="s">
        <v>2022</v>
      </c>
      <c r="G933" s="84" t="b">
        <v>0</v>
      </c>
      <c r="H933" s="84" t="b">
        <v>0</v>
      </c>
      <c r="I933" s="84" t="b">
        <v>0</v>
      </c>
      <c r="J933" s="84" t="b">
        <v>0</v>
      </c>
      <c r="K933" s="84" t="b">
        <v>0</v>
      </c>
      <c r="L933" s="84" t="b">
        <v>0</v>
      </c>
    </row>
    <row r="934" spans="1:12" ht="15">
      <c r="A934" s="84" t="s">
        <v>2894</v>
      </c>
      <c r="B934" s="84" t="s">
        <v>2729</v>
      </c>
      <c r="C934" s="84">
        <v>2</v>
      </c>
      <c r="D934" s="118">
        <v>0.02094421098273882</v>
      </c>
      <c r="E934" s="118">
        <v>1.2174839442139063</v>
      </c>
      <c r="F934" s="84" t="s">
        <v>2022</v>
      </c>
      <c r="G934" s="84" t="b">
        <v>0</v>
      </c>
      <c r="H934" s="84" t="b">
        <v>0</v>
      </c>
      <c r="I934" s="84" t="b">
        <v>0</v>
      </c>
      <c r="J934" s="84" t="b">
        <v>0</v>
      </c>
      <c r="K934" s="84" t="b">
        <v>0</v>
      </c>
      <c r="L934" s="84" t="b">
        <v>0</v>
      </c>
    </row>
    <row r="935" spans="1:12" ht="15">
      <c r="A935" s="84" t="s">
        <v>2729</v>
      </c>
      <c r="B935" s="84" t="s">
        <v>2895</v>
      </c>
      <c r="C935" s="84">
        <v>2</v>
      </c>
      <c r="D935" s="118">
        <v>0.02094421098273882</v>
      </c>
      <c r="E935" s="118">
        <v>1.2174839442139063</v>
      </c>
      <c r="F935" s="84" t="s">
        <v>2022</v>
      </c>
      <c r="G935" s="84" t="b">
        <v>0</v>
      </c>
      <c r="H935" s="84" t="b">
        <v>0</v>
      </c>
      <c r="I935" s="84" t="b">
        <v>0</v>
      </c>
      <c r="J935" s="84" t="b">
        <v>0</v>
      </c>
      <c r="K935" s="84" t="b">
        <v>0</v>
      </c>
      <c r="L935" s="84" t="b">
        <v>0</v>
      </c>
    </row>
    <row r="936" spans="1:12" ht="15">
      <c r="A936" s="84" t="s">
        <v>2895</v>
      </c>
      <c r="B936" s="84" t="s">
        <v>2896</v>
      </c>
      <c r="C936" s="84">
        <v>2</v>
      </c>
      <c r="D936" s="118">
        <v>0.02094421098273882</v>
      </c>
      <c r="E936" s="118">
        <v>1.2174839442139063</v>
      </c>
      <c r="F936" s="84" t="s">
        <v>2022</v>
      </c>
      <c r="G936" s="84" t="b">
        <v>0</v>
      </c>
      <c r="H936" s="84" t="b">
        <v>0</v>
      </c>
      <c r="I936" s="84" t="b">
        <v>0</v>
      </c>
      <c r="J936" s="84" t="b">
        <v>0</v>
      </c>
      <c r="K936" s="84" t="b">
        <v>0</v>
      </c>
      <c r="L936" s="84" t="b">
        <v>0</v>
      </c>
    </row>
    <row r="937" spans="1:12" ht="15">
      <c r="A937" s="84" t="s">
        <v>2896</v>
      </c>
      <c r="B937" s="84" t="s">
        <v>2897</v>
      </c>
      <c r="C937" s="84">
        <v>2</v>
      </c>
      <c r="D937" s="118">
        <v>0.02094421098273882</v>
      </c>
      <c r="E937" s="118">
        <v>1.2174839442139063</v>
      </c>
      <c r="F937" s="84" t="s">
        <v>2022</v>
      </c>
      <c r="G937" s="84" t="b">
        <v>0</v>
      </c>
      <c r="H937" s="84" t="b">
        <v>0</v>
      </c>
      <c r="I937" s="84" t="b">
        <v>0</v>
      </c>
      <c r="J937" s="84" t="b">
        <v>0</v>
      </c>
      <c r="K937" s="84" t="b">
        <v>0</v>
      </c>
      <c r="L937" s="84" t="b">
        <v>0</v>
      </c>
    </row>
    <row r="938" spans="1:12" ht="15">
      <c r="A938" s="84" t="s">
        <v>2897</v>
      </c>
      <c r="B938" s="84" t="s">
        <v>2167</v>
      </c>
      <c r="C938" s="84">
        <v>2</v>
      </c>
      <c r="D938" s="118">
        <v>0.02094421098273882</v>
      </c>
      <c r="E938" s="118">
        <v>0.8195439355418687</v>
      </c>
      <c r="F938" s="84" t="s">
        <v>2022</v>
      </c>
      <c r="G938" s="84" t="b">
        <v>0</v>
      </c>
      <c r="H938" s="84" t="b">
        <v>0</v>
      </c>
      <c r="I938" s="84" t="b">
        <v>0</v>
      </c>
      <c r="J938" s="84" t="b">
        <v>0</v>
      </c>
      <c r="K938" s="84" t="b">
        <v>0</v>
      </c>
      <c r="L938" s="84" t="b">
        <v>0</v>
      </c>
    </row>
    <row r="939" spans="1:12" ht="15">
      <c r="A939" s="84" t="s">
        <v>2761</v>
      </c>
      <c r="B939" s="84" t="s">
        <v>2168</v>
      </c>
      <c r="C939" s="84">
        <v>2</v>
      </c>
      <c r="D939" s="118">
        <v>0.02094421098273882</v>
      </c>
      <c r="E939" s="118">
        <v>1.2174839442139063</v>
      </c>
      <c r="F939" s="84" t="s">
        <v>2022</v>
      </c>
      <c r="G939" s="84" t="b">
        <v>0</v>
      </c>
      <c r="H939" s="84" t="b">
        <v>0</v>
      </c>
      <c r="I939" s="84" t="b">
        <v>0</v>
      </c>
      <c r="J939" s="84" t="b">
        <v>0</v>
      </c>
      <c r="K939" s="84" t="b">
        <v>0</v>
      </c>
      <c r="L939" s="84" t="b">
        <v>0</v>
      </c>
    </row>
    <row r="940" spans="1:12" ht="15">
      <c r="A940" s="84" t="s">
        <v>2168</v>
      </c>
      <c r="B940" s="84" t="s">
        <v>2170</v>
      </c>
      <c r="C940" s="84">
        <v>2</v>
      </c>
      <c r="D940" s="118">
        <v>0.02094421098273882</v>
      </c>
      <c r="E940" s="118">
        <v>1.2174839442139063</v>
      </c>
      <c r="F940" s="84" t="s">
        <v>2022</v>
      </c>
      <c r="G940" s="84" t="b">
        <v>0</v>
      </c>
      <c r="H940" s="84" t="b">
        <v>0</v>
      </c>
      <c r="I940" s="84" t="b">
        <v>0</v>
      </c>
      <c r="J940" s="84" t="b">
        <v>0</v>
      </c>
      <c r="K940" s="84" t="b">
        <v>0</v>
      </c>
      <c r="L940" s="84" t="b">
        <v>0</v>
      </c>
    </row>
    <row r="941" spans="1:12" ht="15">
      <c r="A941" s="84" t="s">
        <v>2170</v>
      </c>
      <c r="B941" s="84" t="s">
        <v>2898</v>
      </c>
      <c r="C941" s="84">
        <v>2</v>
      </c>
      <c r="D941" s="118">
        <v>0.02094421098273882</v>
      </c>
      <c r="E941" s="118">
        <v>1.2174839442139063</v>
      </c>
      <c r="F941" s="84" t="s">
        <v>2022</v>
      </c>
      <c r="G941" s="84" t="b">
        <v>0</v>
      </c>
      <c r="H941" s="84" t="b">
        <v>0</v>
      </c>
      <c r="I941" s="84" t="b">
        <v>0</v>
      </c>
      <c r="J941" s="84" t="b">
        <v>0</v>
      </c>
      <c r="K941" s="84" t="b">
        <v>0</v>
      </c>
      <c r="L941" s="84" t="b">
        <v>0</v>
      </c>
    </row>
    <row r="942" spans="1:12" ht="15">
      <c r="A942" s="84" t="s">
        <v>2623</v>
      </c>
      <c r="B942" s="84" t="s">
        <v>2593</v>
      </c>
      <c r="C942" s="84">
        <v>2</v>
      </c>
      <c r="D942" s="118">
        <v>0.02094421098273882</v>
      </c>
      <c r="E942" s="118">
        <v>0.8653014261025438</v>
      </c>
      <c r="F942" s="84" t="s">
        <v>2022</v>
      </c>
      <c r="G942" s="84" t="b">
        <v>0</v>
      </c>
      <c r="H942" s="84" t="b">
        <v>0</v>
      </c>
      <c r="I942" s="84" t="b">
        <v>0</v>
      </c>
      <c r="J942" s="84" t="b">
        <v>0</v>
      </c>
      <c r="K942" s="84" t="b">
        <v>0</v>
      </c>
      <c r="L942" s="84" t="b">
        <v>0</v>
      </c>
    </row>
    <row r="943" spans="1:12" ht="15">
      <c r="A943" s="84" t="s">
        <v>2168</v>
      </c>
      <c r="B943" s="84" t="s">
        <v>2170</v>
      </c>
      <c r="C943" s="84">
        <v>2</v>
      </c>
      <c r="D943" s="118">
        <v>0</v>
      </c>
      <c r="E943" s="118">
        <v>1.2041199826559248</v>
      </c>
      <c r="F943" s="84" t="s">
        <v>2024</v>
      </c>
      <c r="G943" s="84" t="b">
        <v>0</v>
      </c>
      <c r="H943" s="84" t="b">
        <v>0</v>
      </c>
      <c r="I943" s="84" t="b">
        <v>0</v>
      </c>
      <c r="J943" s="84" t="b">
        <v>0</v>
      </c>
      <c r="K943" s="84" t="b">
        <v>0</v>
      </c>
      <c r="L943" s="84" t="b">
        <v>0</v>
      </c>
    </row>
    <row r="944" spans="1:12" ht="15">
      <c r="A944" s="84" t="s">
        <v>2169</v>
      </c>
      <c r="B944" s="84" t="s">
        <v>2734</v>
      </c>
      <c r="C944" s="84">
        <v>4</v>
      </c>
      <c r="D944" s="118">
        <v>0.013840459570757756</v>
      </c>
      <c r="E944" s="118">
        <v>1.0159881053841304</v>
      </c>
      <c r="F944" s="84" t="s">
        <v>2025</v>
      </c>
      <c r="G944" s="84" t="b">
        <v>0</v>
      </c>
      <c r="H944" s="84" t="b">
        <v>0</v>
      </c>
      <c r="I944" s="84" t="b">
        <v>0</v>
      </c>
      <c r="J944" s="84" t="b">
        <v>0</v>
      </c>
      <c r="K944" s="84" t="b">
        <v>0</v>
      </c>
      <c r="L944" s="84" t="b">
        <v>0</v>
      </c>
    </row>
    <row r="945" spans="1:12" ht="15">
      <c r="A945" s="84" t="s">
        <v>2590</v>
      </c>
      <c r="B945" s="84" t="s">
        <v>2612</v>
      </c>
      <c r="C945" s="84">
        <v>3</v>
      </c>
      <c r="D945" s="118">
        <v>0.004308232296837929</v>
      </c>
      <c r="E945" s="118">
        <v>1.4419568376564116</v>
      </c>
      <c r="F945" s="84" t="s">
        <v>2025</v>
      </c>
      <c r="G945" s="84" t="b">
        <v>0</v>
      </c>
      <c r="H945" s="84" t="b">
        <v>0</v>
      </c>
      <c r="I945" s="84" t="b">
        <v>0</v>
      </c>
      <c r="J945" s="84" t="b">
        <v>0</v>
      </c>
      <c r="K945" s="84" t="b">
        <v>0</v>
      </c>
      <c r="L945" s="84" t="b">
        <v>0</v>
      </c>
    </row>
    <row r="946" spans="1:12" ht="15">
      <c r="A946" s="84" t="s">
        <v>2612</v>
      </c>
      <c r="B946" s="84" t="s">
        <v>2604</v>
      </c>
      <c r="C946" s="84">
        <v>3</v>
      </c>
      <c r="D946" s="118">
        <v>0.004308232296837929</v>
      </c>
      <c r="E946" s="118">
        <v>1.4419568376564116</v>
      </c>
      <c r="F946" s="84" t="s">
        <v>2025</v>
      </c>
      <c r="G946" s="84" t="b">
        <v>0</v>
      </c>
      <c r="H946" s="84" t="b">
        <v>0</v>
      </c>
      <c r="I946" s="84" t="b">
        <v>0</v>
      </c>
      <c r="J946" s="84" t="b">
        <v>0</v>
      </c>
      <c r="K946" s="84" t="b">
        <v>0</v>
      </c>
      <c r="L946" s="84" t="b">
        <v>0</v>
      </c>
    </row>
    <row r="947" spans="1:12" ht="15">
      <c r="A947" s="84" t="s">
        <v>2604</v>
      </c>
      <c r="B947" s="84" t="s">
        <v>2613</v>
      </c>
      <c r="C947" s="84">
        <v>3</v>
      </c>
      <c r="D947" s="118">
        <v>0.004308232296837929</v>
      </c>
      <c r="E947" s="118">
        <v>1.4419568376564116</v>
      </c>
      <c r="F947" s="84" t="s">
        <v>2025</v>
      </c>
      <c r="G947" s="84" t="b">
        <v>0</v>
      </c>
      <c r="H947" s="84" t="b">
        <v>0</v>
      </c>
      <c r="I947" s="84" t="b">
        <v>0</v>
      </c>
      <c r="J947" s="84" t="b">
        <v>0</v>
      </c>
      <c r="K947" s="84" t="b">
        <v>0</v>
      </c>
      <c r="L947" s="84" t="b">
        <v>0</v>
      </c>
    </row>
    <row r="948" spans="1:12" ht="15">
      <c r="A948" s="84" t="s">
        <v>2167</v>
      </c>
      <c r="B948" s="84" t="s">
        <v>2176</v>
      </c>
      <c r="C948" s="84">
        <v>2</v>
      </c>
      <c r="D948" s="118">
        <v>0.006920229785378878</v>
      </c>
      <c r="E948" s="118">
        <v>1.1409268419924303</v>
      </c>
      <c r="F948" s="84" t="s">
        <v>2025</v>
      </c>
      <c r="G948" s="84" t="b">
        <v>0</v>
      </c>
      <c r="H948" s="84" t="b">
        <v>0</v>
      </c>
      <c r="I948" s="84" t="b">
        <v>0</v>
      </c>
      <c r="J948" s="84" t="b">
        <v>0</v>
      </c>
      <c r="K948" s="84" t="b">
        <v>0</v>
      </c>
      <c r="L948" s="84" t="b">
        <v>0</v>
      </c>
    </row>
    <row r="949" spans="1:12" ht="15">
      <c r="A949" s="84" t="s">
        <v>2176</v>
      </c>
      <c r="B949" s="84" t="s">
        <v>2590</v>
      </c>
      <c r="C949" s="84">
        <v>2</v>
      </c>
      <c r="D949" s="118">
        <v>0.006920229785378878</v>
      </c>
      <c r="E949" s="118">
        <v>1.1409268419924303</v>
      </c>
      <c r="F949" s="84" t="s">
        <v>2025</v>
      </c>
      <c r="G949" s="84" t="b">
        <v>0</v>
      </c>
      <c r="H949" s="84" t="b">
        <v>0</v>
      </c>
      <c r="I949" s="84" t="b">
        <v>0</v>
      </c>
      <c r="J949" s="84" t="b">
        <v>0</v>
      </c>
      <c r="K949" s="84" t="b">
        <v>0</v>
      </c>
      <c r="L949" s="84" t="b">
        <v>0</v>
      </c>
    </row>
    <row r="950" spans="1:12" ht="15">
      <c r="A950" s="84" t="s">
        <v>2168</v>
      </c>
      <c r="B950" s="84" t="s">
        <v>2170</v>
      </c>
      <c r="C950" s="84">
        <v>2</v>
      </c>
      <c r="D950" s="118">
        <v>0.006920229785378878</v>
      </c>
      <c r="E950" s="118">
        <v>1.3170181010481115</v>
      </c>
      <c r="F950" s="84" t="s">
        <v>2025</v>
      </c>
      <c r="G950" s="84" t="b">
        <v>0</v>
      </c>
      <c r="H950" s="84" t="b">
        <v>0</v>
      </c>
      <c r="I950" s="84" t="b">
        <v>0</v>
      </c>
      <c r="J950" s="84" t="b">
        <v>0</v>
      </c>
      <c r="K950" s="84" t="b">
        <v>0</v>
      </c>
      <c r="L950" s="84" t="b">
        <v>0</v>
      </c>
    </row>
    <row r="951" spans="1:12" ht="15">
      <c r="A951" s="84" t="s">
        <v>2170</v>
      </c>
      <c r="B951" s="84" t="s">
        <v>2170</v>
      </c>
      <c r="C951" s="84">
        <v>2</v>
      </c>
      <c r="D951" s="118">
        <v>0.006920229785378878</v>
      </c>
      <c r="E951" s="118">
        <v>1.0159881053841304</v>
      </c>
      <c r="F951" s="84" t="s">
        <v>2025</v>
      </c>
      <c r="G951" s="84" t="b">
        <v>0</v>
      </c>
      <c r="H951" s="84" t="b">
        <v>0</v>
      </c>
      <c r="I951" s="84" t="b">
        <v>0</v>
      </c>
      <c r="J951" s="84" t="b">
        <v>0</v>
      </c>
      <c r="K951" s="84" t="b">
        <v>0</v>
      </c>
      <c r="L951" s="84" t="b">
        <v>0</v>
      </c>
    </row>
    <row r="952" spans="1:12" ht="15">
      <c r="A952" s="84" t="s">
        <v>2170</v>
      </c>
      <c r="B952" s="84" t="s">
        <v>2169</v>
      </c>
      <c r="C952" s="84">
        <v>2</v>
      </c>
      <c r="D952" s="118">
        <v>0.006920229785378878</v>
      </c>
      <c r="E952" s="118">
        <v>0.7149581097201492</v>
      </c>
      <c r="F952" s="84" t="s">
        <v>2025</v>
      </c>
      <c r="G952" s="84" t="b">
        <v>0</v>
      </c>
      <c r="H952" s="84" t="b">
        <v>0</v>
      </c>
      <c r="I952" s="84" t="b">
        <v>0</v>
      </c>
      <c r="J952" s="84" t="b">
        <v>0</v>
      </c>
      <c r="K952" s="84" t="b">
        <v>0</v>
      </c>
      <c r="L952" s="84" t="b">
        <v>0</v>
      </c>
    </row>
    <row r="953" spans="1:12" ht="15">
      <c r="A953" s="84" t="s">
        <v>2734</v>
      </c>
      <c r="B953" s="84" t="s">
        <v>2913</v>
      </c>
      <c r="C953" s="84">
        <v>2</v>
      </c>
      <c r="D953" s="118">
        <v>0.006920229785378878</v>
      </c>
      <c r="E953" s="118">
        <v>1.3170181010481115</v>
      </c>
      <c r="F953" s="84" t="s">
        <v>2025</v>
      </c>
      <c r="G953" s="84" t="b">
        <v>0</v>
      </c>
      <c r="H953" s="84" t="b">
        <v>0</v>
      </c>
      <c r="I953" s="84" t="b">
        <v>0</v>
      </c>
      <c r="J953" s="84" t="b">
        <v>0</v>
      </c>
      <c r="K953" s="84" t="b">
        <v>0</v>
      </c>
      <c r="L953" s="84" t="b">
        <v>0</v>
      </c>
    </row>
    <row r="954" spans="1:12" ht="15">
      <c r="A954" s="84" t="s">
        <v>2913</v>
      </c>
      <c r="B954" s="84" t="s">
        <v>2169</v>
      </c>
      <c r="C954" s="84">
        <v>2</v>
      </c>
      <c r="D954" s="118">
        <v>0.006920229785378878</v>
      </c>
      <c r="E954" s="118">
        <v>1.0159881053841304</v>
      </c>
      <c r="F954" s="84" t="s">
        <v>2025</v>
      </c>
      <c r="G954" s="84" t="b">
        <v>0</v>
      </c>
      <c r="H954" s="84" t="b">
        <v>0</v>
      </c>
      <c r="I954" s="84" t="b">
        <v>0</v>
      </c>
      <c r="J954" s="84" t="b">
        <v>0</v>
      </c>
      <c r="K954" s="84" t="b">
        <v>0</v>
      </c>
      <c r="L954" s="84" t="b">
        <v>0</v>
      </c>
    </row>
    <row r="955" spans="1:12" ht="15">
      <c r="A955" s="84" t="s">
        <v>2169</v>
      </c>
      <c r="B955" s="84" t="s">
        <v>2914</v>
      </c>
      <c r="C955" s="84">
        <v>2</v>
      </c>
      <c r="D955" s="118">
        <v>0.006920229785378878</v>
      </c>
      <c r="E955" s="118">
        <v>1.0159881053841304</v>
      </c>
      <c r="F955" s="84" t="s">
        <v>2025</v>
      </c>
      <c r="G955" s="84" t="b">
        <v>0</v>
      </c>
      <c r="H955" s="84" t="b">
        <v>0</v>
      </c>
      <c r="I955" s="84" t="b">
        <v>0</v>
      </c>
      <c r="J955" s="84" t="b">
        <v>0</v>
      </c>
      <c r="K955" s="84" t="b">
        <v>0</v>
      </c>
      <c r="L955" s="84" t="b">
        <v>0</v>
      </c>
    </row>
    <row r="956" spans="1:12" ht="15">
      <c r="A956" s="84" t="s">
        <v>2914</v>
      </c>
      <c r="B956" s="84" t="s">
        <v>2169</v>
      </c>
      <c r="C956" s="84">
        <v>2</v>
      </c>
      <c r="D956" s="118">
        <v>0.006920229785378878</v>
      </c>
      <c r="E956" s="118">
        <v>1.0159881053841304</v>
      </c>
      <c r="F956" s="84" t="s">
        <v>2025</v>
      </c>
      <c r="G956" s="84" t="b">
        <v>0</v>
      </c>
      <c r="H956" s="84" t="b">
        <v>0</v>
      </c>
      <c r="I956" s="84" t="b">
        <v>0</v>
      </c>
      <c r="J956" s="84" t="b">
        <v>0</v>
      </c>
      <c r="K956" s="84" t="b">
        <v>0</v>
      </c>
      <c r="L956" s="84" t="b">
        <v>0</v>
      </c>
    </row>
    <row r="957" spans="1:12" ht="15">
      <c r="A957" s="84" t="s">
        <v>2734</v>
      </c>
      <c r="B957" s="84" t="s">
        <v>2915</v>
      </c>
      <c r="C957" s="84">
        <v>2</v>
      </c>
      <c r="D957" s="118">
        <v>0.006920229785378878</v>
      </c>
      <c r="E957" s="118">
        <v>1.3170181010481115</v>
      </c>
      <c r="F957" s="84" t="s">
        <v>2025</v>
      </c>
      <c r="G957" s="84" t="b">
        <v>0</v>
      </c>
      <c r="H957" s="84" t="b">
        <v>0</v>
      </c>
      <c r="I957" s="84" t="b">
        <v>0</v>
      </c>
      <c r="J957" s="84" t="b">
        <v>0</v>
      </c>
      <c r="K957" s="84" t="b">
        <v>0</v>
      </c>
      <c r="L957" s="84" t="b">
        <v>0</v>
      </c>
    </row>
    <row r="958" spans="1:12" ht="15">
      <c r="A958" s="84" t="s">
        <v>2915</v>
      </c>
      <c r="B958" s="84" t="s">
        <v>2169</v>
      </c>
      <c r="C958" s="84">
        <v>2</v>
      </c>
      <c r="D958" s="118">
        <v>0.006920229785378878</v>
      </c>
      <c r="E958" s="118">
        <v>1.0159881053841304</v>
      </c>
      <c r="F958" s="84" t="s">
        <v>2025</v>
      </c>
      <c r="G958" s="84" t="b">
        <v>0</v>
      </c>
      <c r="H958" s="84" t="b">
        <v>0</v>
      </c>
      <c r="I958" s="84" t="b">
        <v>0</v>
      </c>
      <c r="J958" s="84" t="b">
        <v>0</v>
      </c>
      <c r="K958" s="84" t="b">
        <v>0</v>
      </c>
      <c r="L958" s="84" t="b">
        <v>0</v>
      </c>
    </row>
    <row r="959" spans="1:12" ht="15">
      <c r="A959" s="84" t="s">
        <v>2169</v>
      </c>
      <c r="B959" s="84" t="s">
        <v>2724</v>
      </c>
      <c r="C959" s="84">
        <v>2</v>
      </c>
      <c r="D959" s="118">
        <v>0.006920229785378878</v>
      </c>
      <c r="E959" s="118">
        <v>1.0159881053841304</v>
      </c>
      <c r="F959" s="84" t="s">
        <v>2025</v>
      </c>
      <c r="G959" s="84" t="b">
        <v>0</v>
      </c>
      <c r="H959" s="84" t="b">
        <v>0</v>
      </c>
      <c r="I959" s="84" t="b">
        <v>0</v>
      </c>
      <c r="J959" s="84" t="b">
        <v>0</v>
      </c>
      <c r="K959" s="84" t="b">
        <v>0</v>
      </c>
      <c r="L959" s="84" t="b">
        <v>0</v>
      </c>
    </row>
    <row r="960" spans="1:12" ht="15">
      <c r="A960" s="84" t="s">
        <v>2724</v>
      </c>
      <c r="B960" s="84" t="s">
        <v>2916</v>
      </c>
      <c r="C960" s="84">
        <v>2</v>
      </c>
      <c r="D960" s="118">
        <v>0.006920229785378878</v>
      </c>
      <c r="E960" s="118">
        <v>1.6180480967120927</v>
      </c>
      <c r="F960" s="84" t="s">
        <v>2025</v>
      </c>
      <c r="G960" s="84" t="b">
        <v>0</v>
      </c>
      <c r="H960" s="84" t="b">
        <v>0</v>
      </c>
      <c r="I960" s="84" t="b">
        <v>0</v>
      </c>
      <c r="J960" s="84" t="b">
        <v>0</v>
      </c>
      <c r="K960" s="84" t="b">
        <v>0</v>
      </c>
      <c r="L960" s="84" t="b">
        <v>0</v>
      </c>
    </row>
    <row r="961" spans="1:12" ht="15">
      <c r="A961" s="84" t="s">
        <v>2916</v>
      </c>
      <c r="B961" s="84" t="s">
        <v>2917</v>
      </c>
      <c r="C961" s="84">
        <v>2</v>
      </c>
      <c r="D961" s="118">
        <v>0.006920229785378878</v>
      </c>
      <c r="E961" s="118">
        <v>1.6180480967120927</v>
      </c>
      <c r="F961" s="84" t="s">
        <v>2025</v>
      </c>
      <c r="G961" s="84" t="b">
        <v>0</v>
      </c>
      <c r="H961" s="84" t="b">
        <v>0</v>
      </c>
      <c r="I961" s="84" t="b">
        <v>0</v>
      </c>
      <c r="J961" s="84" t="b">
        <v>0</v>
      </c>
      <c r="K961" s="84" t="b">
        <v>0</v>
      </c>
      <c r="L961" s="84" t="b">
        <v>0</v>
      </c>
    </row>
    <row r="962" spans="1:12" ht="15">
      <c r="A962" s="84" t="s">
        <v>2917</v>
      </c>
      <c r="B962" s="84" t="s">
        <v>2918</v>
      </c>
      <c r="C962" s="84">
        <v>2</v>
      </c>
      <c r="D962" s="118">
        <v>0.006920229785378878</v>
      </c>
      <c r="E962" s="118">
        <v>1.6180480967120927</v>
      </c>
      <c r="F962" s="84" t="s">
        <v>2025</v>
      </c>
      <c r="G962" s="84" t="b">
        <v>0</v>
      </c>
      <c r="H962" s="84" t="b">
        <v>0</v>
      </c>
      <c r="I962" s="84" t="b">
        <v>0</v>
      </c>
      <c r="J962" s="84" t="b">
        <v>0</v>
      </c>
      <c r="K962" s="84" t="b">
        <v>0</v>
      </c>
      <c r="L962" s="84" t="b">
        <v>0</v>
      </c>
    </row>
    <row r="963" spans="1:12" ht="15">
      <c r="A963" s="84" t="s">
        <v>2918</v>
      </c>
      <c r="B963" s="84" t="s">
        <v>2176</v>
      </c>
      <c r="C963" s="84">
        <v>2</v>
      </c>
      <c r="D963" s="118">
        <v>0.006920229785378878</v>
      </c>
      <c r="E963" s="118">
        <v>1.3170181010481115</v>
      </c>
      <c r="F963" s="84" t="s">
        <v>2025</v>
      </c>
      <c r="G963" s="84" t="b">
        <v>0</v>
      </c>
      <c r="H963" s="84" t="b">
        <v>0</v>
      </c>
      <c r="I963" s="84" t="b">
        <v>0</v>
      </c>
      <c r="J963" s="84" t="b">
        <v>0</v>
      </c>
      <c r="K963" s="84" t="b">
        <v>0</v>
      </c>
      <c r="L963" s="84" t="b">
        <v>0</v>
      </c>
    </row>
    <row r="964" spans="1:12" ht="15">
      <c r="A964" s="84" t="s">
        <v>2167</v>
      </c>
      <c r="B964" s="84" t="s">
        <v>2921</v>
      </c>
      <c r="C964" s="84">
        <v>2</v>
      </c>
      <c r="D964" s="118">
        <v>0.012868547991054413</v>
      </c>
      <c r="E964" s="118">
        <v>1.128542860877125</v>
      </c>
      <c r="F964" s="84" t="s">
        <v>2026</v>
      </c>
      <c r="G964" s="84" t="b">
        <v>0</v>
      </c>
      <c r="H964" s="84" t="b">
        <v>0</v>
      </c>
      <c r="I964" s="84" t="b">
        <v>0</v>
      </c>
      <c r="J964" s="84" t="b">
        <v>0</v>
      </c>
      <c r="K964" s="84" t="b">
        <v>0</v>
      </c>
      <c r="L964" s="84" t="b">
        <v>0</v>
      </c>
    </row>
    <row r="965" spans="1:12" ht="15">
      <c r="A965" s="84" t="s">
        <v>2735</v>
      </c>
      <c r="B965" s="84" t="s">
        <v>2109</v>
      </c>
      <c r="C965" s="84">
        <v>2</v>
      </c>
      <c r="D965" s="118">
        <v>0.012868547991054413</v>
      </c>
      <c r="E965" s="118">
        <v>1.3838153659804313</v>
      </c>
      <c r="F965" s="84" t="s">
        <v>2026</v>
      </c>
      <c r="G965" s="84" t="b">
        <v>0</v>
      </c>
      <c r="H965" s="84" t="b">
        <v>0</v>
      </c>
      <c r="I965" s="84" t="b">
        <v>0</v>
      </c>
      <c r="J965" s="84" t="b">
        <v>0</v>
      </c>
      <c r="K965" s="84" t="b">
        <v>0</v>
      </c>
      <c r="L965" s="84" t="b">
        <v>0</v>
      </c>
    </row>
    <row r="966" spans="1:12" ht="15">
      <c r="A966" s="84" t="s">
        <v>2109</v>
      </c>
      <c r="B966" s="84" t="s">
        <v>2167</v>
      </c>
      <c r="C966" s="84">
        <v>2</v>
      </c>
      <c r="D966" s="118">
        <v>0.012868547991054413</v>
      </c>
      <c r="E966" s="118">
        <v>0.6056641155967877</v>
      </c>
      <c r="F966" s="84" t="s">
        <v>2026</v>
      </c>
      <c r="G966" s="84" t="b">
        <v>0</v>
      </c>
      <c r="H966" s="84" t="b">
        <v>0</v>
      </c>
      <c r="I966" s="84" t="b">
        <v>0</v>
      </c>
      <c r="J966" s="84" t="b">
        <v>0</v>
      </c>
      <c r="K966" s="84" t="b">
        <v>0</v>
      </c>
      <c r="L966" s="84" t="b">
        <v>0</v>
      </c>
    </row>
    <row r="967" spans="1:12" ht="15">
      <c r="A967" s="84" t="s">
        <v>2167</v>
      </c>
      <c r="B967" s="84" t="s">
        <v>2678</v>
      </c>
      <c r="C967" s="84">
        <v>2</v>
      </c>
      <c r="D967" s="118">
        <v>0.012868547991054413</v>
      </c>
      <c r="E967" s="118">
        <v>0.952451601821444</v>
      </c>
      <c r="F967" s="84" t="s">
        <v>2026</v>
      </c>
      <c r="G967" s="84" t="b">
        <v>0</v>
      </c>
      <c r="H967" s="84" t="b">
        <v>0</v>
      </c>
      <c r="I967" s="84" t="b">
        <v>0</v>
      </c>
      <c r="J967" s="84" t="b">
        <v>0</v>
      </c>
      <c r="K967" s="84" t="b">
        <v>0</v>
      </c>
      <c r="L967" s="84" t="b">
        <v>0</v>
      </c>
    </row>
    <row r="968" spans="1:12" ht="15">
      <c r="A968" s="84" t="s">
        <v>2678</v>
      </c>
      <c r="B968" s="84" t="s">
        <v>2605</v>
      </c>
      <c r="C968" s="84">
        <v>2</v>
      </c>
      <c r="D968" s="118">
        <v>0.012868547991054413</v>
      </c>
      <c r="E968" s="118">
        <v>1.6056641155967877</v>
      </c>
      <c r="F968" s="84" t="s">
        <v>2026</v>
      </c>
      <c r="G968" s="84" t="b">
        <v>0</v>
      </c>
      <c r="H968" s="84" t="b">
        <v>0</v>
      </c>
      <c r="I968" s="84" t="b">
        <v>0</v>
      </c>
      <c r="J968" s="84" t="b">
        <v>0</v>
      </c>
      <c r="K968" s="84" t="b">
        <v>0</v>
      </c>
      <c r="L968" s="84" t="b">
        <v>0</v>
      </c>
    </row>
    <row r="969" spans="1:12" ht="15">
      <c r="A969" s="84" t="s">
        <v>2605</v>
      </c>
      <c r="B969" s="84" t="s">
        <v>2934</v>
      </c>
      <c r="C969" s="84">
        <v>2</v>
      </c>
      <c r="D969" s="118">
        <v>0.012868547991054413</v>
      </c>
      <c r="E969" s="118">
        <v>1.7817553746524688</v>
      </c>
      <c r="F969" s="84" t="s">
        <v>2026</v>
      </c>
      <c r="G969" s="84" t="b">
        <v>0</v>
      </c>
      <c r="H969" s="84" t="b">
        <v>0</v>
      </c>
      <c r="I969" s="84" t="b">
        <v>0</v>
      </c>
      <c r="J969" s="84" t="b">
        <v>0</v>
      </c>
      <c r="K969" s="84" t="b">
        <v>0</v>
      </c>
      <c r="L969" s="84" t="b">
        <v>0</v>
      </c>
    </row>
    <row r="970" spans="1:12" ht="15">
      <c r="A970" s="84" t="s">
        <v>2934</v>
      </c>
      <c r="B970" s="84" t="s">
        <v>2935</v>
      </c>
      <c r="C970" s="84">
        <v>2</v>
      </c>
      <c r="D970" s="118">
        <v>0.012868547991054413</v>
      </c>
      <c r="E970" s="118">
        <v>1.7817553746524688</v>
      </c>
      <c r="F970" s="84" t="s">
        <v>2026</v>
      </c>
      <c r="G970" s="84" t="b">
        <v>0</v>
      </c>
      <c r="H970" s="84" t="b">
        <v>0</v>
      </c>
      <c r="I970" s="84" t="b">
        <v>0</v>
      </c>
      <c r="J970" s="84" t="b">
        <v>0</v>
      </c>
      <c r="K970" s="84" t="b">
        <v>0</v>
      </c>
      <c r="L970" s="84" t="b">
        <v>0</v>
      </c>
    </row>
    <row r="971" spans="1:12" ht="15">
      <c r="A971" s="84" t="s">
        <v>2926</v>
      </c>
      <c r="B971" s="84" t="s">
        <v>2167</v>
      </c>
      <c r="C971" s="84">
        <v>2</v>
      </c>
      <c r="D971" s="118">
        <v>0.012868547991054413</v>
      </c>
      <c r="E971" s="118">
        <v>1.0036041242688252</v>
      </c>
      <c r="F971" s="84" t="s">
        <v>2026</v>
      </c>
      <c r="G971" s="84" t="b">
        <v>0</v>
      </c>
      <c r="H971" s="84" t="b">
        <v>0</v>
      </c>
      <c r="I971" s="84" t="b">
        <v>0</v>
      </c>
      <c r="J971" s="84" t="b">
        <v>0</v>
      </c>
      <c r="K971" s="84" t="b">
        <v>0</v>
      </c>
      <c r="L971" s="84" t="b">
        <v>0</v>
      </c>
    </row>
    <row r="972" spans="1:12" ht="15">
      <c r="A972" s="84" t="s">
        <v>2592</v>
      </c>
      <c r="B972" s="84" t="s">
        <v>2930</v>
      </c>
      <c r="C972" s="84">
        <v>2</v>
      </c>
      <c r="D972" s="118">
        <v>0.012868547991054413</v>
      </c>
      <c r="E972" s="118">
        <v>1.4807253789884876</v>
      </c>
      <c r="F972" s="84" t="s">
        <v>2026</v>
      </c>
      <c r="G972" s="84" t="b">
        <v>0</v>
      </c>
      <c r="H972" s="84" t="b">
        <v>0</v>
      </c>
      <c r="I972" s="84" t="b">
        <v>0</v>
      </c>
      <c r="J972" s="84" t="b">
        <v>0</v>
      </c>
      <c r="K972" s="84" t="b">
        <v>0</v>
      </c>
      <c r="L972" s="84" t="b">
        <v>0</v>
      </c>
    </row>
    <row r="973" spans="1:12" ht="15">
      <c r="A973" s="84" t="s">
        <v>2930</v>
      </c>
      <c r="B973" s="84" t="s">
        <v>2931</v>
      </c>
      <c r="C973" s="84">
        <v>2</v>
      </c>
      <c r="D973" s="118">
        <v>0.012868547991054413</v>
      </c>
      <c r="E973" s="118">
        <v>1.7817553746524688</v>
      </c>
      <c r="F973" s="84" t="s">
        <v>2026</v>
      </c>
      <c r="G973" s="84" t="b">
        <v>0</v>
      </c>
      <c r="H973" s="84" t="b">
        <v>0</v>
      </c>
      <c r="I973" s="84" t="b">
        <v>0</v>
      </c>
      <c r="J973" s="84" t="b">
        <v>1</v>
      </c>
      <c r="K973" s="84" t="b">
        <v>0</v>
      </c>
      <c r="L973" s="84" t="b">
        <v>0</v>
      </c>
    </row>
    <row r="974" spans="1:12" ht="15">
      <c r="A974" s="84" t="s">
        <v>2931</v>
      </c>
      <c r="B974" s="84" t="s">
        <v>2932</v>
      </c>
      <c r="C974" s="84">
        <v>2</v>
      </c>
      <c r="D974" s="118">
        <v>0.012868547991054413</v>
      </c>
      <c r="E974" s="118">
        <v>1.7817553746524688</v>
      </c>
      <c r="F974" s="84" t="s">
        <v>2026</v>
      </c>
      <c r="G974" s="84" t="b">
        <v>1</v>
      </c>
      <c r="H974" s="84" t="b">
        <v>0</v>
      </c>
      <c r="I974" s="84" t="b">
        <v>0</v>
      </c>
      <c r="J974" s="84" t="b">
        <v>0</v>
      </c>
      <c r="K974" s="84" t="b">
        <v>0</v>
      </c>
      <c r="L974" s="84" t="b">
        <v>0</v>
      </c>
    </row>
    <row r="975" spans="1:12" ht="15">
      <c r="A975" s="84" t="s">
        <v>2932</v>
      </c>
      <c r="B975" s="84" t="s">
        <v>2167</v>
      </c>
      <c r="C975" s="84">
        <v>2</v>
      </c>
      <c r="D975" s="118">
        <v>0.012868547991054413</v>
      </c>
      <c r="E975" s="118">
        <v>1.0036041242688252</v>
      </c>
      <c r="F975" s="84" t="s">
        <v>2026</v>
      </c>
      <c r="G975" s="84" t="b">
        <v>0</v>
      </c>
      <c r="H975" s="84" t="b">
        <v>0</v>
      </c>
      <c r="I975" s="84" t="b">
        <v>0</v>
      </c>
      <c r="J975" s="84" t="b">
        <v>0</v>
      </c>
      <c r="K975" s="84" t="b">
        <v>0</v>
      </c>
      <c r="L975" s="84" t="b">
        <v>0</v>
      </c>
    </row>
    <row r="976" spans="1:12" ht="15">
      <c r="A976" s="84" t="s">
        <v>2167</v>
      </c>
      <c r="B976" s="84" t="s">
        <v>2783</v>
      </c>
      <c r="C976" s="84">
        <v>2</v>
      </c>
      <c r="D976" s="118">
        <v>0.012868547991054413</v>
      </c>
      <c r="E976" s="118">
        <v>0.952451601821444</v>
      </c>
      <c r="F976" s="84" t="s">
        <v>2026</v>
      </c>
      <c r="G976" s="84" t="b">
        <v>0</v>
      </c>
      <c r="H976" s="84" t="b">
        <v>0</v>
      </c>
      <c r="I976" s="84" t="b">
        <v>0</v>
      </c>
      <c r="J976" s="84" t="b">
        <v>0</v>
      </c>
      <c r="K976" s="84" t="b">
        <v>0</v>
      </c>
      <c r="L976" s="84" t="b">
        <v>0</v>
      </c>
    </row>
    <row r="977" spans="1:12" ht="15">
      <c r="A977" s="84" t="s">
        <v>2936</v>
      </c>
      <c r="B977" s="84" t="s">
        <v>2937</v>
      </c>
      <c r="C977" s="84">
        <v>2</v>
      </c>
      <c r="D977" s="118">
        <v>0</v>
      </c>
      <c r="E977" s="118">
        <v>1.0606978403536116</v>
      </c>
      <c r="F977" s="84" t="s">
        <v>2028</v>
      </c>
      <c r="G977" s="84" t="b">
        <v>0</v>
      </c>
      <c r="H977" s="84" t="b">
        <v>0</v>
      </c>
      <c r="I977" s="84" t="b">
        <v>0</v>
      </c>
      <c r="J977" s="84" t="b">
        <v>0</v>
      </c>
      <c r="K977" s="84" t="b">
        <v>0</v>
      </c>
      <c r="L977" s="84" t="b">
        <v>0</v>
      </c>
    </row>
    <row r="978" spans="1:12" ht="15">
      <c r="A978" s="84" t="s">
        <v>2937</v>
      </c>
      <c r="B978" s="84" t="s">
        <v>2938</v>
      </c>
      <c r="C978" s="84">
        <v>2</v>
      </c>
      <c r="D978" s="118">
        <v>0</v>
      </c>
      <c r="E978" s="118">
        <v>1.0606978403536116</v>
      </c>
      <c r="F978" s="84" t="s">
        <v>2028</v>
      </c>
      <c r="G978" s="84" t="b">
        <v>0</v>
      </c>
      <c r="H978" s="84" t="b">
        <v>0</v>
      </c>
      <c r="I978" s="84" t="b">
        <v>0</v>
      </c>
      <c r="J978" s="84" t="b">
        <v>0</v>
      </c>
      <c r="K978" s="84" t="b">
        <v>0</v>
      </c>
      <c r="L978" s="84" t="b">
        <v>0</v>
      </c>
    </row>
    <row r="979" spans="1:12" ht="15">
      <c r="A979" s="84" t="s">
        <v>2938</v>
      </c>
      <c r="B979" s="84" t="s">
        <v>315</v>
      </c>
      <c r="C979" s="84">
        <v>2</v>
      </c>
      <c r="D979" s="118">
        <v>0</v>
      </c>
      <c r="E979" s="118">
        <v>1.0606978403536116</v>
      </c>
      <c r="F979" s="84" t="s">
        <v>2028</v>
      </c>
      <c r="G979" s="84" t="b">
        <v>0</v>
      </c>
      <c r="H979" s="84" t="b">
        <v>0</v>
      </c>
      <c r="I979" s="84" t="b">
        <v>0</v>
      </c>
      <c r="J979" s="84" t="b">
        <v>0</v>
      </c>
      <c r="K979" s="84" t="b">
        <v>0</v>
      </c>
      <c r="L979" s="84" t="b">
        <v>0</v>
      </c>
    </row>
    <row r="980" spans="1:12" ht="15">
      <c r="A980" s="84" t="s">
        <v>315</v>
      </c>
      <c r="B980" s="84" t="s">
        <v>2939</v>
      </c>
      <c r="C980" s="84">
        <v>2</v>
      </c>
      <c r="D980" s="118">
        <v>0</v>
      </c>
      <c r="E980" s="118">
        <v>1.0606978403536116</v>
      </c>
      <c r="F980" s="84" t="s">
        <v>2028</v>
      </c>
      <c r="G980" s="84" t="b">
        <v>0</v>
      </c>
      <c r="H980" s="84" t="b">
        <v>0</v>
      </c>
      <c r="I980" s="84" t="b">
        <v>0</v>
      </c>
      <c r="J980" s="84" t="b">
        <v>0</v>
      </c>
      <c r="K980" s="84" t="b">
        <v>0</v>
      </c>
      <c r="L980" s="84" t="b">
        <v>0</v>
      </c>
    </row>
    <row r="981" spans="1:12" ht="15">
      <c r="A981" s="84" t="s">
        <v>2939</v>
      </c>
      <c r="B981" s="84" t="s">
        <v>2940</v>
      </c>
      <c r="C981" s="84">
        <v>2</v>
      </c>
      <c r="D981" s="118">
        <v>0</v>
      </c>
      <c r="E981" s="118">
        <v>1.0606978403536116</v>
      </c>
      <c r="F981" s="84" t="s">
        <v>2028</v>
      </c>
      <c r="G981" s="84" t="b">
        <v>0</v>
      </c>
      <c r="H981" s="84" t="b">
        <v>0</v>
      </c>
      <c r="I981" s="84" t="b">
        <v>0</v>
      </c>
      <c r="J981" s="84" t="b">
        <v>0</v>
      </c>
      <c r="K981" s="84" t="b">
        <v>0</v>
      </c>
      <c r="L981" s="84" t="b">
        <v>0</v>
      </c>
    </row>
    <row r="982" spans="1:12" ht="15">
      <c r="A982" s="84" t="s">
        <v>2940</v>
      </c>
      <c r="B982" s="84" t="s">
        <v>293</v>
      </c>
      <c r="C982" s="84">
        <v>2</v>
      </c>
      <c r="D982" s="118">
        <v>0</v>
      </c>
      <c r="E982" s="118">
        <v>1.0606978403536116</v>
      </c>
      <c r="F982" s="84" t="s">
        <v>2028</v>
      </c>
      <c r="G982" s="84" t="b">
        <v>0</v>
      </c>
      <c r="H982" s="84" t="b">
        <v>0</v>
      </c>
      <c r="I982" s="84" t="b">
        <v>0</v>
      </c>
      <c r="J982" s="84" t="b">
        <v>0</v>
      </c>
      <c r="K982" s="84" t="b">
        <v>0</v>
      </c>
      <c r="L982" s="84" t="b">
        <v>0</v>
      </c>
    </row>
    <row r="983" spans="1:12" ht="15">
      <c r="A983" s="84" t="s">
        <v>293</v>
      </c>
      <c r="B983" s="84" t="s">
        <v>2941</v>
      </c>
      <c r="C983" s="84">
        <v>2</v>
      </c>
      <c r="D983" s="118">
        <v>0</v>
      </c>
      <c r="E983" s="118">
        <v>1.0606978403536116</v>
      </c>
      <c r="F983" s="84" t="s">
        <v>2028</v>
      </c>
      <c r="G983" s="84" t="b">
        <v>0</v>
      </c>
      <c r="H983" s="84" t="b">
        <v>0</v>
      </c>
      <c r="I983" s="84" t="b">
        <v>0</v>
      </c>
      <c r="J983" s="84" t="b">
        <v>0</v>
      </c>
      <c r="K983" s="84" t="b">
        <v>0</v>
      </c>
      <c r="L983" s="84" t="b">
        <v>0</v>
      </c>
    </row>
    <row r="984" spans="1:12" ht="15">
      <c r="A984" s="84" t="s">
        <v>2941</v>
      </c>
      <c r="B984" s="84" t="s">
        <v>2942</v>
      </c>
      <c r="C984" s="84">
        <v>2</v>
      </c>
      <c r="D984" s="118">
        <v>0</v>
      </c>
      <c r="E984" s="118">
        <v>1.0606978403536116</v>
      </c>
      <c r="F984" s="84" t="s">
        <v>2028</v>
      </c>
      <c r="G984" s="84" t="b">
        <v>0</v>
      </c>
      <c r="H984" s="84" t="b">
        <v>0</v>
      </c>
      <c r="I984" s="84" t="b">
        <v>0</v>
      </c>
      <c r="J984" s="84" t="b">
        <v>0</v>
      </c>
      <c r="K984" s="84" t="b">
        <v>0</v>
      </c>
      <c r="L984" s="84" t="b">
        <v>0</v>
      </c>
    </row>
    <row r="985" spans="1:12" ht="15">
      <c r="A985" s="84" t="s">
        <v>2942</v>
      </c>
      <c r="B985" s="84" t="s">
        <v>2943</v>
      </c>
      <c r="C985" s="84">
        <v>2</v>
      </c>
      <c r="D985" s="118">
        <v>0</v>
      </c>
      <c r="E985" s="118">
        <v>1.0606978403536116</v>
      </c>
      <c r="F985" s="84" t="s">
        <v>2028</v>
      </c>
      <c r="G985" s="84" t="b">
        <v>0</v>
      </c>
      <c r="H985" s="84" t="b">
        <v>0</v>
      </c>
      <c r="I985" s="84" t="b">
        <v>0</v>
      </c>
      <c r="J985" s="84" t="b">
        <v>0</v>
      </c>
      <c r="K985" s="84" t="b">
        <v>0</v>
      </c>
      <c r="L985" s="84" t="b">
        <v>0</v>
      </c>
    </row>
    <row r="986" spans="1:12" ht="15">
      <c r="A986" s="84" t="s">
        <v>2943</v>
      </c>
      <c r="B986" s="84" t="s">
        <v>2944</v>
      </c>
      <c r="C986" s="84">
        <v>2</v>
      </c>
      <c r="D986" s="118">
        <v>0</v>
      </c>
      <c r="E986" s="118">
        <v>1.0606978403536116</v>
      </c>
      <c r="F986" s="84" t="s">
        <v>2028</v>
      </c>
      <c r="G986" s="84" t="b">
        <v>0</v>
      </c>
      <c r="H986" s="84" t="b">
        <v>0</v>
      </c>
      <c r="I986" s="84" t="b">
        <v>0</v>
      </c>
      <c r="J986" s="84" t="b">
        <v>0</v>
      </c>
      <c r="K986" s="84" t="b">
        <v>0</v>
      </c>
      <c r="L986" s="84" t="b">
        <v>0</v>
      </c>
    </row>
    <row r="987" spans="1:12" ht="15">
      <c r="A987" s="84" t="s">
        <v>2763</v>
      </c>
      <c r="B987" s="84" t="s">
        <v>2602</v>
      </c>
      <c r="C987" s="84">
        <v>2</v>
      </c>
      <c r="D987" s="118">
        <v>0</v>
      </c>
      <c r="E987" s="118">
        <v>0.8750612633917001</v>
      </c>
      <c r="F987" s="84" t="s">
        <v>2029</v>
      </c>
      <c r="G987" s="84" t="b">
        <v>0</v>
      </c>
      <c r="H987" s="84" t="b">
        <v>0</v>
      </c>
      <c r="I987" s="84" t="b">
        <v>0</v>
      </c>
      <c r="J987" s="84" t="b">
        <v>0</v>
      </c>
      <c r="K987" s="84" t="b">
        <v>0</v>
      </c>
      <c r="L987" s="84" t="b">
        <v>0</v>
      </c>
    </row>
    <row r="988" spans="1:12" ht="15">
      <c r="A988" s="84" t="s">
        <v>2602</v>
      </c>
      <c r="B988" s="84" t="s">
        <v>2947</v>
      </c>
      <c r="C988" s="84">
        <v>2</v>
      </c>
      <c r="D988" s="118">
        <v>0</v>
      </c>
      <c r="E988" s="118">
        <v>0.8750612633917001</v>
      </c>
      <c r="F988" s="84" t="s">
        <v>2029</v>
      </c>
      <c r="G988" s="84" t="b">
        <v>0</v>
      </c>
      <c r="H988" s="84" t="b">
        <v>0</v>
      </c>
      <c r="I988" s="84" t="b">
        <v>0</v>
      </c>
      <c r="J988" s="84" t="b">
        <v>0</v>
      </c>
      <c r="K988" s="84" t="b">
        <v>0</v>
      </c>
      <c r="L988" s="84" t="b">
        <v>0</v>
      </c>
    </row>
    <row r="989" spans="1:12" ht="15">
      <c r="A989" s="84" t="s">
        <v>2947</v>
      </c>
      <c r="B989" s="84" t="s">
        <v>2728</v>
      </c>
      <c r="C989" s="84">
        <v>2</v>
      </c>
      <c r="D989" s="118">
        <v>0</v>
      </c>
      <c r="E989" s="118">
        <v>0.8750612633917001</v>
      </c>
      <c r="F989" s="84" t="s">
        <v>2029</v>
      </c>
      <c r="G989" s="84" t="b">
        <v>0</v>
      </c>
      <c r="H989" s="84" t="b">
        <v>0</v>
      </c>
      <c r="I989" s="84" t="b">
        <v>0</v>
      </c>
      <c r="J989" s="84" t="b">
        <v>0</v>
      </c>
      <c r="K989" s="84" t="b">
        <v>0</v>
      </c>
      <c r="L989" s="84" t="b">
        <v>0</v>
      </c>
    </row>
    <row r="990" spans="1:12" ht="15">
      <c r="A990" s="84" t="s">
        <v>2728</v>
      </c>
      <c r="B990" s="84" t="s">
        <v>2948</v>
      </c>
      <c r="C990" s="84">
        <v>2</v>
      </c>
      <c r="D990" s="118">
        <v>0</v>
      </c>
      <c r="E990" s="118">
        <v>0.8750612633917001</v>
      </c>
      <c r="F990" s="84" t="s">
        <v>2029</v>
      </c>
      <c r="G990" s="84" t="b">
        <v>0</v>
      </c>
      <c r="H990" s="84" t="b">
        <v>0</v>
      </c>
      <c r="I990" s="84" t="b">
        <v>0</v>
      </c>
      <c r="J990" s="84" t="b">
        <v>1</v>
      </c>
      <c r="K990" s="84" t="b">
        <v>0</v>
      </c>
      <c r="L990" s="84" t="b">
        <v>0</v>
      </c>
    </row>
    <row r="991" spans="1:12" ht="15">
      <c r="A991" s="84" t="s">
        <v>2948</v>
      </c>
      <c r="B991" s="84" t="s">
        <v>2676</v>
      </c>
      <c r="C991" s="84">
        <v>2</v>
      </c>
      <c r="D991" s="118">
        <v>0</v>
      </c>
      <c r="E991" s="118">
        <v>0.8750612633917001</v>
      </c>
      <c r="F991" s="84" t="s">
        <v>2029</v>
      </c>
      <c r="G991" s="84" t="b">
        <v>1</v>
      </c>
      <c r="H991" s="84" t="b">
        <v>0</v>
      </c>
      <c r="I991" s="84" t="b">
        <v>0</v>
      </c>
      <c r="J991" s="84" t="b">
        <v>0</v>
      </c>
      <c r="K991" s="84" t="b">
        <v>0</v>
      </c>
      <c r="L991" s="84" t="b">
        <v>0</v>
      </c>
    </row>
    <row r="992" spans="1:12" ht="15">
      <c r="A992" s="84" t="s">
        <v>2676</v>
      </c>
      <c r="B992" s="84" t="s">
        <v>2167</v>
      </c>
      <c r="C992" s="84">
        <v>2</v>
      </c>
      <c r="D992" s="118">
        <v>0</v>
      </c>
      <c r="E992" s="118">
        <v>0.8750612633917001</v>
      </c>
      <c r="F992" s="84" t="s">
        <v>2029</v>
      </c>
      <c r="G992" s="84" t="b">
        <v>0</v>
      </c>
      <c r="H992" s="84" t="b">
        <v>0</v>
      </c>
      <c r="I992" s="84" t="b">
        <v>0</v>
      </c>
      <c r="J992" s="84" t="b">
        <v>0</v>
      </c>
      <c r="K992" s="84" t="b">
        <v>0</v>
      </c>
      <c r="L992" s="84" t="b">
        <v>0</v>
      </c>
    </row>
    <row r="993" spans="1:12" ht="15">
      <c r="A993" s="84" t="s">
        <v>2167</v>
      </c>
      <c r="B993" s="84" t="s">
        <v>2949</v>
      </c>
      <c r="C993" s="84">
        <v>2</v>
      </c>
      <c r="D993" s="118">
        <v>0</v>
      </c>
      <c r="E993" s="118">
        <v>0.8750612633917001</v>
      </c>
      <c r="F993" s="84" t="s">
        <v>2029</v>
      </c>
      <c r="G993" s="84" t="b">
        <v>0</v>
      </c>
      <c r="H993" s="84" t="b">
        <v>0</v>
      </c>
      <c r="I993" s="84" t="b">
        <v>0</v>
      </c>
      <c r="J993" s="84" t="b">
        <v>0</v>
      </c>
      <c r="K993" s="84" t="b">
        <v>0</v>
      </c>
      <c r="L993" s="84" t="b">
        <v>0</v>
      </c>
    </row>
    <row r="994" spans="1:12" ht="15">
      <c r="A994" s="84" t="s">
        <v>2668</v>
      </c>
      <c r="B994" s="84" t="s">
        <v>2640</v>
      </c>
      <c r="C994" s="84">
        <v>2</v>
      </c>
      <c r="D994" s="118">
        <v>0</v>
      </c>
      <c r="E994" s="118">
        <v>1.1139433523068367</v>
      </c>
      <c r="F994" s="84" t="s">
        <v>2030</v>
      </c>
      <c r="G994" s="84" t="b">
        <v>0</v>
      </c>
      <c r="H994" s="84" t="b">
        <v>0</v>
      </c>
      <c r="I994" s="84" t="b">
        <v>0</v>
      </c>
      <c r="J994" s="84" t="b">
        <v>0</v>
      </c>
      <c r="K994" s="84" t="b">
        <v>0</v>
      </c>
      <c r="L994" s="84" t="b">
        <v>0</v>
      </c>
    </row>
    <row r="995" spans="1:12" ht="15">
      <c r="A995" s="84" t="s">
        <v>2640</v>
      </c>
      <c r="B995" s="84" t="s">
        <v>2950</v>
      </c>
      <c r="C995" s="84">
        <v>2</v>
      </c>
      <c r="D995" s="118">
        <v>0</v>
      </c>
      <c r="E995" s="118">
        <v>1.1139433523068367</v>
      </c>
      <c r="F995" s="84" t="s">
        <v>2030</v>
      </c>
      <c r="G995" s="84" t="b">
        <v>0</v>
      </c>
      <c r="H995" s="84" t="b">
        <v>0</v>
      </c>
      <c r="I995" s="84" t="b">
        <v>0</v>
      </c>
      <c r="J995" s="84" t="b">
        <v>0</v>
      </c>
      <c r="K995" s="84" t="b">
        <v>0</v>
      </c>
      <c r="L995" s="84" t="b">
        <v>0</v>
      </c>
    </row>
    <row r="996" spans="1:12" ht="15">
      <c r="A996" s="84" t="s">
        <v>2950</v>
      </c>
      <c r="B996" s="84" t="s">
        <v>2735</v>
      </c>
      <c r="C996" s="84">
        <v>2</v>
      </c>
      <c r="D996" s="118">
        <v>0</v>
      </c>
      <c r="E996" s="118">
        <v>1.1139433523068367</v>
      </c>
      <c r="F996" s="84" t="s">
        <v>2030</v>
      </c>
      <c r="G996" s="84" t="b">
        <v>0</v>
      </c>
      <c r="H996" s="84" t="b">
        <v>0</v>
      </c>
      <c r="I996" s="84" t="b">
        <v>0</v>
      </c>
      <c r="J996" s="84" t="b">
        <v>0</v>
      </c>
      <c r="K996" s="84" t="b">
        <v>0</v>
      </c>
      <c r="L996" s="84" t="b">
        <v>0</v>
      </c>
    </row>
    <row r="997" spans="1:12" ht="15">
      <c r="A997" s="84" t="s">
        <v>2735</v>
      </c>
      <c r="B997" s="84" t="s">
        <v>2951</v>
      </c>
      <c r="C997" s="84">
        <v>2</v>
      </c>
      <c r="D997" s="118">
        <v>0</v>
      </c>
      <c r="E997" s="118">
        <v>1.1139433523068367</v>
      </c>
      <c r="F997" s="84" t="s">
        <v>2030</v>
      </c>
      <c r="G997" s="84" t="b">
        <v>0</v>
      </c>
      <c r="H997" s="84" t="b">
        <v>0</v>
      </c>
      <c r="I997" s="84" t="b">
        <v>0</v>
      </c>
      <c r="J997" s="84" t="b">
        <v>0</v>
      </c>
      <c r="K997" s="84" t="b">
        <v>0</v>
      </c>
      <c r="L997" s="84" t="b">
        <v>0</v>
      </c>
    </row>
    <row r="998" spans="1:12" ht="15">
      <c r="A998" s="84" t="s">
        <v>2951</v>
      </c>
      <c r="B998" s="84" t="s">
        <v>2737</v>
      </c>
      <c r="C998" s="84">
        <v>2</v>
      </c>
      <c r="D998" s="118">
        <v>0</v>
      </c>
      <c r="E998" s="118">
        <v>1.1139433523068367</v>
      </c>
      <c r="F998" s="84" t="s">
        <v>2030</v>
      </c>
      <c r="G998" s="84" t="b">
        <v>0</v>
      </c>
      <c r="H998" s="84" t="b">
        <v>0</v>
      </c>
      <c r="I998" s="84" t="b">
        <v>0</v>
      </c>
      <c r="J998" s="84" t="b">
        <v>0</v>
      </c>
      <c r="K998" s="84" t="b">
        <v>0</v>
      </c>
      <c r="L998" s="84" t="b">
        <v>0</v>
      </c>
    </row>
    <row r="999" spans="1:12" ht="15">
      <c r="A999" s="84" t="s">
        <v>2737</v>
      </c>
      <c r="B999" s="84" t="s">
        <v>2614</v>
      </c>
      <c r="C999" s="84">
        <v>2</v>
      </c>
      <c r="D999" s="118">
        <v>0</v>
      </c>
      <c r="E999" s="118">
        <v>1.1139433523068367</v>
      </c>
      <c r="F999" s="84" t="s">
        <v>2030</v>
      </c>
      <c r="G999" s="84" t="b">
        <v>0</v>
      </c>
      <c r="H999" s="84" t="b">
        <v>0</v>
      </c>
      <c r="I999" s="84" t="b">
        <v>0</v>
      </c>
      <c r="J999" s="84" t="b">
        <v>0</v>
      </c>
      <c r="K999" s="84" t="b">
        <v>0</v>
      </c>
      <c r="L999" s="84" t="b">
        <v>0</v>
      </c>
    </row>
    <row r="1000" spans="1:12" ht="15">
      <c r="A1000" s="84" t="s">
        <v>2614</v>
      </c>
      <c r="B1000" s="84" t="s">
        <v>2952</v>
      </c>
      <c r="C1000" s="84">
        <v>2</v>
      </c>
      <c r="D1000" s="118">
        <v>0</v>
      </c>
      <c r="E1000" s="118">
        <v>1.1139433523068367</v>
      </c>
      <c r="F1000" s="84" t="s">
        <v>2030</v>
      </c>
      <c r="G1000" s="84" t="b">
        <v>0</v>
      </c>
      <c r="H1000" s="84" t="b">
        <v>0</v>
      </c>
      <c r="I1000" s="84" t="b">
        <v>0</v>
      </c>
      <c r="J1000" s="84" t="b">
        <v>0</v>
      </c>
      <c r="K1000" s="84" t="b">
        <v>0</v>
      </c>
      <c r="L1000" s="84" t="b">
        <v>0</v>
      </c>
    </row>
    <row r="1001" spans="1:12" ht="15">
      <c r="A1001" s="84" t="s">
        <v>2952</v>
      </c>
      <c r="B1001" s="84" t="s">
        <v>2953</v>
      </c>
      <c r="C1001" s="84">
        <v>2</v>
      </c>
      <c r="D1001" s="118">
        <v>0</v>
      </c>
      <c r="E1001" s="118">
        <v>1.1139433523068367</v>
      </c>
      <c r="F1001" s="84" t="s">
        <v>2030</v>
      </c>
      <c r="G1001" s="84" t="b">
        <v>0</v>
      </c>
      <c r="H1001" s="84" t="b">
        <v>0</v>
      </c>
      <c r="I1001" s="84" t="b">
        <v>0</v>
      </c>
      <c r="J1001" s="84" t="b">
        <v>0</v>
      </c>
      <c r="K1001" s="84" t="b">
        <v>0</v>
      </c>
      <c r="L1001" s="84" t="b">
        <v>0</v>
      </c>
    </row>
    <row r="1002" spans="1:12" ht="15">
      <c r="A1002" s="84" t="s">
        <v>2953</v>
      </c>
      <c r="B1002" s="84" t="s">
        <v>2954</v>
      </c>
      <c r="C1002" s="84">
        <v>2</v>
      </c>
      <c r="D1002" s="118">
        <v>0</v>
      </c>
      <c r="E1002" s="118">
        <v>1.1139433523068367</v>
      </c>
      <c r="F1002" s="84" t="s">
        <v>2030</v>
      </c>
      <c r="G1002" s="84" t="b">
        <v>0</v>
      </c>
      <c r="H1002" s="84" t="b">
        <v>0</v>
      </c>
      <c r="I1002" s="84" t="b">
        <v>0</v>
      </c>
      <c r="J1002" s="84" t="b">
        <v>0</v>
      </c>
      <c r="K1002" s="84" t="b">
        <v>0</v>
      </c>
      <c r="L1002" s="84" t="b">
        <v>0</v>
      </c>
    </row>
    <row r="1003" spans="1:12" ht="15">
      <c r="A1003" s="84" t="s">
        <v>2954</v>
      </c>
      <c r="B1003" s="84" t="s">
        <v>2955</v>
      </c>
      <c r="C1003" s="84">
        <v>2</v>
      </c>
      <c r="D1003" s="118">
        <v>0</v>
      </c>
      <c r="E1003" s="118">
        <v>1.1139433523068367</v>
      </c>
      <c r="F1003" s="84" t="s">
        <v>2030</v>
      </c>
      <c r="G1003" s="84" t="b">
        <v>0</v>
      </c>
      <c r="H1003" s="84" t="b">
        <v>0</v>
      </c>
      <c r="I1003" s="84" t="b">
        <v>0</v>
      </c>
      <c r="J1003" s="84" t="b">
        <v>0</v>
      </c>
      <c r="K1003" s="84" t="b">
        <v>1</v>
      </c>
      <c r="L1003" s="84" t="b">
        <v>0</v>
      </c>
    </row>
    <row r="1004" spans="1:12" ht="15">
      <c r="A1004" s="84" t="s">
        <v>2955</v>
      </c>
      <c r="B1004" s="84" t="s">
        <v>2956</v>
      </c>
      <c r="C1004" s="84">
        <v>2</v>
      </c>
      <c r="D1004" s="118">
        <v>0</v>
      </c>
      <c r="E1004" s="118">
        <v>1.1139433523068367</v>
      </c>
      <c r="F1004" s="84" t="s">
        <v>2030</v>
      </c>
      <c r="G1004" s="84" t="b">
        <v>0</v>
      </c>
      <c r="H1004" s="84" t="b">
        <v>1</v>
      </c>
      <c r="I1004" s="84" t="b">
        <v>0</v>
      </c>
      <c r="J1004" s="84" t="b">
        <v>0</v>
      </c>
      <c r="K1004" s="84" t="b">
        <v>0</v>
      </c>
      <c r="L1004" s="84" t="b">
        <v>0</v>
      </c>
    </row>
    <row r="1005" spans="1:12" ht="15">
      <c r="A1005" s="84" t="s">
        <v>2956</v>
      </c>
      <c r="B1005" s="84" t="s">
        <v>2957</v>
      </c>
      <c r="C1005" s="84">
        <v>2</v>
      </c>
      <c r="D1005" s="118">
        <v>0</v>
      </c>
      <c r="E1005" s="118">
        <v>1.1139433523068367</v>
      </c>
      <c r="F1005" s="84" t="s">
        <v>2030</v>
      </c>
      <c r="G1005" s="84" t="b">
        <v>0</v>
      </c>
      <c r="H1005" s="84" t="b">
        <v>0</v>
      </c>
      <c r="I1005" s="84" t="b">
        <v>0</v>
      </c>
      <c r="J1005" s="84" t="b">
        <v>0</v>
      </c>
      <c r="K1005" s="84" t="b">
        <v>0</v>
      </c>
      <c r="L1005" s="84" t="b">
        <v>0</v>
      </c>
    </row>
    <row r="1006" spans="1:12" ht="15">
      <c r="A1006" s="84" t="s">
        <v>2680</v>
      </c>
      <c r="B1006" s="84" t="s">
        <v>2176</v>
      </c>
      <c r="C1006" s="84">
        <v>4</v>
      </c>
      <c r="D1006" s="118">
        <v>0</v>
      </c>
      <c r="E1006" s="118">
        <v>1.0606978403536116</v>
      </c>
      <c r="F1006" s="84" t="s">
        <v>2032</v>
      </c>
      <c r="G1006" s="84" t="b">
        <v>1</v>
      </c>
      <c r="H1006" s="84" t="b">
        <v>0</v>
      </c>
      <c r="I1006" s="84" t="b">
        <v>0</v>
      </c>
      <c r="J1006" s="84" t="b">
        <v>0</v>
      </c>
      <c r="K1006" s="84" t="b">
        <v>0</v>
      </c>
      <c r="L1006" s="84" t="b">
        <v>0</v>
      </c>
    </row>
    <row r="1007" spans="1:12" ht="15">
      <c r="A1007" s="84" t="s">
        <v>2176</v>
      </c>
      <c r="B1007" s="84" t="s">
        <v>2681</v>
      </c>
      <c r="C1007" s="84">
        <v>4</v>
      </c>
      <c r="D1007" s="118">
        <v>0</v>
      </c>
      <c r="E1007" s="118">
        <v>1.0606978403536116</v>
      </c>
      <c r="F1007" s="84" t="s">
        <v>2032</v>
      </c>
      <c r="G1007" s="84" t="b">
        <v>0</v>
      </c>
      <c r="H1007" s="84" t="b">
        <v>0</v>
      </c>
      <c r="I1007" s="84" t="b">
        <v>0</v>
      </c>
      <c r="J1007" s="84" t="b">
        <v>0</v>
      </c>
      <c r="K1007" s="84" t="b">
        <v>0</v>
      </c>
      <c r="L1007" s="84" t="b">
        <v>0</v>
      </c>
    </row>
    <row r="1008" spans="1:12" ht="15">
      <c r="A1008" s="84" t="s">
        <v>2681</v>
      </c>
      <c r="B1008" s="84" t="s">
        <v>2595</v>
      </c>
      <c r="C1008" s="84">
        <v>4</v>
      </c>
      <c r="D1008" s="118">
        <v>0</v>
      </c>
      <c r="E1008" s="118">
        <v>1.0606978403536116</v>
      </c>
      <c r="F1008" s="84" t="s">
        <v>2032</v>
      </c>
      <c r="G1008" s="84" t="b">
        <v>0</v>
      </c>
      <c r="H1008" s="84" t="b">
        <v>0</v>
      </c>
      <c r="I1008" s="84" t="b">
        <v>0</v>
      </c>
      <c r="J1008" s="84" t="b">
        <v>0</v>
      </c>
      <c r="K1008" s="84" t="b">
        <v>0</v>
      </c>
      <c r="L1008" s="84" t="b">
        <v>0</v>
      </c>
    </row>
    <row r="1009" spans="1:12" ht="15">
      <c r="A1009" s="84" t="s">
        <v>2595</v>
      </c>
      <c r="B1009" s="84" t="s">
        <v>2682</v>
      </c>
      <c r="C1009" s="84">
        <v>4</v>
      </c>
      <c r="D1009" s="118">
        <v>0</v>
      </c>
      <c r="E1009" s="118">
        <v>1.0606978403536116</v>
      </c>
      <c r="F1009" s="84" t="s">
        <v>2032</v>
      </c>
      <c r="G1009" s="84" t="b">
        <v>0</v>
      </c>
      <c r="H1009" s="84" t="b">
        <v>0</v>
      </c>
      <c r="I1009" s="84" t="b">
        <v>0</v>
      </c>
      <c r="J1009" s="84" t="b">
        <v>0</v>
      </c>
      <c r="K1009" s="84" t="b">
        <v>0</v>
      </c>
      <c r="L1009" s="84" t="b">
        <v>0</v>
      </c>
    </row>
    <row r="1010" spans="1:12" ht="15">
      <c r="A1010" s="84" t="s">
        <v>2682</v>
      </c>
      <c r="B1010" s="84" t="s">
        <v>2683</v>
      </c>
      <c r="C1010" s="84">
        <v>4</v>
      </c>
      <c r="D1010" s="118">
        <v>0</v>
      </c>
      <c r="E1010" s="118">
        <v>1.0606978403536116</v>
      </c>
      <c r="F1010" s="84" t="s">
        <v>2032</v>
      </c>
      <c r="G1010" s="84" t="b">
        <v>0</v>
      </c>
      <c r="H1010" s="84" t="b">
        <v>0</v>
      </c>
      <c r="I1010" s="84" t="b">
        <v>0</v>
      </c>
      <c r="J1010" s="84" t="b">
        <v>1</v>
      </c>
      <c r="K1010" s="84" t="b">
        <v>0</v>
      </c>
      <c r="L1010" s="84" t="b">
        <v>0</v>
      </c>
    </row>
    <row r="1011" spans="1:12" ht="15">
      <c r="A1011" s="84" t="s">
        <v>2683</v>
      </c>
      <c r="B1011" s="84" t="s">
        <v>2684</v>
      </c>
      <c r="C1011" s="84">
        <v>4</v>
      </c>
      <c r="D1011" s="118">
        <v>0</v>
      </c>
      <c r="E1011" s="118">
        <v>1.0606978403536116</v>
      </c>
      <c r="F1011" s="84" t="s">
        <v>2032</v>
      </c>
      <c r="G1011" s="84" t="b">
        <v>1</v>
      </c>
      <c r="H1011" s="84" t="b">
        <v>0</v>
      </c>
      <c r="I1011" s="84" t="b">
        <v>0</v>
      </c>
      <c r="J1011" s="84" t="b">
        <v>0</v>
      </c>
      <c r="K1011" s="84" t="b">
        <v>0</v>
      </c>
      <c r="L1011" s="84" t="b">
        <v>0</v>
      </c>
    </row>
    <row r="1012" spans="1:12" ht="15">
      <c r="A1012" s="84" t="s">
        <v>2684</v>
      </c>
      <c r="B1012" s="84" t="s">
        <v>2685</v>
      </c>
      <c r="C1012" s="84">
        <v>4</v>
      </c>
      <c r="D1012" s="118">
        <v>0</v>
      </c>
      <c r="E1012" s="118">
        <v>1.0606978403536116</v>
      </c>
      <c r="F1012" s="84" t="s">
        <v>2032</v>
      </c>
      <c r="G1012" s="84" t="b">
        <v>0</v>
      </c>
      <c r="H1012" s="84" t="b">
        <v>0</v>
      </c>
      <c r="I1012" s="84" t="b">
        <v>0</v>
      </c>
      <c r="J1012" s="84" t="b">
        <v>0</v>
      </c>
      <c r="K1012" s="84" t="b">
        <v>0</v>
      </c>
      <c r="L1012" s="84" t="b">
        <v>0</v>
      </c>
    </row>
    <row r="1013" spans="1:12" ht="15">
      <c r="A1013" s="84" t="s">
        <v>2685</v>
      </c>
      <c r="B1013" s="84" t="s">
        <v>2686</v>
      </c>
      <c r="C1013" s="84">
        <v>4</v>
      </c>
      <c r="D1013" s="118">
        <v>0</v>
      </c>
      <c r="E1013" s="118">
        <v>1.0606978403536116</v>
      </c>
      <c r="F1013" s="84" t="s">
        <v>2032</v>
      </c>
      <c r="G1013" s="84" t="b">
        <v>0</v>
      </c>
      <c r="H1013" s="84" t="b">
        <v>0</v>
      </c>
      <c r="I1013" s="84" t="b">
        <v>0</v>
      </c>
      <c r="J1013" s="84" t="b">
        <v>0</v>
      </c>
      <c r="K1013" s="84" t="b">
        <v>0</v>
      </c>
      <c r="L1013" s="84" t="b">
        <v>0</v>
      </c>
    </row>
    <row r="1014" spans="1:12" ht="15">
      <c r="A1014" s="84" t="s">
        <v>2686</v>
      </c>
      <c r="B1014" s="84" t="s">
        <v>2736</v>
      </c>
      <c r="C1014" s="84">
        <v>3</v>
      </c>
      <c r="D1014" s="118">
        <v>0.007496324196497995</v>
      </c>
      <c r="E1014" s="118">
        <v>1.0606978403536116</v>
      </c>
      <c r="F1014" s="84" t="s">
        <v>2032</v>
      </c>
      <c r="G1014" s="84" t="b">
        <v>0</v>
      </c>
      <c r="H1014" s="84" t="b">
        <v>0</v>
      </c>
      <c r="I1014" s="84" t="b">
        <v>0</v>
      </c>
      <c r="J1014" s="84" t="b">
        <v>0</v>
      </c>
      <c r="K1014" s="84" t="b">
        <v>0</v>
      </c>
      <c r="L1014" s="84" t="b">
        <v>0</v>
      </c>
    </row>
    <row r="1015" spans="1:12" ht="15">
      <c r="A1015" s="84" t="s">
        <v>2736</v>
      </c>
      <c r="B1015" s="84" t="s">
        <v>2786</v>
      </c>
      <c r="C1015" s="84">
        <v>2</v>
      </c>
      <c r="D1015" s="118">
        <v>0.012041199826559249</v>
      </c>
      <c r="E1015" s="118">
        <v>1.1856365769619117</v>
      </c>
      <c r="F1015" s="84" t="s">
        <v>2032</v>
      </c>
      <c r="G1015" s="84" t="b">
        <v>0</v>
      </c>
      <c r="H1015" s="84" t="b">
        <v>0</v>
      </c>
      <c r="I1015" s="84" t="b">
        <v>0</v>
      </c>
      <c r="J1015" s="84" t="b">
        <v>0</v>
      </c>
      <c r="K1015" s="84" t="b">
        <v>0</v>
      </c>
      <c r="L1015" s="84" t="b">
        <v>0</v>
      </c>
    </row>
    <row r="1016" spans="1:12" ht="15">
      <c r="A1016" s="84" t="s">
        <v>2786</v>
      </c>
      <c r="B1016" s="84" t="s">
        <v>2785</v>
      </c>
      <c r="C1016" s="84">
        <v>2</v>
      </c>
      <c r="D1016" s="118">
        <v>0.012041199826559249</v>
      </c>
      <c r="E1016" s="118">
        <v>1.3617278360175928</v>
      </c>
      <c r="F1016" s="84" t="s">
        <v>2032</v>
      </c>
      <c r="G1016" s="84" t="b">
        <v>0</v>
      </c>
      <c r="H1016" s="84" t="b">
        <v>0</v>
      </c>
      <c r="I1016" s="84" t="b">
        <v>0</v>
      </c>
      <c r="J1016" s="84" t="b">
        <v>0</v>
      </c>
      <c r="K1016" s="84" t="b">
        <v>0</v>
      </c>
      <c r="L1016" s="84" t="b">
        <v>0</v>
      </c>
    </row>
    <row r="1017" spans="1:12" ht="15">
      <c r="A1017" s="84" t="s">
        <v>2785</v>
      </c>
      <c r="B1017" s="84" t="s">
        <v>2679</v>
      </c>
      <c r="C1017" s="84">
        <v>2</v>
      </c>
      <c r="D1017" s="118">
        <v>0.012041199826559249</v>
      </c>
      <c r="E1017" s="118">
        <v>1.3617278360175928</v>
      </c>
      <c r="F1017" s="84" t="s">
        <v>2032</v>
      </c>
      <c r="G1017" s="84" t="b">
        <v>0</v>
      </c>
      <c r="H1017" s="84" t="b">
        <v>0</v>
      </c>
      <c r="I1017" s="84" t="b">
        <v>0</v>
      </c>
      <c r="J1017" s="84" t="b">
        <v>0</v>
      </c>
      <c r="K1017" s="84" t="b">
        <v>0</v>
      </c>
      <c r="L1017" s="84" t="b">
        <v>0</v>
      </c>
    </row>
    <row r="1018" spans="1:12" ht="15">
      <c r="A1018" s="84" t="s">
        <v>2679</v>
      </c>
      <c r="B1018" s="84" t="s">
        <v>2167</v>
      </c>
      <c r="C1018" s="84">
        <v>2</v>
      </c>
      <c r="D1018" s="118">
        <v>0.012041199826559249</v>
      </c>
      <c r="E1018" s="118">
        <v>1.3617278360175928</v>
      </c>
      <c r="F1018" s="84" t="s">
        <v>2032</v>
      </c>
      <c r="G1018" s="84" t="b">
        <v>0</v>
      </c>
      <c r="H1018" s="84" t="b">
        <v>0</v>
      </c>
      <c r="I1018" s="84" t="b">
        <v>0</v>
      </c>
      <c r="J1018" s="84" t="b">
        <v>0</v>
      </c>
      <c r="K1018" s="84" t="b">
        <v>0</v>
      </c>
      <c r="L1018" s="84" t="b">
        <v>0</v>
      </c>
    </row>
    <row r="1019" spans="1:12" ht="15">
      <c r="A1019" s="84" t="s">
        <v>2167</v>
      </c>
      <c r="B1019" s="84" t="s">
        <v>2176</v>
      </c>
      <c r="C1019" s="84">
        <v>7</v>
      </c>
      <c r="D1019" s="118">
        <v>0</v>
      </c>
      <c r="E1019" s="118">
        <v>1.2820067583505508</v>
      </c>
      <c r="F1019" s="84" t="s">
        <v>2034</v>
      </c>
      <c r="G1019" s="84" t="b">
        <v>0</v>
      </c>
      <c r="H1019" s="84" t="b">
        <v>0</v>
      </c>
      <c r="I1019" s="84" t="b">
        <v>0</v>
      </c>
      <c r="J1019" s="84" t="b">
        <v>0</v>
      </c>
      <c r="K1019" s="84" t="b">
        <v>0</v>
      </c>
      <c r="L1019" s="84" t="b">
        <v>0</v>
      </c>
    </row>
    <row r="1020" spans="1:12" ht="15">
      <c r="A1020" s="84" t="s">
        <v>2176</v>
      </c>
      <c r="B1020" s="84" t="s">
        <v>2590</v>
      </c>
      <c r="C1020" s="84">
        <v>6</v>
      </c>
      <c r="D1020" s="118">
        <v>0.002848799558749499</v>
      </c>
      <c r="E1020" s="118">
        <v>1.2820067583505508</v>
      </c>
      <c r="F1020" s="84" t="s">
        <v>2034</v>
      </c>
      <c r="G1020" s="84" t="b">
        <v>0</v>
      </c>
      <c r="H1020" s="84" t="b">
        <v>0</v>
      </c>
      <c r="I1020" s="84" t="b">
        <v>0</v>
      </c>
      <c r="J1020" s="84" t="b">
        <v>0</v>
      </c>
      <c r="K1020" s="84" t="b">
        <v>0</v>
      </c>
      <c r="L1020" s="84" t="b">
        <v>0</v>
      </c>
    </row>
    <row r="1021" spans="1:12" ht="15">
      <c r="A1021" s="84" t="s">
        <v>2590</v>
      </c>
      <c r="B1021" s="84" t="s">
        <v>2612</v>
      </c>
      <c r="C1021" s="84">
        <v>5</v>
      </c>
      <c r="D1021" s="118">
        <v>0.0051818452368169515</v>
      </c>
      <c r="E1021" s="118">
        <v>1.4281347940287887</v>
      </c>
      <c r="F1021" s="84" t="s">
        <v>2034</v>
      </c>
      <c r="G1021" s="84" t="b">
        <v>0</v>
      </c>
      <c r="H1021" s="84" t="b">
        <v>0</v>
      </c>
      <c r="I1021" s="84" t="b">
        <v>0</v>
      </c>
      <c r="J1021" s="84" t="b">
        <v>0</v>
      </c>
      <c r="K1021" s="84" t="b">
        <v>0</v>
      </c>
      <c r="L1021" s="84" t="b">
        <v>0</v>
      </c>
    </row>
    <row r="1022" spans="1:12" ht="15">
      <c r="A1022" s="84" t="s">
        <v>2612</v>
      </c>
      <c r="B1022" s="84" t="s">
        <v>2604</v>
      </c>
      <c r="C1022" s="84">
        <v>5</v>
      </c>
      <c r="D1022" s="118">
        <v>0.0051818452368169515</v>
      </c>
      <c r="E1022" s="118">
        <v>1.4281347940287887</v>
      </c>
      <c r="F1022" s="84" t="s">
        <v>2034</v>
      </c>
      <c r="G1022" s="84" t="b">
        <v>0</v>
      </c>
      <c r="H1022" s="84" t="b">
        <v>0</v>
      </c>
      <c r="I1022" s="84" t="b">
        <v>0</v>
      </c>
      <c r="J1022" s="84" t="b">
        <v>0</v>
      </c>
      <c r="K1022" s="84" t="b">
        <v>0</v>
      </c>
      <c r="L1022" s="84" t="b">
        <v>0</v>
      </c>
    </row>
    <row r="1023" spans="1:12" ht="15">
      <c r="A1023" s="84" t="s">
        <v>2604</v>
      </c>
      <c r="B1023" s="84" t="s">
        <v>2613</v>
      </c>
      <c r="C1023" s="84">
        <v>5</v>
      </c>
      <c r="D1023" s="118">
        <v>0.0051818452368169515</v>
      </c>
      <c r="E1023" s="118">
        <v>1.4281347940287887</v>
      </c>
      <c r="F1023" s="84" t="s">
        <v>2034</v>
      </c>
      <c r="G1023" s="84" t="b">
        <v>0</v>
      </c>
      <c r="H1023" s="84" t="b">
        <v>0</v>
      </c>
      <c r="I1023" s="84" t="b">
        <v>0</v>
      </c>
      <c r="J1023" s="84" t="b">
        <v>0</v>
      </c>
      <c r="K1023" s="84" t="b">
        <v>0</v>
      </c>
      <c r="L1023" s="84" t="b">
        <v>0</v>
      </c>
    </row>
    <row r="1024" spans="1:12" ht="15">
      <c r="A1024" s="84" t="s">
        <v>2613</v>
      </c>
      <c r="B1024" s="84" t="s">
        <v>2605</v>
      </c>
      <c r="C1024" s="84">
        <v>4</v>
      </c>
      <c r="D1024" s="118">
        <v>0.006894696416632466</v>
      </c>
      <c r="E1024" s="118">
        <v>1.428134794028789</v>
      </c>
      <c r="F1024" s="84" t="s">
        <v>2034</v>
      </c>
      <c r="G1024" s="84" t="b">
        <v>0</v>
      </c>
      <c r="H1024" s="84" t="b">
        <v>0</v>
      </c>
      <c r="I1024" s="84" t="b">
        <v>0</v>
      </c>
      <c r="J1024" s="84" t="b">
        <v>0</v>
      </c>
      <c r="K1024" s="84" t="b">
        <v>0</v>
      </c>
      <c r="L1024" s="84" t="b">
        <v>0</v>
      </c>
    </row>
    <row r="1025" spans="1:12" ht="15">
      <c r="A1025" s="84" t="s">
        <v>2168</v>
      </c>
      <c r="B1025" s="84" t="s">
        <v>2170</v>
      </c>
      <c r="C1025" s="84">
        <v>3</v>
      </c>
      <c r="D1025" s="118">
        <v>0.011575915837239907</v>
      </c>
      <c r="E1025" s="118">
        <v>1.5250448070368452</v>
      </c>
      <c r="F1025" s="84" t="s">
        <v>2034</v>
      </c>
      <c r="G1025" s="84" t="b">
        <v>0</v>
      </c>
      <c r="H1025" s="84" t="b">
        <v>0</v>
      </c>
      <c r="I1025" s="84" t="b">
        <v>0</v>
      </c>
      <c r="J1025" s="84" t="b">
        <v>0</v>
      </c>
      <c r="K1025" s="84" t="b">
        <v>0</v>
      </c>
      <c r="L1025" s="84" t="b">
        <v>0</v>
      </c>
    </row>
    <row r="1026" spans="1:12" ht="15">
      <c r="A1026" s="84" t="s">
        <v>2716</v>
      </c>
      <c r="B1026" s="84" t="s">
        <v>2769</v>
      </c>
      <c r="C1026" s="84">
        <v>2</v>
      </c>
      <c r="D1026" s="118">
        <v>0.007717277224826605</v>
      </c>
      <c r="E1026" s="118">
        <v>1.8260748027008264</v>
      </c>
      <c r="F1026" s="84" t="s">
        <v>2034</v>
      </c>
      <c r="G1026" s="84" t="b">
        <v>0</v>
      </c>
      <c r="H1026" s="84" t="b">
        <v>0</v>
      </c>
      <c r="I1026" s="84" t="b">
        <v>0</v>
      </c>
      <c r="J1026" s="84" t="b">
        <v>0</v>
      </c>
      <c r="K1026" s="84" t="b">
        <v>0</v>
      </c>
      <c r="L1026" s="84" t="b">
        <v>0</v>
      </c>
    </row>
    <row r="1027" spans="1:12" ht="15">
      <c r="A1027" s="84" t="s">
        <v>2769</v>
      </c>
      <c r="B1027" s="84" t="s">
        <v>2770</v>
      </c>
      <c r="C1027" s="84">
        <v>2</v>
      </c>
      <c r="D1027" s="118">
        <v>0.007717277224826605</v>
      </c>
      <c r="E1027" s="118">
        <v>1.8260748027008264</v>
      </c>
      <c r="F1027" s="84" t="s">
        <v>2034</v>
      </c>
      <c r="G1027" s="84" t="b">
        <v>0</v>
      </c>
      <c r="H1027" s="84" t="b">
        <v>0</v>
      </c>
      <c r="I1027" s="84" t="b">
        <v>0</v>
      </c>
      <c r="J1027" s="84" t="b">
        <v>0</v>
      </c>
      <c r="K1027" s="84" t="b">
        <v>0</v>
      </c>
      <c r="L1027" s="84" t="b">
        <v>0</v>
      </c>
    </row>
    <row r="1028" spans="1:12" ht="15">
      <c r="A1028" s="84" t="s">
        <v>2770</v>
      </c>
      <c r="B1028" s="84" t="s">
        <v>2719</v>
      </c>
      <c r="C1028" s="84">
        <v>2</v>
      </c>
      <c r="D1028" s="118">
        <v>0.007717277224826605</v>
      </c>
      <c r="E1028" s="118">
        <v>1.8260748027008264</v>
      </c>
      <c r="F1028" s="84" t="s">
        <v>2034</v>
      </c>
      <c r="G1028" s="84" t="b">
        <v>0</v>
      </c>
      <c r="H1028" s="84" t="b">
        <v>0</v>
      </c>
      <c r="I1028" s="84" t="b">
        <v>0</v>
      </c>
      <c r="J1028" s="84" t="b">
        <v>0</v>
      </c>
      <c r="K1028" s="84" t="b">
        <v>0</v>
      </c>
      <c r="L1028" s="84" t="b">
        <v>0</v>
      </c>
    </row>
    <row r="1029" spans="1:12" ht="15">
      <c r="A1029" s="84" t="s">
        <v>2719</v>
      </c>
      <c r="B1029" s="84" t="s">
        <v>2670</v>
      </c>
      <c r="C1029" s="84">
        <v>2</v>
      </c>
      <c r="D1029" s="118">
        <v>0.007717277224826605</v>
      </c>
      <c r="E1029" s="118">
        <v>1.8260748027008264</v>
      </c>
      <c r="F1029" s="84" t="s">
        <v>2034</v>
      </c>
      <c r="G1029" s="84" t="b">
        <v>0</v>
      </c>
      <c r="H1029" s="84" t="b">
        <v>0</v>
      </c>
      <c r="I1029" s="84" t="b">
        <v>0</v>
      </c>
      <c r="J1029" s="84" t="b">
        <v>0</v>
      </c>
      <c r="K1029" s="84" t="b">
        <v>0</v>
      </c>
      <c r="L1029" s="84" t="b">
        <v>0</v>
      </c>
    </row>
    <row r="1030" spans="1:12" ht="15">
      <c r="A1030" s="84" t="s">
        <v>2670</v>
      </c>
      <c r="B1030" s="84" t="s">
        <v>2964</v>
      </c>
      <c r="C1030" s="84">
        <v>2</v>
      </c>
      <c r="D1030" s="118">
        <v>0.007717277224826605</v>
      </c>
      <c r="E1030" s="118">
        <v>1.8260748027008264</v>
      </c>
      <c r="F1030" s="84" t="s">
        <v>2034</v>
      </c>
      <c r="G1030" s="84" t="b">
        <v>0</v>
      </c>
      <c r="H1030" s="84" t="b">
        <v>0</v>
      </c>
      <c r="I1030" s="84" t="b">
        <v>0</v>
      </c>
      <c r="J1030" s="84" t="b">
        <v>0</v>
      </c>
      <c r="K1030" s="84" t="b">
        <v>0</v>
      </c>
      <c r="L1030" s="84" t="b">
        <v>0</v>
      </c>
    </row>
    <row r="1031" spans="1:12" ht="15">
      <c r="A1031" s="84" t="s">
        <v>2964</v>
      </c>
      <c r="B1031" s="84" t="s">
        <v>2722</v>
      </c>
      <c r="C1031" s="84">
        <v>2</v>
      </c>
      <c r="D1031" s="118">
        <v>0.007717277224826605</v>
      </c>
      <c r="E1031" s="118">
        <v>1.8260748027008264</v>
      </c>
      <c r="F1031" s="84" t="s">
        <v>2034</v>
      </c>
      <c r="G1031" s="84" t="b">
        <v>0</v>
      </c>
      <c r="H1031" s="84" t="b">
        <v>0</v>
      </c>
      <c r="I1031" s="84" t="b">
        <v>0</v>
      </c>
      <c r="J1031" s="84" t="b">
        <v>0</v>
      </c>
      <c r="K1031" s="84" t="b">
        <v>0</v>
      </c>
      <c r="L1031" s="84" t="b">
        <v>0</v>
      </c>
    </row>
    <row r="1032" spans="1:12" ht="15">
      <c r="A1032" s="84" t="s">
        <v>2722</v>
      </c>
      <c r="B1032" s="84" t="s">
        <v>2771</v>
      </c>
      <c r="C1032" s="84">
        <v>2</v>
      </c>
      <c r="D1032" s="118">
        <v>0.007717277224826605</v>
      </c>
      <c r="E1032" s="118">
        <v>1.8260748027008264</v>
      </c>
      <c r="F1032" s="84" t="s">
        <v>2034</v>
      </c>
      <c r="G1032" s="84" t="b">
        <v>0</v>
      </c>
      <c r="H1032" s="84" t="b">
        <v>0</v>
      </c>
      <c r="I1032" s="84" t="b">
        <v>0</v>
      </c>
      <c r="J1032" s="84" t="b">
        <v>0</v>
      </c>
      <c r="K1032" s="84" t="b">
        <v>0</v>
      </c>
      <c r="L1032" s="84" t="b">
        <v>0</v>
      </c>
    </row>
    <row r="1033" spans="1:12" ht="15">
      <c r="A1033" s="84" t="s">
        <v>2771</v>
      </c>
      <c r="B1033" s="84" t="s">
        <v>2129</v>
      </c>
      <c r="C1033" s="84">
        <v>2</v>
      </c>
      <c r="D1033" s="118">
        <v>0.007717277224826605</v>
      </c>
      <c r="E1033" s="118">
        <v>1.6499835436451453</v>
      </c>
      <c r="F1033" s="84" t="s">
        <v>2034</v>
      </c>
      <c r="G1033" s="84" t="b">
        <v>0</v>
      </c>
      <c r="H1033" s="84" t="b">
        <v>0</v>
      </c>
      <c r="I1033" s="84" t="b">
        <v>0</v>
      </c>
      <c r="J1033" s="84" t="b">
        <v>0</v>
      </c>
      <c r="K1033" s="84" t="b">
        <v>0</v>
      </c>
      <c r="L1033" s="84" t="b">
        <v>0</v>
      </c>
    </row>
    <row r="1034" spans="1:12" ht="15">
      <c r="A1034" s="84" t="s">
        <v>2129</v>
      </c>
      <c r="B1034" s="84" t="s">
        <v>2772</v>
      </c>
      <c r="C1034" s="84">
        <v>2</v>
      </c>
      <c r="D1034" s="118">
        <v>0.007717277224826605</v>
      </c>
      <c r="E1034" s="118">
        <v>1.6499835436451453</v>
      </c>
      <c r="F1034" s="84" t="s">
        <v>2034</v>
      </c>
      <c r="G1034" s="84" t="b">
        <v>0</v>
      </c>
      <c r="H1034" s="84" t="b">
        <v>0</v>
      </c>
      <c r="I1034" s="84" t="b">
        <v>0</v>
      </c>
      <c r="J1034" s="84" t="b">
        <v>0</v>
      </c>
      <c r="K1034" s="84" t="b">
        <v>0</v>
      </c>
      <c r="L1034" s="84" t="b">
        <v>0</v>
      </c>
    </row>
    <row r="1035" spans="1:12" ht="15">
      <c r="A1035" s="84" t="s">
        <v>2772</v>
      </c>
      <c r="B1035" s="84" t="s">
        <v>2773</v>
      </c>
      <c r="C1035" s="84">
        <v>2</v>
      </c>
      <c r="D1035" s="118">
        <v>0.007717277224826605</v>
      </c>
      <c r="E1035" s="118">
        <v>1.8260748027008264</v>
      </c>
      <c r="F1035" s="84" t="s">
        <v>2034</v>
      </c>
      <c r="G1035" s="84" t="b">
        <v>0</v>
      </c>
      <c r="H1035" s="84" t="b">
        <v>0</v>
      </c>
      <c r="I1035" s="84" t="b">
        <v>0</v>
      </c>
      <c r="J1035" s="84" t="b">
        <v>0</v>
      </c>
      <c r="K1035" s="84" t="b">
        <v>0</v>
      </c>
      <c r="L1035" s="84" t="b">
        <v>0</v>
      </c>
    </row>
    <row r="1036" spans="1:12" ht="15">
      <c r="A1036" s="84" t="s">
        <v>2773</v>
      </c>
      <c r="B1036" s="84" t="s">
        <v>2774</v>
      </c>
      <c r="C1036" s="84">
        <v>2</v>
      </c>
      <c r="D1036" s="118">
        <v>0.007717277224826605</v>
      </c>
      <c r="E1036" s="118">
        <v>1.8260748027008264</v>
      </c>
      <c r="F1036" s="84" t="s">
        <v>2034</v>
      </c>
      <c r="G1036" s="84" t="b">
        <v>0</v>
      </c>
      <c r="H1036" s="84" t="b">
        <v>0</v>
      </c>
      <c r="I1036" s="84" t="b">
        <v>0</v>
      </c>
      <c r="J1036" s="84" t="b">
        <v>0</v>
      </c>
      <c r="K1036" s="84" t="b">
        <v>0</v>
      </c>
      <c r="L1036" s="84" t="b">
        <v>0</v>
      </c>
    </row>
    <row r="1037" spans="1:12" ht="15">
      <c r="A1037" s="84" t="s">
        <v>2774</v>
      </c>
      <c r="B1037" s="84" t="s">
        <v>2639</v>
      </c>
      <c r="C1037" s="84">
        <v>2</v>
      </c>
      <c r="D1037" s="118">
        <v>0.007717277224826605</v>
      </c>
      <c r="E1037" s="118">
        <v>1.8260748027008264</v>
      </c>
      <c r="F1037" s="84" t="s">
        <v>2034</v>
      </c>
      <c r="G1037" s="84" t="b">
        <v>0</v>
      </c>
      <c r="H1037" s="84" t="b">
        <v>0</v>
      </c>
      <c r="I1037" s="84" t="b">
        <v>0</v>
      </c>
      <c r="J1037" s="84" t="b">
        <v>0</v>
      </c>
      <c r="K1037" s="84" t="b">
        <v>0</v>
      </c>
      <c r="L1037" s="84" t="b">
        <v>0</v>
      </c>
    </row>
    <row r="1038" spans="1:12" ht="15">
      <c r="A1038" s="84" t="s">
        <v>2639</v>
      </c>
      <c r="B1038" s="84" t="s">
        <v>2775</v>
      </c>
      <c r="C1038" s="84">
        <v>2</v>
      </c>
      <c r="D1038" s="118">
        <v>0.007717277224826605</v>
      </c>
      <c r="E1038" s="118">
        <v>1.8260748027008264</v>
      </c>
      <c r="F1038" s="84" t="s">
        <v>2034</v>
      </c>
      <c r="G1038" s="84" t="b">
        <v>0</v>
      </c>
      <c r="H1038" s="84" t="b">
        <v>0</v>
      </c>
      <c r="I1038" s="84" t="b">
        <v>0</v>
      </c>
      <c r="J1038" s="84" t="b">
        <v>0</v>
      </c>
      <c r="K1038" s="84" t="b">
        <v>0</v>
      </c>
      <c r="L1038" s="84" t="b">
        <v>0</v>
      </c>
    </row>
    <row r="1039" spans="1:12" ht="15">
      <c r="A1039" s="84" t="s">
        <v>2775</v>
      </c>
      <c r="B1039" s="84" t="s">
        <v>2776</v>
      </c>
      <c r="C1039" s="84">
        <v>2</v>
      </c>
      <c r="D1039" s="118">
        <v>0.007717277224826605</v>
      </c>
      <c r="E1039" s="118">
        <v>1.8260748027008264</v>
      </c>
      <c r="F1039" s="84" t="s">
        <v>2034</v>
      </c>
      <c r="G1039" s="84" t="b">
        <v>0</v>
      </c>
      <c r="H1039" s="84" t="b">
        <v>0</v>
      </c>
      <c r="I1039" s="84" t="b">
        <v>0</v>
      </c>
      <c r="J1039" s="84" t="b">
        <v>0</v>
      </c>
      <c r="K1039" s="84" t="b">
        <v>0</v>
      </c>
      <c r="L1039" s="84" t="b">
        <v>0</v>
      </c>
    </row>
    <row r="1040" spans="1:12" ht="15">
      <c r="A1040" s="84" t="s">
        <v>2776</v>
      </c>
      <c r="B1040" s="84" t="s">
        <v>2641</v>
      </c>
      <c r="C1040" s="84">
        <v>2</v>
      </c>
      <c r="D1040" s="118">
        <v>0.007717277224826605</v>
      </c>
      <c r="E1040" s="118">
        <v>1.8260748027008264</v>
      </c>
      <c r="F1040" s="84" t="s">
        <v>2034</v>
      </c>
      <c r="G1040" s="84" t="b">
        <v>0</v>
      </c>
      <c r="H1040" s="84" t="b">
        <v>0</v>
      </c>
      <c r="I1040" s="84" t="b">
        <v>0</v>
      </c>
      <c r="J1040" s="84" t="b">
        <v>0</v>
      </c>
      <c r="K1040" s="84" t="b">
        <v>0</v>
      </c>
      <c r="L1040" s="84" t="b">
        <v>0</v>
      </c>
    </row>
    <row r="1041" spans="1:12" ht="15">
      <c r="A1041" s="84" t="s">
        <v>2641</v>
      </c>
      <c r="B1041" s="84" t="s">
        <v>2777</v>
      </c>
      <c r="C1041" s="84">
        <v>2</v>
      </c>
      <c r="D1041" s="118">
        <v>0.007717277224826605</v>
      </c>
      <c r="E1041" s="118">
        <v>1.8260748027008264</v>
      </c>
      <c r="F1041" s="84" t="s">
        <v>2034</v>
      </c>
      <c r="G1041" s="84" t="b">
        <v>0</v>
      </c>
      <c r="H1041" s="84" t="b">
        <v>0</v>
      </c>
      <c r="I1041" s="84" t="b">
        <v>0</v>
      </c>
      <c r="J1041" s="84" t="b">
        <v>0</v>
      </c>
      <c r="K1041" s="84" t="b">
        <v>0</v>
      </c>
      <c r="L1041" s="84" t="b">
        <v>0</v>
      </c>
    </row>
    <row r="1042" spans="1:12" ht="15">
      <c r="A1042" s="84" t="s">
        <v>2777</v>
      </c>
      <c r="B1042" s="84" t="s">
        <v>2778</v>
      </c>
      <c r="C1042" s="84">
        <v>2</v>
      </c>
      <c r="D1042" s="118">
        <v>0.007717277224826605</v>
      </c>
      <c r="E1042" s="118">
        <v>1.8260748027008264</v>
      </c>
      <c r="F1042" s="84" t="s">
        <v>2034</v>
      </c>
      <c r="G1042" s="84" t="b">
        <v>0</v>
      </c>
      <c r="H1042" s="84" t="b">
        <v>0</v>
      </c>
      <c r="I1042" s="84" t="b">
        <v>0</v>
      </c>
      <c r="J1042" s="84" t="b">
        <v>0</v>
      </c>
      <c r="K1042" s="84" t="b">
        <v>0</v>
      </c>
      <c r="L1042" s="84" t="b">
        <v>0</v>
      </c>
    </row>
    <row r="1043" spans="1:12" ht="15">
      <c r="A1043" s="84" t="s">
        <v>2778</v>
      </c>
      <c r="B1043" s="84" t="s">
        <v>2779</v>
      </c>
      <c r="C1043" s="84">
        <v>2</v>
      </c>
      <c r="D1043" s="118">
        <v>0.007717277224826605</v>
      </c>
      <c r="E1043" s="118">
        <v>1.8260748027008264</v>
      </c>
      <c r="F1043" s="84" t="s">
        <v>2034</v>
      </c>
      <c r="G1043" s="84" t="b">
        <v>0</v>
      </c>
      <c r="H1043" s="84" t="b">
        <v>0</v>
      </c>
      <c r="I1043" s="84" t="b">
        <v>0</v>
      </c>
      <c r="J1043" s="84" t="b">
        <v>0</v>
      </c>
      <c r="K1043" s="84" t="b">
        <v>0</v>
      </c>
      <c r="L1043" s="84" t="b">
        <v>0</v>
      </c>
    </row>
    <row r="1044" spans="1:12" ht="15">
      <c r="A1044" s="84" t="s">
        <v>2779</v>
      </c>
      <c r="B1044" s="84" t="s">
        <v>2167</v>
      </c>
      <c r="C1044" s="84">
        <v>2</v>
      </c>
      <c r="D1044" s="118">
        <v>0.007717277224826605</v>
      </c>
      <c r="E1044" s="118">
        <v>1.2820067583505508</v>
      </c>
      <c r="F1044" s="84" t="s">
        <v>2034</v>
      </c>
      <c r="G1044" s="84" t="b">
        <v>0</v>
      </c>
      <c r="H1044" s="84" t="b">
        <v>0</v>
      </c>
      <c r="I1044" s="84" t="b">
        <v>0</v>
      </c>
      <c r="J1044" s="84" t="b">
        <v>0</v>
      </c>
      <c r="K1044" s="84" t="b">
        <v>0</v>
      </c>
      <c r="L1044" s="84" t="b">
        <v>0</v>
      </c>
    </row>
    <row r="1045" spans="1:12" ht="15">
      <c r="A1045" s="84" t="s">
        <v>2114</v>
      </c>
      <c r="B1045" s="84" t="s">
        <v>2168</v>
      </c>
      <c r="C1045" s="84">
        <v>2</v>
      </c>
      <c r="D1045" s="118">
        <v>0.007717277224826605</v>
      </c>
      <c r="E1045" s="118">
        <v>1.5250448070368452</v>
      </c>
      <c r="F1045" s="84" t="s">
        <v>2034</v>
      </c>
      <c r="G1045" s="84" t="b">
        <v>0</v>
      </c>
      <c r="H1045" s="84" t="b">
        <v>0</v>
      </c>
      <c r="I1045" s="84" t="b">
        <v>0</v>
      </c>
      <c r="J1045" s="84" t="b">
        <v>0</v>
      </c>
      <c r="K1045" s="84" t="b">
        <v>0</v>
      </c>
      <c r="L1045" s="84" t="b">
        <v>0</v>
      </c>
    </row>
    <row r="1046" spans="1:12" ht="15">
      <c r="A1046" s="84" t="s">
        <v>2591</v>
      </c>
      <c r="B1046" s="84" t="s">
        <v>2167</v>
      </c>
      <c r="C1046" s="84">
        <v>2</v>
      </c>
      <c r="D1046" s="118">
        <v>0.007717277224826605</v>
      </c>
      <c r="E1046" s="118">
        <v>1.2820067583505508</v>
      </c>
      <c r="F1046" s="84" t="s">
        <v>2034</v>
      </c>
      <c r="G1046" s="84" t="b">
        <v>0</v>
      </c>
      <c r="H1046" s="84" t="b">
        <v>0</v>
      </c>
      <c r="I1046" s="84" t="b">
        <v>0</v>
      </c>
      <c r="J1046" s="84" t="b">
        <v>0</v>
      </c>
      <c r="K1046" s="84" t="b">
        <v>0</v>
      </c>
      <c r="L1046" s="84" t="b">
        <v>0</v>
      </c>
    </row>
    <row r="1047" spans="1:12" ht="15">
      <c r="A1047" s="84" t="s">
        <v>2605</v>
      </c>
      <c r="B1047" s="84" t="s">
        <v>2602</v>
      </c>
      <c r="C1047" s="84">
        <v>2</v>
      </c>
      <c r="D1047" s="118">
        <v>0.007717277224826605</v>
      </c>
      <c r="E1047" s="118">
        <v>1.6499835436451453</v>
      </c>
      <c r="F1047" s="84" t="s">
        <v>2034</v>
      </c>
      <c r="G1047" s="84" t="b">
        <v>0</v>
      </c>
      <c r="H1047" s="84" t="b">
        <v>0</v>
      </c>
      <c r="I1047" s="84" t="b">
        <v>0</v>
      </c>
      <c r="J1047" s="84" t="b">
        <v>0</v>
      </c>
      <c r="K1047" s="84" t="b">
        <v>0</v>
      </c>
      <c r="L1047" s="84" t="b">
        <v>0</v>
      </c>
    </row>
    <row r="1048" spans="1:12" ht="15">
      <c r="A1048" s="84" t="s">
        <v>2602</v>
      </c>
      <c r="B1048" s="84" t="s">
        <v>2781</v>
      </c>
      <c r="C1048" s="84">
        <v>2</v>
      </c>
      <c r="D1048" s="118">
        <v>0.007717277224826605</v>
      </c>
      <c r="E1048" s="118">
        <v>1.8260748027008264</v>
      </c>
      <c r="F1048" s="84" t="s">
        <v>2034</v>
      </c>
      <c r="G1048" s="84" t="b">
        <v>0</v>
      </c>
      <c r="H1048" s="84" t="b">
        <v>0</v>
      </c>
      <c r="I1048" s="84" t="b">
        <v>0</v>
      </c>
      <c r="J1048" s="84" t="b">
        <v>0</v>
      </c>
      <c r="K1048" s="84" t="b">
        <v>0</v>
      </c>
      <c r="L1048" s="84" t="b">
        <v>0</v>
      </c>
    </row>
    <row r="1049" spans="1:12" ht="15">
      <c r="A1049" s="84" t="s">
        <v>2109</v>
      </c>
      <c r="B1049" s="84" t="s">
        <v>2966</v>
      </c>
      <c r="C1049" s="84">
        <v>2</v>
      </c>
      <c r="D1049" s="118">
        <v>0.007717277224826605</v>
      </c>
      <c r="E1049" s="118">
        <v>1.8260748027008264</v>
      </c>
      <c r="F1049" s="84" t="s">
        <v>2034</v>
      </c>
      <c r="G1049" s="84" t="b">
        <v>0</v>
      </c>
      <c r="H1049" s="84" t="b">
        <v>0</v>
      </c>
      <c r="I1049" s="84" t="b">
        <v>0</v>
      </c>
      <c r="J1049" s="84" t="b">
        <v>0</v>
      </c>
      <c r="K1049" s="84" t="b">
        <v>0</v>
      </c>
      <c r="L1049" s="84" t="b">
        <v>0</v>
      </c>
    </row>
    <row r="1050" spans="1:12" ht="15">
      <c r="A1050" s="84" t="s">
        <v>2966</v>
      </c>
      <c r="B1050" s="84" t="s">
        <v>2967</v>
      </c>
      <c r="C1050" s="84">
        <v>2</v>
      </c>
      <c r="D1050" s="118">
        <v>0.007717277224826605</v>
      </c>
      <c r="E1050" s="118">
        <v>1.8260748027008264</v>
      </c>
      <c r="F1050" s="84" t="s">
        <v>2034</v>
      </c>
      <c r="G1050" s="84" t="b">
        <v>0</v>
      </c>
      <c r="H1050" s="84" t="b">
        <v>0</v>
      </c>
      <c r="I1050" s="84" t="b">
        <v>0</v>
      </c>
      <c r="J1050" s="84" t="b">
        <v>0</v>
      </c>
      <c r="K1050" s="84" t="b">
        <v>0</v>
      </c>
      <c r="L1050" s="84" t="b">
        <v>0</v>
      </c>
    </row>
    <row r="1051" spans="1:12" ht="15">
      <c r="A1051" s="84" t="s">
        <v>2967</v>
      </c>
      <c r="B1051" s="84" t="s">
        <v>2968</v>
      </c>
      <c r="C1051" s="84">
        <v>2</v>
      </c>
      <c r="D1051" s="118">
        <v>0.007717277224826605</v>
      </c>
      <c r="E1051" s="118">
        <v>1.8260748027008264</v>
      </c>
      <c r="F1051" s="84" t="s">
        <v>2034</v>
      </c>
      <c r="G1051" s="84" t="b">
        <v>0</v>
      </c>
      <c r="H1051" s="84" t="b">
        <v>0</v>
      </c>
      <c r="I1051" s="84" t="b">
        <v>0</v>
      </c>
      <c r="J1051" s="84" t="b">
        <v>0</v>
      </c>
      <c r="K1051" s="84" t="b">
        <v>0</v>
      </c>
      <c r="L1051" s="84" t="b">
        <v>0</v>
      </c>
    </row>
    <row r="1052" spans="1:12" ht="15">
      <c r="A1052" s="84" t="s">
        <v>2968</v>
      </c>
      <c r="B1052" s="84" t="s">
        <v>2969</v>
      </c>
      <c r="C1052" s="84">
        <v>2</v>
      </c>
      <c r="D1052" s="118">
        <v>0.007717277224826605</v>
      </c>
      <c r="E1052" s="118">
        <v>1.8260748027008264</v>
      </c>
      <c r="F1052" s="84" t="s">
        <v>2034</v>
      </c>
      <c r="G1052" s="84" t="b">
        <v>0</v>
      </c>
      <c r="H1052" s="84" t="b">
        <v>0</v>
      </c>
      <c r="I1052" s="84" t="b">
        <v>0</v>
      </c>
      <c r="J1052" s="84" t="b">
        <v>0</v>
      </c>
      <c r="K1052" s="84" t="b">
        <v>0</v>
      </c>
      <c r="L1052" s="84" t="b">
        <v>0</v>
      </c>
    </row>
    <row r="1053" spans="1:12" ht="15">
      <c r="A1053" s="84" t="s">
        <v>2969</v>
      </c>
      <c r="B1053" s="84" t="s">
        <v>2970</v>
      </c>
      <c r="C1053" s="84">
        <v>2</v>
      </c>
      <c r="D1053" s="118">
        <v>0.007717277224826605</v>
      </c>
      <c r="E1053" s="118">
        <v>1.8260748027008264</v>
      </c>
      <c r="F1053" s="84" t="s">
        <v>2034</v>
      </c>
      <c r="G1053" s="84" t="b">
        <v>0</v>
      </c>
      <c r="H1053" s="84" t="b">
        <v>0</v>
      </c>
      <c r="I1053" s="84" t="b">
        <v>0</v>
      </c>
      <c r="J1053" s="84" t="b">
        <v>0</v>
      </c>
      <c r="K1053" s="84" t="b">
        <v>0</v>
      </c>
      <c r="L1053" s="84" t="b">
        <v>0</v>
      </c>
    </row>
    <row r="1054" spans="1:12" ht="15">
      <c r="A1054" s="84" t="s">
        <v>2970</v>
      </c>
      <c r="B1054" s="84" t="s">
        <v>2971</v>
      </c>
      <c r="C1054" s="84">
        <v>2</v>
      </c>
      <c r="D1054" s="118">
        <v>0.007717277224826605</v>
      </c>
      <c r="E1054" s="118">
        <v>1.8260748027008264</v>
      </c>
      <c r="F1054" s="84" t="s">
        <v>2034</v>
      </c>
      <c r="G1054" s="84" t="b">
        <v>0</v>
      </c>
      <c r="H1054" s="84" t="b">
        <v>0</v>
      </c>
      <c r="I1054" s="84" t="b">
        <v>0</v>
      </c>
      <c r="J1054" s="84" t="b">
        <v>0</v>
      </c>
      <c r="K1054" s="84" t="b">
        <v>0</v>
      </c>
      <c r="L1054" s="84" t="b">
        <v>0</v>
      </c>
    </row>
    <row r="1055" spans="1:12" ht="15">
      <c r="A1055" s="84" t="s">
        <v>2971</v>
      </c>
      <c r="B1055" s="84" t="s">
        <v>2972</v>
      </c>
      <c r="C1055" s="84">
        <v>2</v>
      </c>
      <c r="D1055" s="118">
        <v>0.007717277224826605</v>
      </c>
      <c r="E1055" s="118">
        <v>1.8260748027008264</v>
      </c>
      <c r="F1055" s="84" t="s">
        <v>2034</v>
      </c>
      <c r="G1055" s="84" t="b">
        <v>0</v>
      </c>
      <c r="H1055" s="84" t="b">
        <v>0</v>
      </c>
      <c r="I1055" s="84" t="b">
        <v>0</v>
      </c>
      <c r="J1055" s="84" t="b">
        <v>0</v>
      </c>
      <c r="K1055" s="84" t="b">
        <v>0</v>
      </c>
      <c r="L1055" s="84" t="b">
        <v>0</v>
      </c>
    </row>
    <row r="1056" spans="1:12" ht="15">
      <c r="A1056" s="84" t="s">
        <v>2972</v>
      </c>
      <c r="B1056" s="84" t="s">
        <v>2167</v>
      </c>
      <c r="C1056" s="84">
        <v>2</v>
      </c>
      <c r="D1056" s="118">
        <v>0.007717277224826605</v>
      </c>
      <c r="E1056" s="118">
        <v>1.2820067583505508</v>
      </c>
      <c r="F1056" s="84" t="s">
        <v>2034</v>
      </c>
      <c r="G1056" s="84" t="b">
        <v>0</v>
      </c>
      <c r="H1056" s="84" t="b">
        <v>0</v>
      </c>
      <c r="I1056" s="84" t="b">
        <v>0</v>
      </c>
      <c r="J1056" s="84" t="b">
        <v>0</v>
      </c>
      <c r="K1056" s="84" t="b">
        <v>0</v>
      </c>
      <c r="L105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3010</v>
      </c>
      <c r="B2" s="122" t="s">
        <v>3011</v>
      </c>
      <c r="C2" s="119" t="s">
        <v>3012</v>
      </c>
    </row>
    <row r="3" spans="1:3" ht="15">
      <c r="A3" s="121" t="s">
        <v>2011</v>
      </c>
      <c r="B3" s="121" t="s">
        <v>2011</v>
      </c>
      <c r="C3" s="34">
        <v>22</v>
      </c>
    </row>
    <row r="4" spans="1:3" ht="15">
      <c r="A4" s="121" t="s">
        <v>2012</v>
      </c>
      <c r="B4" s="121" t="s">
        <v>2012</v>
      </c>
      <c r="C4" s="34">
        <v>42</v>
      </c>
    </row>
    <row r="5" spans="1:3" ht="15">
      <c r="A5" s="121" t="s">
        <v>2012</v>
      </c>
      <c r="B5" s="121" t="s">
        <v>2013</v>
      </c>
      <c r="C5" s="34">
        <v>4</v>
      </c>
    </row>
    <row r="6" spans="1:3" ht="15">
      <c r="A6" s="121" t="s">
        <v>2013</v>
      </c>
      <c r="B6" s="121" t="s">
        <v>2013</v>
      </c>
      <c r="C6" s="34">
        <v>50</v>
      </c>
    </row>
    <row r="7" spans="1:3" ht="15">
      <c r="A7" s="121" t="s">
        <v>2014</v>
      </c>
      <c r="B7" s="121" t="s">
        <v>2014</v>
      </c>
      <c r="C7" s="34">
        <v>61</v>
      </c>
    </row>
    <row r="8" spans="1:3" ht="15">
      <c r="A8" s="121" t="s">
        <v>2015</v>
      </c>
      <c r="B8" s="121" t="s">
        <v>2012</v>
      </c>
      <c r="C8" s="34">
        <v>10</v>
      </c>
    </row>
    <row r="9" spans="1:3" ht="15">
      <c r="A9" s="121" t="s">
        <v>2015</v>
      </c>
      <c r="B9" s="121" t="s">
        <v>2015</v>
      </c>
      <c r="C9" s="34">
        <v>22</v>
      </c>
    </row>
    <row r="10" spans="1:3" ht="15">
      <c r="A10" s="121" t="s">
        <v>2016</v>
      </c>
      <c r="B10" s="121" t="s">
        <v>2016</v>
      </c>
      <c r="C10" s="34">
        <v>6</v>
      </c>
    </row>
    <row r="11" spans="1:3" ht="15">
      <c r="A11" s="121" t="s">
        <v>2017</v>
      </c>
      <c r="B11" s="121" t="s">
        <v>2017</v>
      </c>
      <c r="C11" s="34">
        <v>2</v>
      </c>
    </row>
    <row r="12" spans="1:3" ht="15">
      <c r="A12" s="121" t="s">
        <v>2018</v>
      </c>
      <c r="B12" s="121" t="s">
        <v>2018</v>
      </c>
      <c r="C12" s="34">
        <v>3</v>
      </c>
    </row>
    <row r="13" spans="1:3" ht="15">
      <c r="A13" s="121" t="s">
        <v>2019</v>
      </c>
      <c r="B13" s="121" t="s">
        <v>2019</v>
      </c>
      <c r="C13" s="34">
        <v>3</v>
      </c>
    </row>
    <row r="14" spans="1:3" ht="15">
      <c r="A14" s="121" t="s">
        <v>2020</v>
      </c>
      <c r="B14" s="121" t="s">
        <v>2020</v>
      </c>
      <c r="C14" s="34">
        <v>3</v>
      </c>
    </row>
    <row r="15" spans="1:3" ht="15">
      <c r="A15" s="121" t="s">
        <v>2021</v>
      </c>
      <c r="B15" s="121" t="s">
        <v>2021</v>
      </c>
      <c r="C15" s="34">
        <v>2</v>
      </c>
    </row>
    <row r="16" spans="1:3" ht="15">
      <c r="A16" s="121" t="s">
        <v>2022</v>
      </c>
      <c r="B16" s="121" t="s">
        <v>2022</v>
      </c>
      <c r="C16" s="34">
        <v>5</v>
      </c>
    </row>
    <row r="17" spans="1:3" ht="15">
      <c r="A17" s="121" t="s">
        <v>2023</v>
      </c>
      <c r="B17" s="121" t="s">
        <v>2023</v>
      </c>
      <c r="C17" s="34">
        <v>1</v>
      </c>
    </row>
    <row r="18" spans="1:3" ht="15">
      <c r="A18" s="121" t="s">
        <v>2024</v>
      </c>
      <c r="B18" s="121" t="s">
        <v>2024</v>
      </c>
      <c r="C18" s="34">
        <v>2</v>
      </c>
    </row>
    <row r="19" spans="1:3" ht="15">
      <c r="A19" s="121" t="s">
        <v>2025</v>
      </c>
      <c r="B19" s="121" t="s">
        <v>2025</v>
      </c>
      <c r="C19" s="34">
        <v>4</v>
      </c>
    </row>
    <row r="20" spans="1:3" ht="15">
      <c r="A20" s="121" t="s">
        <v>2026</v>
      </c>
      <c r="B20" s="121" t="s">
        <v>2026</v>
      </c>
      <c r="C20" s="34">
        <v>15</v>
      </c>
    </row>
    <row r="21" spans="1:3" ht="15">
      <c r="A21" s="121" t="s">
        <v>2027</v>
      </c>
      <c r="B21" s="121" t="s">
        <v>2027</v>
      </c>
      <c r="C21" s="34">
        <v>1</v>
      </c>
    </row>
    <row r="22" spans="1:3" ht="15">
      <c r="A22" s="121" t="s">
        <v>2028</v>
      </c>
      <c r="B22" s="121" t="s">
        <v>2028</v>
      </c>
      <c r="C22" s="34">
        <v>2</v>
      </c>
    </row>
    <row r="23" spans="1:3" ht="15">
      <c r="A23" s="121" t="s">
        <v>2029</v>
      </c>
      <c r="B23" s="121" t="s">
        <v>2029</v>
      </c>
      <c r="C23" s="34">
        <v>2</v>
      </c>
    </row>
    <row r="24" spans="1:3" ht="15">
      <c r="A24" s="121" t="s">
        <v>2030</v>
      </c>
      <c r="B24" s="121" t="s">
        <v>2030</v>
      </c>
      <c r="C24" s="34">
        <v>2</v>
      </c>
    </row>
    <row r="25" spans="1:3" ht="15">
      <c r="A25" s="121" t="s">
        <v>2031</v>
      </c>
      <c r="B25" s="121" t="s">
        <v>2031</v>
      </c>
      <c r="C25" s="34">
        <v>1</v>
      </c>
    </row>
    <row r="26" spans="1:3" ht="15">
      <c r="A26" s="121" t="s">
        <v>2032</v>
      </c>
      <c r="B26" s="121" t="s">
        <v>2032</v>
      </c>
      <c r="C26" s="34">
        <v>4</v>
      </c>
    </row>
    <row r="27" spans="1:3" ht="15">
      <c r="A27" s="121" t="s">
        <v>2033</v>
      </c>
      <c r="B27" s="121" t="s">
        <v>2033</v>
      </c>
      <c r="C27" s="34">
        <v>1</v>
      </c>
    </row>
    <row r="28" spans="1:3" ht="15">
      <c r="A28" s="121" t="s">
        <v>2034</v>
      </c>
      <c r="B28" s="121" t="s">
        <v>2034</v>
      </c>
      <c r="C28" s="34">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3031</v>
      </c>
      <c r="B1" s="13" t="s">
        <v>17</v>
      </c>
    </row>
    <row r="2" spans="1:2" ht="15">
      <c r="A2" s="78" t="s">
        <v>3032</v>
      </c>
      <c r="B2" s="78" t="s">
        <v>3038</v>
      </c>
    </row>
    <row r="3" spans="1:2" ht="15">
      <c r="A3" s="78" t="s">
        <v>3033</v>
      </c>
      <c r="B3" s="78" t="s">
        <v>3039</v>
      </c>
    </row>
    <row r="4" spans="1:2" ht="15">
      <c r="A4" s="78" t="s">
        <v>3034</v>
      </c>
      <c r="B4" s="78" t="s">
        <v>3040</v>
      </c>
    </row>
    <row r="5" spans="1:2" ht="15">
      <c r="A5" s="78" t="s">
        <v>3035</v>
      </c>
      <c r="B5" s="78" t="s">
        <v>3041</v>
      </c>
    </row>
    <row r="6" spans="1:2" ht="15">
      <c r="A6" s="78" t="s">
        <v>3036</v>
      </c>
      <c r="B6" s="78" t="s">
        <v>3042</v>
      </c>
    </row>
    <row r="7" spans="1:2" ht="15">
      <c r="A7" s="78" t="s">
        <v>3037</v>
      </c>
      <c r="B7" s="78" t="s">
        <v>3039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2010</v>
      </c>
      <c r="BB2" s="13" t="s">
        <v>2048</v>
      </c>
      <c r="BC2" s="13" t="s">
        <v>2049</v>
      </c>
      <c r="BD2" s="119" t="s">
        <v>2999</v>
      </c>
      <c r="BE2" s="119" t="s">
        <v>3000</v>
      </c>
      <c r="BF2" s="119" t="s">
        <v>3001</v>
      </c>
      <c r="BG2" s="119" t="s">
        <v>3002</v>
      </c>
      <c r="BH2" s="119" t="s">
        <v>3003</v>
      </c>
      <c r="BI2" s="119" t="s">
        <v>3004</v>
      </c>
      <c r="BJ2" s="119" t="s">
        <v>3005</v>
      </c>
      <c r="BK2" s="119" t="s">
        <v>3006</v>
      </c>
      <c r="BL2" s="119" t="s">
        <v>3007</v>
      </c>
    </row>
    <row r="3" spans="1:64" ht="15" customHeight="1">
      <c r="A3" s="64" t="s">
        <v>212</v>
      </c>
      <c r="B3" s="64" t="s">
        <v>285</v>
      </c>
      <c r="C3" s="65"/>
      <c r="D3" s="66"/>
      <c r="E3" s="67"/>
      <c r="F3" s="68"/>
      <c r="G3" s="65"/>
      <c r="H3" s="69"/>
      <c r="I3" s="70"/>
      <c r="J3" s="70"/>
      <c r="K3" s="34" t="s">
        <v>65</v>
      </c>
      <c r="L3" s="71">
        <v>3</v>
      </c>
      <c r="M3" s="71"/>
      <c r="N3" s="72"/>
      <c r="O3" s="78" t="s">
        <v>325</v>
      </c>
      <c r="P3" s="80">
        <v>43557.90046296296</v>
      </c>
      <c r="Q3" s="78" t="s">
        <v>327</v>
      </c>
      <c r="R3" s="82" t="s">
        <v>470</v>
      </c>
      <c r="S3" s="78" t="s">
        <v>536</v>
      </c>
      <c r="T3" s="78" t="s">
        <v>559</v>
      </c>
      <c r="U3" s="78"/>
      <c r="V3" s="82" t="s">
        <v>659</v>
      </c>
      <c r="W3" s="80">
        <v>43557.90046296296</v>
      </c>
      <c r="X3" s="82" t="s">
        <v>721</v>
      </c>
      <c r="Y3" s="78"/>
      <c r="Z3" s="78"/>
      <c r="AA3" s="84" t="s">
        <v>904</v>
      </c>
      <c r="AB3" s="78"/>
      <c r="AC3" s="78" t="b">
        <v>0</v>
      </c>
      <c r="AD3" s="78">
        <v>2</v>
      </c>
      <c r="AE3" s="84" t="s">
        <v>1094</v>
      </c>
      <c r="AF3" s="78" t="b">
        <v>1</v>
      </c>
      <c r="AG3" s="78" t="s">
        <v>1104</v>
      </c>
      <c r="AH3" s="78"/>
      <c r="AI3" s="84" t="s">
        <v>1108</v>
      </c>
      <c r="AJ3" s="78" t="b">
        <v>0</v>
      </c>
      <c r="AK3" s="78">
        <v>4</v>
      </c>
      <c r="AL3" s="84" t="s">
        <v>1094</v>
      </c>
      <c r="AM3" s="78" t="s">
        <v>1116</v>
      </c>
      <c r="AN3" s="78" t="b">
        <v>0</v>
      </c>
      <c r="AO3" s="84" t="s">
        <v>904</v>
      </c>
      <c r="AP3" s="78" t="s">
        <v>1143</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1</v>
      </c>
      <c r="BE3" s="49">
        <v>2.5641025641025643</v>
      </c>
      <c r="BF3" s="48">
        <v>0</v>
      </c>
      <c r="BG3" s="49">
        <v>0</v>
      </c>
      <c r="BH3" s="48">
        <v>0</v>
      </c>
      <c r="BI3" s="49">
        <v>0</v>
      </c>
      <c r="BJ3" s="48">
        <v>38</v>
      </c>
      <c r="BK3" s="49">
        <v>97.43589743589743</v>
      </c>
      <c r="BL3" s="48">
        <v>39</v>
      </c>
    </row>
    <row r="4" spans="1:64" ht="15" customHeight="1">
      <c r="A4" s="64" t="s">
        <v>213</v>
      </c>
      <c r="B4" s="64" t="s">
        <v>234</v>
      </c>
      <c r="C4" s="65"/>
      <c r="D4" s="66"/>
      <c r="E4" s="67"/>
      <c r="F4" s="68"/>
      <c r="G4" s="65"/>
      <c r="H4" s="69"/>
      <c r="I4" s="70"/>
      <c r="J4" s="70"/>
      <c r="K4" s="34" t="s">
        <v>65</v>
      </c>
      <c r="L4" s="77">
        <v>4</v>
      </c>
      <c r="M4" s="77"/>
      <c r="N4" s="72"/>
      <c r="O4" s="79" t="s">
        <v>325</v>
      </c>
      <c r="P4" s="81">
        <v>43681.92054398148</v>
      </c>
      <c r="Q4" s="79" t="s">
        <v>328</v>
      </c>
      <c r="R4" s="79"/>
      <c r="S4" s="79"/>
      <c r="T4" s="79"/>
      <c r="U4" s="79"/>
      <c r="V4" s="83" t="s">
        <v>660</v>
      </c>
      <c r="W4" s="81">
        <v>43681.92054398148</v>
      </c>
      <c r="X4" s="83" t="s">
        <v>722</v>
      </c>
      <c r="Y4" s="79"/>
      <c r="Z4" s="79"/>
      <c r="AA4" s="85" t="s">
        <v>905</v>
      </c>
      <c r="AB4" s="79"/>
      <c r="AC4" s="79" t="b">
        <v>0</v>
      </c>
      <c r="AD4" s="79">
        <v>0</v>
      </c>
      <c r="AE4" s="85" t="s">
        <v>1094</v>
      </c>
      <c r="AF4" s="79" t="b">
        <v>0</v>
      </c>
      <c r="AG4" s="79" t="s">
        <v>1104</v>
      </c>
      <c r="AH4" s="79"/>
      <c r="AI4" s="85" t="s">
        <v>1094</v>
      </c>
      <c r="AJ4" s="79" t="b">
        <v>0</v>
      </c>
      <c r="AK4" s="79">
        <v>6</v>
      </c>
      <c r="AL4" s="85" t="s">
        <v>950</v>
      </c>
      <c r="AM4" s="79" t="s">
        <v>1117</v>
      </c>
      <c r="AN4" s="79" t="b">
        <v>0</v>
      </c>
      <c r="AO4" s="85" t="s">
        <v>950</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3</v>
      </c>
      <c r="BE4" s="49">
        <v>12</v>
      </c>
      <c r="BF4" s="48">
        <v>1</v>
      </c>
      <c r="BG4" s="49">
        <v>4</v>
      </c>
      <c r="BH4" s="48">
        <v>0</v>
      </c>
      <c r="BI4" s="49">
        <v>0</v>
      </c>
      <c r="BJ4" s="48">
        <v>21</v>
      </c>
      <c r="BK4" s="49">
        <v>84</v>
      </c>
      <c r="BL4" s="48">
        <v>25</v>
      </c>
    </row>
    <row r="5" spans="1:64" ht="15">
      <c r="A5" s="64" t="s">
        <v>214</v>
      </c>
      <c r="B5" s="64" t="s">
        <v>234</v>
      </c>
      <c r="C5" s="65"/>
      <c r="D5" s="66"/>
      <c r="E5" s="67"/>
      <c r="F5" s="68"/>
      <c r="G5" s="65"/>
      <c r="H5" s="69"/>
      <c r="I5" s="70"/>
      <c r="J5" s="70"/>
      <c r="K5" s="34" t="s">
        <v>65</v>
      </c>
      <c r="L5" s="77">
        <v>5</v>
      </c>
      <c r="M5" s="77"/>
      <c r="N5" s="72"/>
      <c r="O5" s="79" t="s">
        <v>325</v>
      </c>
      <c r="P5" s="81">
        <v>43684.321122685185</v>
      </c>
      <c r="Q5" s="79" t="s">
        <v>329</v>
      </c>
      <c r="R5" s="79"/>
      <c r="S5" s="79"/>
      <c r="T5" s="79"/>
      <c r="U5" s="79"/>
      <c r="V5" s="83" t="s">
        <v>661</v>
      </c>
      <c r="W5" s="81">
        <v>43684.321122685185</v>
      </c>
      <c r="X5" s="83" t="s">
        <v>723</v>
      </c>
      <c r="Y5" s="79"/>
      <c r="Z5" s="79"/>
      <c r="AA5" s="85" t="s">
        <v>906</v>
      </c>
      <c r="AB5" s="79"/>
      <c r="AC5" s="79" t="b">
        <v>0</v>
      </c>
      <c r="AD5" s="79">
        <v>0</v>
      </c>
      <c r="AE5" s="85" t="s">
        <v>1094</v>
      </c>
      <c r="AF5" s="79" t="b">
        <v>0</v>
      </c>
      <c r="AG5" s="79" t="s">
        <v>1104</v>
      </c>
      <c r="AH5" s="79"/>
      <c r="AI5" s="85" t="s">
        <v>1094</v>
      </c>
      <c r="AJ5" s="79" t="b">
        <v>0</v>
      </c>
      <c r="AK5" s="79">
        <v>7</v>
      </c>
      <c r="AL5" s="85" t="s">
        <v>956</v>
      </c>
      <c r="AM5" s="79" t="s">
        <v>1118</v>
      </c>
      <c r="AN5" s="79" t="b">
        <v>0</v>
      </c>
      <c r="AO5" s="85" t="s">
        <v>956</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234</v>
      </c>
      <c r="C6" s="65"/>
      <c r="D6" s="66"/>
      <c r="E6" s="67"/>
      <c r="F6" s="68"/>
      <c r="G6" s="65"/>
      <c r="H6" s="69"/>
      <c r="I6" s="70"/>
      <c r="J6" s="70"/>
      <c r="K6" s="34" t="s">
        <v>65</v>
      </c>
      <c r="L6" s="77">
        <v>6</v>
      </c>
      <c r="M6" s="77"/>
      <c r="N6" s="72"/>
      <c r="O6" s="79" t="s">
        <v>325</v>
      </c>
      <c r="P6" s="81">
        <v>43684.321921296294</v>
      </c>
      <c r="Q6" s="79" t="s">
        <v>330</v>
      </c>
      <c r="R6" s="79"/>
      <c r="S6" s="79"/>
      <c r="T6" s="79"/>
      <c r="U6" s="79"/>
      <c r="V6" s="83" t="s">
        <v>662</v>
      </c>
      <c r="W6" s="81">
        <v>43684.321921296294</v>
      </c>
      <c r="X6" s="83" t="s">
        <v>724</v>
      </c>
      <c r="Y6" s="79"/>
      <c r="Z6" s="79"/>
      <c r="AA6" s="85" t="s">
        <v>907</v>
      </c>
      <c r="AB6" s="79"/>
      <c r="AC6" s="79" t="b">
        <v>0</v>
      </c>
      <c r="AD6" s="79">
        <v>0</v>
      </c>
      <c r="AE6" s="85" t="s">
        <v>1094</v>
      </c>
      <c r="AF6" s="79" t="b">
        <v>0</v>
      </c>
      <c r="AG6" s="79" t="s">
        <v>1104</v>
      </c>
      <c r="AH6" s="79"/>
      <c r="AI6" s="85" t="s">
        <v>1094</v>
      </c>
      <c r="AJ6" s="79" t="b">
        <v>0</v>
      </c>
      <c r="AK6" s="79">
        <v>7</v>
      </c>
      <c r="AL6" s="85" t="s">
        <v>956</v>
      </c>
      <c r="AM6" s="79" t="s">
        <v>1119</v>
      </c>
      <c r="AN6" s="79" t="b">
        <v>0</v>
      </c>
      <c r="AO6" s="85" t="s">
        <v>956</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1</v>
      </c>
      <c r="BE6" s="49">
        <v>4.166666666666667</v>
      </c>
      <c r="BF6" s="48">
        <v>0</v>
      </c>
      <c r="BG6" s="49">
        <v>0</v>
      </c>
      <c r="BH6" s="48">
        <v>0</v>
      </c>
      <c r="BI6" s="49">
        <v>0</v>
      </c>
      <c r="BJ6" s="48">
        <v>23</v>
      </c>
      <c r="BK6" s="49">
        <v>95.83333333333333</v>
      </c>
      <c r="BL6" s="48">
        <v>24</v>
      </c>
    </row>
    <row r="7" spans="1:64" ht="15">
      <c r="A7" s="64" t="s">
        <v>216</v>
      </c>
      <c r="B7" s="64" t="s">
        <v>217</v>
      </c>
      <c r="C7" s="65"/>
      <c r="D7" s="66"/>
      <c r="E7" s="67"/>
      <c r="F7" s="68"/>
      <c r="G7" s="65"/>
      <c r="H7" s="69"/>
      <c r="I7" s="70"/>
      <c r="J7" s="70"/>
      <c r="K7" s="34" t="s">
        <v>65</v>
      </c>
      <c r="L7" s="77">
        <v>7</v>
      </c>
      <c r="M7" s="77"/>
      <c r="N7" s="72"/>
      <c r="O7" s="79" t="s">
        <v>325</v>
      </c>
      <c r="P7" s="81">
        <v>43685.78146990741</v>
      </c>
      <c r="Q7" s="79" t="s">
        <v>331</v>
      </c>
      <c r="R7" s="79"/>
      <c r="S7" s="79"/>
      <c r="T7" s="79" t="s">
        <v>560</v>
      </c>
      <c r="U7" s="79"/>
      <c r="V7" s="83" t="s">
        <v>663</v>
      </c>
      <c r="W7" s="81">
        <v>43685.78146990741</v>
      </c>
      <c r="X7" s="83" t="s">
        <v>725</v>
      </c>
      <c r="Y7" s="79"/>
      <c r="Z7" s="79"/>
      <c r="AA7" s="85" t="s">
        <v>908</v>
      </c>
      <c r="AB7" s="79"/>
      <c r="AC7" s="79" t="b">
        <v>0</v>
      </c>
      <c r="AD7" s="79">
        <v>0</v>
      </c>
      <c r="AE7" s="85" t="s">
        <v>1094</v>
      </c>
      <c r="AF7" s="79" t="b">
        <v>0</v>
      </c>
      <c r="AG7" s="79" t="s">
        <v>1104</v>
      </c>
      <c r="AH7" s="79"/>
      <c r="AI7" s="85" t="s">
        <v>1094</v>
      </c>
      <c r="AJ7" s="79" t="b">
        <v>0</v>
      </c>
      <c r="AK7" s="79">
        <v>8</v>
      </c>
      <c r="AL7" s="85" t="s">
        <v>909</v>
      </c>
      <c r="AM7" s="79" t="s">
        <v>1120</v>
      </c>
      <c r="AN7" s="79" t="b">
        <v>0</v>
      </c>
      <c r="AO7" s="85" t="s">
        <v>909</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1</v>
      </c>
      <c r="BE7" s="49">
        <v>6.666666666666667</v>
      </c>
      <c r="BF7" s="48">
        <v>0</v>
      </c>
      <c r="BG7" s="49">
        <v>0</v>
      </c>
      <c r="BH7" s="48">
        <v>0</v>
      </c>
      <c r="BI7" s="49">
        <v>0</v>
      </c>
      <c r="BJ7" s="48">
        <v>14</v>
      </c>
      <c r="BK7" s="49">
        <v>93.33333333333333</v>
      </c>
      <c r="BL7" s="48">
        <v>15</v>
      </c>
    </row>
    <row r="8" spans="1:64" ht="15">
      <c r="A8" s="64" t="s">
        <v>217</v>
      </c>
      <c r="B8" s="64" t="s">
        <v>217</v>
      </c>
      <c r="C8" s="65"/>
      <c r="D8" s="66"/>
      <c r="E8" s="67"/>
      <c r="F8" s="68"/>
      <c r="G8" s="65"/>
      <c r="H8" s="69"/>
      <c r="I8" s="70"/>
      <c r="J8" s="70"/>
      <c r="K8" s="34" t="s">
        <v>65</v>
      </c>
      <c r="L8" s="77">
        <v>8</v>
      </c>
      <c r="M8" s="77"/>
      <c r="N8" s="72"/>
      <c r="O8" s="79" t="s">
        <v>176</v>
      </c>
      <c r="P8" s="81">
        <v>43625.83423611111</v>
      </c>
      <c r="Q8" s="79" t="s">
        <v>332</v>
      </c>
      <c r="R8" s="79"/>
      <c r="S8" s="79"/>
      <c r="T8" s="79" t="s">
        <v>561</v>
      </c>
      <c r="U8" s="83" t="s">
        <v>626</v>
      </c>
      <c r="V8" s="83" t="s">
        <v>626</v>
      </c>
      <c r="W8" s="81">
        <v>43625.83423611111</v>
      </c>
      <c r="X8" s="83" t="s">
        <v>726</v>
      </c>
      <c r="Y8" s="79"/>
      <c r="Z8" s="79"/>
      <c r="AA8" s="85" t="s">
        <v>909</v>
      </c>
      <c r="AB8" s="79"/>
      <c r="AC8" s="79" t="b">
        <v>0</v>
      </c>
      <c r="AD8" s="79">
        <v>25</v>
      </c>
      <c r="AE8" s="85" t="s">
        <v>1094</v>
      </c>
      <c r="AF8" s="79" t="b">
        <v>0</v>
      </c>
      <c r="AG8" s="79" t="s">
        <v>1104</v>
      </c>
      <c r="AH8" s="79"/>
      <c r="AI8" s="85" t="s">
        <v>1094</v>
      </c>
      <c r="AJ8" s="79" t="b">
        <v>0</v>
      </c>
      <c r="AK8" s="79">
        <v>8</v>
      </c>
      <c r="AL8" s="85" t="s">
        <v>1094</v>
      </c>
      <c r="AM8" s="79" t="s">
        <v>1120</v>
      </c>
      <c r="AN8" s="79" t="b">
        <v>0</v>
      </c>
      <c r="AO8" s="85" t="s">
        <v>909</v>
      </c>
      <c r="AP8" s="79" t="s">
        <v>1143</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1</v>
      </c>
      <c r="BE8" s="49">
        <v>3.4482758620689653</v>
      </c>
      <c r="BF8" s="48">
        <v>0</v>
      </c>
      <c r="BG8" s="49">
        <v>0</v>
      </c>
      <c r="BH8" s="48">
        <v>0</v>
      </c>
      <c r="BI8" s="49">
        <v>0</v>
      </c>
      <c r="BJ8" s="48">
        <v>28</v>
      </c>
      <c r="BK8" s="49">
        <v>96.55172413793103</v>
      </c>
      <c r="BL8" s="48">
        <v>29</v>
      </c>
    </row>
    <row r="9" spans="1:64" ht="15">
      <c r="A9" s="64" t="s">
        <v>218</v>
      </c>
      <c r="B9" s="64" t="s">
        <v>217</v>
      </c>
      <c r="C9" s="65"/>
      <c r="D9" s="66"/>
      <c r="E9" s="67"/>
      <c r="F9" s="68"/>
      <c r="G9" s="65"/>
      <c r="H9" s="69"/>
      <c r="I9" s="70"/>
      <c r="J9" s="70"/>
      <c r="K9" s="34" t="s">
        <v>65</v>
      </c>
      <c r="L9" s="77">
        <v>9</v>
      </c>
      <c r="M9" s="77"/>
      <c r="N9" s="72"/>
      <c r="O9" s="79" t="s">
        <v>325</v>
      </c>
      <c r="P9" s="81">
        <v>43685.800474537034</v>
      </c>
      <c r="Q9" s="79" t="s">
        <v>331</v>
      </c>
      <c r="R9" s="79"/>
      <c r="S9" s="79"/>
      <c r="T9" s="79" t="s">
        <v>560</v>
      </c>
      <c r="U9" s="79"/>
      <c r="V9" s="83" t="s">
        <v>664</v>
      </c>
      <c r="W9" s="81">
        <v>43685.800474537034</v>
      </c>
      <c r="X9" s="83" t="s">
        <v>727</v>
      </c>
      <c r="Y9" s="79"/>
      <c r="Z9" s="79"/>
      <c r="AA9" s="85" t="s">
        <v>910</v>
      </c>
      <c r="AB9" s="79"/>
      <c r="AC9" s="79" t="b">
        <v>0</v>
      </c>
      <c r="AD9" s="79">
        <v>0</v>
      </c>
      <c r="AE9" s="85" t="s">
        <v>1094</v>
      </c>
      <c r="AF9" s="79" t="b">
        <v>0</v>
      </c>
      <c r="AG9" s="79" t="s">
        <v>1104</v>
      </c>
      <c r="AH9" s="79"/>
      <c r="AI9" s="85" t="s">
        <v>1094</v>
      </c>
      <c r="AJ9" s="79" t="b">
        <v>0</v>
      </c>
      <c r="AK9" s="79">
        <v>8</v>
      </c>
      <c r="AL9" s="85" t="s">
        <v>909</v>
      </c>
      <c r="AM9" s="79" t="s">
        <v>1121</v>
      </c>
      <c r="AN9" s="79" t="b">
        <v>0</v>
      </c>
      <c r="AO9" s="85" t="s">
        <v>909</v>
      </c>
      <c r="AP9" s="79" t="s">
        <v>176</v>
      </c>
      <c r="AQ9" s="79">
        <v>0</v>
      </c>
      <c r="AR9" s="79">
        <v>0</v>
      </c>
      <c r="AS9" s="79"/>
      <c r="AT9" s="79"/>
      <c r="AU9" s="79"/>
      <c r="AV9" s="79"/>
      <c r="AW9" s="79"/>
      <c r="AX9" s="79"/>
      <c r="AY9" s="79"/>
      <c r="AZ9" s="79"/>
      <c r="BA9">
        <v>1</v>
      </c>
      <c r="BB9" s="78" t="str">
        <f>REPLACE(INDEX(GroupVertices[Group],MATCH(Edges25[[#This Row],[Vertex 1]],GroupVertices[Vertex],0)),1,1,"")</f>
        <v>10</v>
      </c>
      <c r="BC9" s="78" t="str">
        <f>REPLACE(INDEX(GroupVertices[Group],MATCH(Edges25[[#This Row],[Vertex 2]],GroupVertices[Vertex],0)),1,1,"")</f>
        <v>10</v>
      </c>
      <c r="BD9" s="48">
        <v>1</v>
      </c>
      <c r="BE9" s="49">
        <v>6.666666666666667</v>
      </c>
      <c r="BF9" s="48">
        <v>0</v>
      </c>
      <c r="BG9" s="49">
        <v>0</v>
      </c>
      <c r="BH9" s="48">
        <v>0</v>
      </c>
      <c r="BI9" s="49">
        <v>0</v>
      </c>
      <c r="BJ9" s="48">
        <v>14</v>
      </c>
      <c r="BK9" s="49">
        <v>93.33333333333333</v>
      </c>
      <c r="BL9" s="48">
        <v>15</v>
      </c>
    </row>
    <row r="10" spans="1:64" ht="15">
      <c r="A10" s="64" t="s">
        <v>219</v>
      </c>
      <c r="B10" s="64" t="s">
        <v>219</v>
      </c>
      <c r="C10" s="65"/>
      <c r="D10" s="66"/>
      <c r="E10" s="67"/>
      <c r="F10" s="68"/>
      <c r="G10" s="65"/>
      <c r="H10" s="69"/>
      <c r="I10" s="70"/>
      <c r="J10" s="70"/>
      <c r="K10" s="34" t="s">
        <v>65</v>
      </c>
      <c r="L10" s="77">
        <v>10</v>
      </c>
      <c r="M10" s="77"/>
      <c r="N10" s="72"/>
      <c r="O10" s="79" t="s">
        <v>176</v>
      </c>
      <c r="P10" s="81">
        <v>43687.63056712963</v>
      </c>
      <c r="Q10" s="79" t="s">
        <v>333</v>
      </c>
      <c r="R10" s="83" t="s">
        <v>471</v>
      </c>
      <c r="S10" s="79" t="s">
        <v>537</v>
      </c>
      <c r="T10" s="79" t="s">
        <v>562</v>
      </c>
      <c r="U10" s="79"/>
      <c r="V10" s="83" t="s">
        <v>665</v>
      </c>
      <c r="W10" s="81">
        <v>43687.63056712963</v>
      </c>
      <c r="X10" s="83" t="s">
        <v>728</v>
      </c>
      <c r="Y10" s="79"/>
      <c r="Z10" s="79"/>
      <c r="AA10" s="85" t="s">
        <v>911</v>
      </c>
      <c r="AB10" s="79"/>
      <c r="AC10" s="79" t="b">
        <v>0</v>
      </c>
      <c r="AD10" s="79">
        <v>0</v>
      </c>
      <c r="AE10" s="85" t="s">
        <v>1094</v>
      </c>
      <c r="AF10" s="79" t="b">
        <v>0</v>
      </c>
      <c r="AG10" s="79" t="s">
        <v>1104</v>
      </c>
      <c r="AH10" s="79"/>
      <c r="AI10" s="85" t="s">
        <v>1094</v>
      </c>
      <c r="AJ10" s="79" t="b">
        <v>0</v>
      </c>
      <c r="AK10" s="79">
        <v>0</v>
      </c>
      <c r="AL10" s="85" t="s">
        <v>1094</v>
      </c>
      <c r="AM10" s="79" t="s">
        <v>1122</v>
      </c>
      <c r="AN10" s="79" t="b">
        <v>0</v>
      </c>
      <c r="AO10" s="85" t="s">
        <v>911</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14</v>
      </c>
      <c r="BK10" s="49">
        <v>100</v>
      </c>
      <c r="BL10" s="48">
        <v>14</v>
      </c>
    </row>
    <row r="11" spans="1:64" ht="15">
      <c r="A11" s="64" t="s">
        <v>220</v>
      </c>
      <c r="B11" s="64" t="s">
        <v>235</v>
      </c>
      <c r="C11" s="65"/>
      <c r="D11" s="66"/>
      <c r="E11" s="67"/>
      <c r="F11" s="68"/>
      <c r="G11" s="65"/>
      <c r="H11" s="69"/>
      <c r="I11" s="70"/>
      <c r="J11" s="70"/>
      <c r="K11" s="34" t="s">
        <v>65</v>
      </c>
      <c r="L11" s="77">
        <v>11</v>
      </c>
      <c r="M11" s="77"/>
      <c r="N11" s="72"/>
      <c r="O11" s="79" t="s">
        <v>325</v>
      </c>
      <c r="P11" s="81">
        <v>43687.92922453704</v>
      </c>
      <c r="Q11" s="79" t="s">
        <v>334</v>
      </c>
      <c r="R11" s="83" t="s">
        <v>472</v>
      </c>
      <c r="S11" s="79" t="s">
        <v>538</v>
      </c>
      <c r="T11" s="79" t="s">
        <v>563</v>
      </c>
      <c r="U11" s="79"/>
      <c r="V11" s="83" t="s">
        <v>666</v>
      </c>
      <c r="W11" s="81">
        <v>43687.92922453704</v>
      </c>
      <c r="X11" s="83" t="s">
        <v>729</v>
      </c>
      <c r="Y11" s="79"/>
      <c r="Z11" s="79"/>
      <c r="AA11" s="85" t="s">
        <v>912</v>
      </c>
      <c r="AB11" s="79"/>
      <c r="AC11" s="79" t="b">
        <v>0</v>
      </c>
      <c r="AD11" s="79">
        <v>0</v>
      </c>
      <c r="AE11" s="85" t="s">
        <v>1094</v>
      </c>
      <c r="AF11" s="79" t="b">
        <v>0</v>
      </c>
      <c r="AG11" s="79" t="s">
        <v>1104</v>
      </c>
      <c r="AH11" s="79"/>
      <c r="AI11" s="85" t="s">
        <v>1094</v>
      </c>
      <c r="AJ11" s="79" t="b">
        <v>0</v>
      </c>
      <c r="AK11" s="79">
        <v>1</v>
      </c>
      <c r="AL11" s="85" t="s">
        <v>971</v>
      </c>
      <c r="AM11" s="79" t="s">
        <v>1123</v>
      </c>
      <c r="AN11" s="79" t="b">
        <v>0</v>
      </c>
      <c r="AO11" s="85" t="s">
        <v>971</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1</v>
      </c>
      <c r="BE11" s="49">
        <v>8.333333333333334</v>
      </c>
      <c r="BF11" s="48">
        <v>0</v>
      </c>
      <c r="BG11" s="49">
        <v>0</v>
      </c>
      <c r="BH11" s="48">
        <v>0</v>
      </c>
      <c r="BI11" s="49">
        <v>0</v>
      </c>
      <c r="BJ11" s="48">
        <v>11</v>
      </c>
      <c r="BK11" s="49">
        <v>91.66666666666667</v>
      </c>
      <c r="BL11" s="48">
        <v>12</v>
      </c>
    </row>
    <row r="12" spans="1:64" ht="15">
      <c r="A12" s="64" t="s">
        <v>221</v>
      </c>
      <c r="B12" s="64" t="s">
        <v>269</v>
      </c>
      <c r="C12" s="65"/>
      <c r="D12" s="66"/>
      <c r="E12" s="67"/>
      <c r="F12" s="68"/>
      <c r="G12" s="65"/>
      <c r="H12" s="69"/>
      <c r="I12" s="70"/>
      <c r="J12" s="70"/>
      <c r="K12" s="34" t="s">
        <v>65</v>
      </c>
      <c r="L12" s="77">
        <v>12</v>
      </c>
      <c r="M12" s="77"/>
      <c r="N12" s="72"/>
      <c r="O12" s="79" t="s">
        <v>325</v>
      </c>
      <c r="P12" s="81">
        <v>43689.4609375</v>
      </c>
      <c r="Q12" s="79" t="s">
        <v>335</v>
      </c>
      <c r="R12" s="79"/>
      <c r="S12" s="79"/>
      <c r="T12" s="79" t="s">
        <v>564</v>
      </c>
      <c r="U12" s="79"/>
      <c r="V12" s="83" t="s">
        <v>667</v>
      </c>
      <c r="W12" s="81">
        <v>43689.4609375</v>
      </c>
      <c r="X12" s="83" t="s">
        <v>730</v>
      </c>
      <c r="Y12" s="79"/>
      <c r="Z12" s="79"/>
      <c r="AA12" s="85" t="s">
        <v>913</v>
      </c>
      <c r="AB12" s="79"/>
      <c r="AC12" s="79" t="b">
        <v>0</v>
      </c>
      <c r="AD12" s="79">
        <v>0</v>
      </c>
      <c r="AE12" s="85" t="s">
        <v>1094</v>
      </c>
      <c r="AF12" s="79" t="b">
        <v>0</v>
      </c>
      <c r="AG12" s="79" t="s">
        <v>1104</v>
      </c>
      <c r="AH12" s="79"/>
      <c r="AI12" s="85" t="s">
        <v>1094</v>
      </c>
      <c r="AJ12" s="79" t="b">
        <v>0</v>
      </c>
      <c r="AK12" s="79">
        <v>0</v>
      </c>
      <c r="AL12" s="85" t="s">
        <v>1015</v>
      </c>
      <c r="AM12" s="79" t="s">
        <v>1124</v>
      </c>
      <c r="AN12" s="79" t="b">
        <v>0</v>
      </c>
      <c r="AO12" s="85" t="s">
        <v>1015</v>
      </c>
      <c r="AP12" s="79" t="s">
        <v>176</v>
      </c>
      <c r="AQ12" s="79">
        <v>0</v>
      </c>
      <c r="AR12" s="79">
        <v>0</v>
      </c>
      <c r="AS12" s="79"/>
      <c r="AT12" s="79"/>
      <c r="AU12" s="79"/>
      <c r="AV12" s="79"/>
      <c r="AW12" s="79"/>
      <c r="AX12" s="79"/>
      <c r="AY12" s="79"/>
      <c r="AZ12" s="79"/>
      <c r="BA12">
        <v>1</v>
      </c>
      <c r="BB12" s="78" t="str">
        <f>REPLACE(INDEX(GroupVertices[Group],MATCH(Edges25[[#This Row],[Vertex 1]],GroupVertices[Vertex],0)),1,1,"")</f>
        <v>24</v>
      </c>
      <c r="BC12" s="78" t="str">
        <f>REPLACE(INDEX(GroupVertices[Group],MATCH(Edges25[[#This Row],[Vertex 2]],GroupVertices[Vertex],0)),1,1,"")</f>
        <v>24</v>
      </c>
      <c r="BD12" s="48">
        <v>0</v>
      </c>
      <c r="BE12" s="49">
        <v>0</v>
      </c>
      <c r="BF12" s="48">
        <v>0</v>
      </c>
      <c r="BG12" s="49">
        <v>0</v>
      </c>
      <c r="BH12" s="48">
        <v>0</v>
      </c>
      <c r="BI12" s="49">
        <v>0</v>
      </c>
      <c r="BJ12" s="48">
        <v>21</v>
      </c>
      <c r="BK12" s="49">
        <v>100</v>
      </c>
      <c r="BL12" s="48">
        <v>21</v>
      </c>
    </row>
    <row r="13" spans="1:64" ht="15">
      <c r="A13" s="64" t="s">
        <v>222</v>
      </c>
      <c r="B13" s="64" t="s">
        <v>286</v>
      </c>
      <c r="C13" s="65"/>
      <c r="D13" s="66"/>
      <c r="E13" s="67"/>
      <c r="F13" s="68"/>
      <c r="G13" s="65"/>
      <c r="H13" s="69"/>
      <c r="I13" s="70"/>
      <c r="J13" s="70"/>
      <c r="K13" s="34" t="s">
        <v>65</v>
      </c>
      <c r="L13" s="77">
        <v>13</v>
      </c>
      <c r="M13" s="77"/>
      <c r="N13" s="72"/>
      <c r="O13" s="79" t="s">
        <v>326</v>
      </c>
      <c r="P13" s="81">
        <v>43690.78875</v>
      </c>
      <c r="Q13" s="79" t="s">
        <v>336</v>
      </c>
      <c r="R13" s="79"/>
      <c r="S13" s="79"/>
      <c r="T13" s="79" t="s">
        <v>559</v>
      </c>
      <c r="U13" s="79"/>
      <c r="V13" s="83" t="s">
        <v>668</v>
      </c>
      <c r="W13" s="81">
        <v>43690.78875</v>
      </c>
      <c r="X13" s="83" t="s">
        <v>731</v>
      </c>
      <c r="Y13" s="79"/>
      <c r="Z13" s="79"/>
      <c r="AA13" s="85" t="s">
        <v>914</v>
      </c>
      <c r="AB13" s="85" t="s">
        <v>1087</v>
      </c>
      <c r="AC13" s="79" t="b">
        <v>0</v>
      </c>
      <c r="AD13" s="79">
        <v>0</v>
      </c>
      <c r="AE13" s="85" t="s">
        <v>1095</v>
      </c>
      <c r="AF13" s="79" t="b">
        <v>0</v>
      </c>
      <c r="AG13" s="79" t="s">
        <v>1104</v>
      </c>
      <c r="AH13" s="79"/>
      <c r="AI13" s="85" t="s">
        <v>1094</v>
      </c>
      <c r="AJ13" s="79" t="b">
        <v>0</v>
      </c>
      <c r="AK13" s="79">
        <v>0</v>
      </c>
      <c r="AL13" s="85" t="s">
        <v>1094</v>
      </c>
      <c r="AM13" s="79" t="s">
        <v>1124</v>
      </c>
      <c r="AN13" s="79" t="b">
        <v>0</v>
      </c>
      <c r="AO13" s="85" t="s">
        <v>1087</v>
      </c>
      <c r="AP13" s="79" t="s">
        <v>176</v>
      </c>
      <c r="AQ13" s="79">
        <v>0</v>
      </c>
      <c r="AR13" s="79">
        <v>0</v>
      </c>
      <c r="AS13" s="79"/>
      <c r="AT13" s="79"/>
      <c r="AU13" s="79"/>
      <c r="AV13" s="79"/>
      <c r="AW13" s="79"/>
      <c r="AX13" s="79"/>
      <c r="AY13" s="79"/>
      <c r="AZ13" s="79"/>
      <c r="BA13">
        <v>1</v>
      </c>
      <c r="BB13" s="78" t="str">
        <f>REPLACE(INDEX(GroupVertices[Group],MATCH(Edges25[[#This Row],[Vertex 1]],GroupVertices[Vertex],0)),1,1,"")</f>
        <v>9</v>
      </c>
      <c r="BC13" s="78" t="str">
        <f>REPLACE(INDEX(GroupVertices[Group],MATCH(Edges25[[#This Row],[Vertex 2]],GroupVertices[Vertex],0)),1,1,"")</f>
        <v>9</v>
      </c>
      <c r="BD13" s="48">
        <v>0</v>
      </c>
      <c r="BE13" s="49">
        <v>0</v>
      </c>
      <c r="BF13" s="48">
        <v>1</v>
      </c>
      <c r="BG13" s="49">
        <v>16.666666666666668</v>
      </c>
      <c r="BH13" s="48">
        <v>0</v>
      </c>
      <c r="BI13" s="49">
        <v>0</v>
      </c>
      <c r="BJ13" s="48">
        <v>5</v>
      </c>
      <c r="BK13" s="49">
        <v>83.33333333333333</v>
      </c>
      <c r="BL13" s="48">
        <v>6</v>
      </c>
    </row>
    <row r="14" spans="1:64" ht="15">
      <c r="A14" s="64" t="s">
        <v>223</v>
      </c>
      <c r="B14" s="64" t="s">
        <v>286</v>
      </c>
      <c r="C14" s="65"/>
      <c r="D14" s="66"/>
      <c r="E14" s="67"/>
      <c r="F14" s="68"/>
      <c r="G14" s="65"/>
      <c r="H14" s="69"/>
      <c r="I14" s="70"/>
      <c r="J14" s="70"/>
      <c r="K14" s="34" t="s">
        <v>65</v>
      </c>
      <c r="L14" s="77">
        <v>14</v>
      </c>
      <c r="M14" s="77"/>
      <c r="N14" s="72"/>
      <c r="O14" s="79" t="s">
        <v>325</v>
      </c>
      <c r="P14" s="81">
        <v>43690.88365740741</v>
      </c>
      <c r="Q14" s="79" t="s">
        <v>337</v>
      </c>
      <c r="R14" s="79"/>
      <c r="S14" s="79"/>
      <c r="T14" s="79" t="s">
        <v>559</v>
      </c>
      <c r="U14" s="79"/>
      <c r="V14" s="83" t="s">
        <v>669</v>
      </c>
      <c r="W14" s="81">
        <v>43690.88365740741</v>
      </c>
      <c r="X14" s="83" t="s">
        <v>732</v>
      </c>
      <c r="Y14" s="79"/>
      <c r="Z14" s="79"/>
      <c r="AA14" s="85" t="s">
        <v>915</v>
      </c>
      <c r="AB14" s="85" t="s">
        <v>914</v>
      </c>
      <c r="AC14" s="79" t="b">
        <v>0</v>
      </c>
      <c r="AD14" s="79">
        <v>0</v>
      </c>
      <c r="AE14" s="85" t="s">
        <v>1095</v>
      </c>
      <c r="AF14" s="79" t="b">
        <v>0</v>
      </c>
      <c r="AG14" s="79" t="s">
        <v>1104</v>
      </c>
      <c r="AH14" s="79"/>
      <c r="AI14" s="85" t="s">
        <v>1094</v>
      </c>
      <c r="AJ14" s="79" t="b">
        <v>0</v>
      </c>
      <c r="AK14" s="79">
        <v>0</v>
      </c>
      <c r="AL14" s="85" t="s">
        <v>1094</v>
      </c>
      <c r="AM14" s="79" t="s">
        <v>1125</v>
      </c>
      <c r="AN14" s="79" t="b">
        <v>0</v>
      </c>
      <c r="AO14" s="85" t="s">
        <v>914</v>
      </c>
      <c r="AP14" s="79" t="s">
        <v>176</v>
      </c>
      <c r="AQ14" s="79">
        <v>0</v>
      </c>
      <c r="AR14" s="79">
        <v>0</v>
      </c>
      <c r="AS14" s="79"/>
      <c r="AT14" s="79"/>
      <c r="AU14" s="79"/>
      <c r="AV14" s="79"/>
      <c r="AW14" s="79"/>
      <c r="AX14" s="79"/>
      <c r="AY14" s="79"/>
      <c r="AZ14" s="79"/>
      <c r="BA14">
        <v>1</v>
      </c>
      <c r="BB14" s="78" t="str">
        <f>REPLACE(INDEX(GroupVertices[Group],MATCH(Edges25[[#This Row],[Vertex 1]],GroupVertices[Vertex],0)),1,1,"")</f>
        <v>9</v>
      </c>
      <c r="BC14" s="78" t="str">
        <f>REPLACE(INDEX(GroupVertices[Group],MATCH(Edges25[[#This Row],[Vertex 2]],GroupVertices[Vertex],0)),1,1,"")</f>
        <v>9</v>
      </c>
      <c r="BD14" s="48"/>
      <c r="BE14" s="49"/>
      <c r="BF14" s="48"/>
      <c r="BG14" s="49"/>
      <c r="BH14" s="48"/>
      <c r="BI14" s="49"/>
      <c r="BJ14" s="48"/>
      <c r="BK14" s="49"/>
      <c r="BL14" s="48"/>
    </row>
    <row r="15" spans="1:64" ht="15">
      <c r="A15" s="64" t="s">
        <v>224</v>
      </c>
      <c r="B15" s="64" t="s">
        <v>234</v>
      </c>
      <c r="C15" s="65"/>
      <c r="D15" s="66"/>
      <c r="E15" s="67"/>
      <c r="F15" s="68"/>
      <c r="G15" s="65"/>
      <c r="H15" s="69"/>
      <c r="I15" s="70"/>
      <c r="J15" s="70"/>
      <c r="K15" s="34" t="s">
        <v>65</v>
      </c>
      <c r="L15" s="77">
        <v>16</v>
      </c>
      <c r="M15" s="77"/>
      <c r="N15" s="72"/>
      <c r="O15" s="79" t="s">
        <v>325</v>
      </c>
      <c r="P15" s="81">
        <v>43678.68456018518</v>
      </c>
      <c r="Q15" s="79" t="s">
        <v>338</v>
      </c>
      <c r="R15" s="79"/>
      <c r="S15" s="79"/>
      <c r="T15" s="79" t="s">
        <v>565</v>
      </c>
      <c r="U15" s="79"/>
      <c r="V15" s="83" t="s">
        <v>670</v>
      </c>
      <c r="W15" s="81">
        <v>43678.68456018518</v>
      </c>
      <c r="X15" s="83" t="s">
        <v>733</v>
      </c>
      <c r="Y15" s="79"/>
      <c r="Z15" s="79"/>
      <c r="AA15" s="85" t="s">
        <v>916</v>
      </c>
      <c r="AB15" s="79"/>
      <c r="AC15" s="79" t="b">
        <v>0</v>
      </c>
      <c r="AD15" s="79">
        <v>0</v>
      </c>
      <c r="AE15" s="85" t="s">
        <v>1094</v>
      </c>
      <c r="AF15" s="79" t="b">
        <v>0</v>
      </c>
      <c r="AG15" s="79" t="s">
        <v>1104</v>
      </c>
      <c r="AH15" s="79"/>
      <c r="AI15" s="85" t="s">
        <v>1094</v>
      </c>
      <c r="AJ15" s="79" t="b">
        <v>0</v>
      </c>
      <c r="AK15" s="79">
        <v>4</v>
      </c>
      <c r="AL15" s="85" t="s">
        <v>949</v>
      </c>
      <c r="AM15" s="79" t="s">
        <v>1124</v>
      </c>
      <c r="AN15" s="79" t="b">
        <v>0</v>
      </c>
      <c r="AO15" s="85" t="s">
        <v>949</v>
      </c>
      <c r="AP15" s="79" t="s">
        <v>176</v>
      </c>
      <c r="AQ15" s="79">
        <v>0</v>
      </c>
      <c r="AR15" s="79">
        <v>0</v>
      </c>
      <c r="AS15" s="79"/>
      <c r="AT15" s="79"/>
      <c r="AU15" s="79"/>
      <c r="AV15" s="79"/>
      <c r="AW15" s="79"/>
      <c r="AX15" s="79"/>
      <c r="AY15" s="79"/>
      <c r="AZ15" s="79"/>
      <c r="BA15">
        <v>7</v>
      </c>
      <c r="BB15" s="78" t="str">
        <f>REPLACE(INDEX(GroupVertices[Group],MATCH(Edges25[[#This Row],[Vertex 1]],GroupVertices[Vertex],0)),1,1,"")</f>
        <v>4</v>
      </c>
      <c r="BC15" s="78" t="str">
        <f>REPLACE(INDEX(GroupVertices[Group],MATCH(Edges25[[#This Row],[Vertex 2]],GroupVertices[Vertex],0)),1,1,"")</f>
        <v>4</v>
      </c>
      <c r="BD15" s="48">
        <v>1</v>
      </c>
      <c r="BE15" s="49">
        <v>4.545454545454546</v>
      </c>
      <c r="BF15" s="48">
        <v>0</v>
      </c>
      <c r="BG15" s="49">
        <v>0</v>
      </c>
      <c r="BH15" s="48">
        <v>0</v>
      </c>
      <c r="BI15" s="49">
        <v>0</v>
      </c>
      <c r="BJ15" s="48">
        <v>21</v>
      </c>
      <c r="BK15" s="49">
        <v>95.45454545454545</v>
      </c>
      <c r="BL15" s="48">
        <v>22</v>
      </c>
    </row>
    <row r="16" spans="1:64" ht="15">
      <c r="A16" s="64" t="s">
        <v>224</v>
      </c>
      <c r="B16" s="64" t="s">
        <v>234</v>
      </c>
      <c r="C16" s="65"/>
      <c r="D16" s="66"/>
      <c r="E16" s="67"/>
      <c r="F16" s="68"/>
      <c r="G16" s="65"/>
      <c r="H16" s="69"/>
      <c r="I16" s="70"/>
      <c r="J16" s="70"/>
      <c r="K16" s="34" t="s">
        <v>65</v>
      </c>
      <c r="L16" s="77">
        <v>17</v>
      </c>
      <c r="M16" s="77"/>
      <c r="N16" s="72"/>
      <c r="O16" s="79" t="s">
        <v>325</v>
      </c>
      <c r="P16" s="81">
        <v>43681.911724537036</v>
      </c>
      <c r="Q16" s="79" t="s">
        <v>328</v>
      </c>
      <c r="R16" s="79"/>
      <c r="S16" s="79"/>
      <c r="T16" s="79"/>
      <c r="U16" s="79"/>
      <c r="V16" s="83" t="s">
        <v>670</v>
      </c>
      <c r="W16" s="81">
        <v>43681.911724537036</v>
      </c>
      <c r="X16" s="83" t="s">
        <v>734</v>
      </c>
      <c r="Y16" s="79"/>
      <c r="Z16" s="79"/>
      <c r="AA16" s="85" t="s">
        <v>917</v>
      </c>
      <c r="AB16" s="79"/>
      <c r="AC16" s="79" t="b">
        <v>0</v>
      </c>
      <c r="AD16" s="79">
        <v>0</v>
      </c>
      <c r="AE16" s="85" t="s">
        <v>1094</v>
      </c>
      <c r="AF16" s="79" t="b">
        <v>0</v>
      </c>
      <c r="AG16" s="79" t="s">
        <v>1104</v>
      </c>
      <c r="AH16" s="79"/>
      <c r="AI16" s="85" t="s">
        <v>1094</v>
      </c>
      <c r="AJ16" s="79" t="b">
        <v>0</v>
      </c>
      <c r="AK16" s="79">
        <v>6</v>
      </c>
      <c r="AL16" s="85" t="s">
        <v>950</v>
      </c>
      <c r="AM16" s="79" t="s">
        <v>1126</v>
      </c>
      <c r="AN16" s="79" t="b">
        <v>0</v>
      </c>
      <c r="AO16" s="85" t="s">
        <v>950</v>
      </c>
      <c r="AP16" s="79" t="s">
        <v>176</v>
      </c>
      <c r="AQ16" s="79">
        <v>0</v>
      </c>
      <c r="AR16" s="79">
        <v>0</v>
      </c>
      <c r="AS16" s="79"/>
      <c r="AT16" s="79"/>
      <c r="AU16" s="79"/>
      <c r="AV16" s="79"/>
      <c r="AW16" s="79"/>
      <c r="AX16" s="79"/>
      <c r="AY16" s="79"/>
      <c r="AZ16" s="79"/>
      <c r="BA16">
        <v>7</v>
      </c>
      <c r="BB16" s="78" t="str">
        <f>REPLACE(INDEX(GroupVertices[Group],MATCH(Edges25[[#This Row],[Vertex 1]],GroupVertices[Vertex],0)),1,1,"")</f>
        <v>4</v>
      </c>
      <c r="BC16" s="78" t="str">
        <f>REPLACE(INDEX(GroupVertices[Group],MATCH(Edges25[[#This Row],[Vertex 2]],GroupVertices[Vertex],0)),1,1,"")</f>
        <v>4</v>
      </c>
      <c r="BD16" s="48">
        <v>3</v>
      </c>
      <c r="BE16" s="49">
        <v>12</v>
      </c>
      <c r="BF16" s="48">
        <v>1</v>
      </c>
      <c r="BG16" s="49">
        <v>4</v>
      </c>
      <c r="BH16" s="48">
        <v>0</v>
      </c>
      <c r="BI16" s="49">
        <v>0</v>
      </c>
      <c r="BJ16" s="48">
        <v>21</v>
      </c>
      <c r="BK16" s="49">
        <v>84</v>
      </c>
      <c r="BL16" s="48">
        <v>25</v>
      </c>
    </row>
    <row r="17" spans="1:64" ht="15">
      <c r="A17" s="64" t="s">
        <v>224</v>
      </c>
      <c r="B17" s="64" t="s">
        <v>234</v>
      </c>
      <c r="C17" s="65"/>
      <c r="D17" s="66"/>
      <c r="E17" s="67"/>
      <c r="F17" s="68"/>
      <c r="G17" s="65"/>
      <c r="H17" s="69"/>
      <c r="I17" s="70"/>
      <c r="J17" s="70"/>
      <c r="K17" s="34" t="s">
        <v>65</v>
      </c>
      <c r="L17" s="77">
        <v>18</v>
      </c>
      <c r="M17" s="77"/>
      <c r="N17" s="72"/>
      <c r="O17" s="79" t="s">
        <v>325</v>
      </c>
      <c r="P17" s="81">
        <v>43681.93101851852</v>
      </c>
      <c r="Q17" s="79" t="s">
        <v>339</v>
      </c>
      <c r="R17" s="79"/>
      <c r="S17" s="79"/>
      <c r="T17" s="79" t="s">
        <v>566</v>
      </c>
      <c r="U17" s="79"/>
      <c r="V17" s="83" t="s">
        <v>670</v>
      </c>
      <c r="W17" s="81">
        <v>43681.93101851852</v>
      </c>
      <c r="X17" s="83" t="s">
        <v>735</v>
      </c>
      <c r="Y17" s="79"/>
      <c r="Z17" s="79"/>
      <c r="AA17" s="85" t="s">
        <v>918</v>
      </c>
      <c r="AB17" s="79"/>
      <c r="AC17" s="79" t="b">
        <v>0</v>
      </c>
      <c r="AD17" s="79">
        <v>0</v>
      </c>
      <c r="AE17" s="85" t="s">
        <v>1094</v>
      </c>
      <c r="AF17" s="79" t="b">
        <v>0</v>
      </c>
      <c r="AG17" s="79" t="s">
        <v>1104</v>
      </c>
      <c r="AH17" s="79"/>
      <c r="AI17" s="85" t="s">
        <v>1094</v>
      </c>
      <c r="AJ17" s="79" t="b">
        <v>0</v>
      </c>
      <c r="AK17" s="79">
        <v>5</v>
      </c>
      <c r="AL17" s="85" t="s">
        <v>954</v>
      </c>
      <c r="AM17" s="79" t="s">
        <v>1126</v>
      </c>
      <c r="AN17" s="79" t="b">
        <v>0</v>
      </c>
      <c r="AO17" s="85" t="s">
        <v>954</v>
      </c>
      <c r="AP17" s="79" t="s">
        <v>176</v>
      </c>
      <c r="AQ17" s="79">
        <v>0</v>
      </c>
      <c r="AR17" s="79">
        <v>0</v>
      </c>
      <c r="AS17" s="79"/>
      <c r="AT17" s="79"/>
      <c r="AU17" s="79"/>
      <c r="AV17" s="79"/>
      <c r="AW17" s="79"/>
      <c r="AX17" s="79"/>
      <c r="AY17" s="79"/>
      <c r="AZ17" s="79"/>
      <c r="BA17">
        <v>7</v>
      </c>
      <c r="BB17" s="78" t="str">
        <f>REPLACE(INDEX(GroupVertices[Group],MATCH(Edges25[[#This Row],[Vertex 1]],GroupVertices[Vertex],0)),1,1,"")</f>
        <v>4</v>
      </c>
      <c r="BC17" s="78" t="str">
        <f>REPLACE(INDEX(GroupVertices[Group],MATCH(Edges25[[#This Row],[Vertex 2]],GroupVertices[Vertex],0)),1,1,"")</f>
        <v>4</v>
      </c>
      <c r="BD17" s="48">
        <v>2</v>
      </c>
      <c r="BE17" s="49">
        <v>9.090909090909092</v>
      </c>
      <c r="BF17" s="48">
        <v>0</v>
      </c>
      <c r="BG17" s="49">
        <v>0</v>
      </c>
      <c r="BH17" s="48">
        <v>0</v>
      </c>
      <c r="BI17" s="49">
        <v>0</v>
      </c>
      <c r="BJ17" s="48">
        <v>20</v>
      </c>
      <c r="BK17" s="49">
        <v>90.9090909090909</v>
      </c>
      <c r="BL17" s="48">
        <v>22</v>
      </c>
    </row>
    <row r="18" spans="1:64" ht="15">
      <c r="A18" s="64" t="s">
        <v>224</v>
      </c>
      <c r="B18" s="64" t="s">
        <v>234</v>
      </c>
      <c r="C18" s="65"/>
      <c r="D18" s="66"/>
      <c r="E18" s="67"/>
      <c r="F18" s="68"/>
      <c r="G18" s="65"/>
      <c r="H18" s="69"/>
      <c r="I18" s="70"/>
      <c r="J18" s="70"/>
      <c r="K18" s="34" t="s">
        <v>65</v>
      </c>
      <c r="L18" s="77">
        <v>19</v>
      </c>
      <c r="M18" s="77"/>
      <c r="N18" s="72"/>
      <c r="O18" s="79" t="s">
        <v>325</v>
      </c>
      <c r="P18" s="81">
        <v>43684.31961805555</v>
      </c>
      <c r="Q18" s="79" t="s">
        <v>330</v>
      </c>
      <c r="R18" s="79"/>
      <c r="S18" s="79"/>
      <c r="T18" s="79"/>
      <c r="U18" s="79"/>
      <c r="V18" s="83" t="s">
        <v>670</v>
      </c>
      <c r="W18" s="81">
        <v>43684.31961805555</v>
      </c>
      <c r="X18" s="83" t="s">
        <v>736</v>
      </c>
      <c r="Y18" s="79"/>
      <c r="Z18" s="79"/>
      <c r="AA18" s="85" t="s">
        <v>919</v>
      </c>
      <c r="AB18" s="79"/>
      <c r="AC18" s="79" t="b">
        <v>0</v>
      </c>
      <c r="AD18" s="79">
        <v>0</v>
      </c>
      <c r="AE18" s="85" t="s">
        <v>1094</v>
      </c>
      <c r="AF18" s="79" t="b">
        <v>0</v>
      </c>
      <c r="AG18" s="79" t="s">
        <v>1104</v>
      </c>
      <c r="AH18" s="79"/>
      <c r="AI18" s="85" t="s">
        <v>1094</v>
      </c>
      <c r="AJ18" s="79" t="b">
        <v>0</v>
      </c>
      <c r="AK18" s="79">
        <v>7</v>
      </c>
      <c r="AL18" s="85" t="s">
        <v>956</v>
      </c>
      <c r="AM18" s="79" t="s">
        <v>1124</v>
      </c>
      <c r="AN18" s="79" t="b">
        <v>0</v>
      </c>
      <c r="AO18" s="85" t="s">
        <v>956</v>
      </c>
      <c r="AP18" s="79" t="s">
        <v>176</v>
      </c>
      <c r="AQ18" s="79">
        <v>0</v>
      </c>
      <c r="AR18" s="79">
        <v>0</v>
      </c>
      <c r="AS18" s="79"/>
      <c r="AT18" s="79"/>
      <c r="AU18" s="79"/>
      <c r="AV18" s="79"/>
      <c r="AW18" s="79"/>
      <c r="AX18" s="79"/>
      <c r="AY18" s="79"/>
      <c r="AZ18" s="79"/>
      <c r="BA18">
        <v>7</v>
      </c>
      <c r="BB18" s="78" t="str">
        <f>REPLACE(INDEX(GroupVertices[Group],MATCH(Edges25[[#This Row],[Vertex 1]],GroupVertices[Vertex],0)),1,1,"")</f>
        <v>4</v>
      </c>
      <c r="BC18" s="78" t="str">
        <f>REPLACE(INDEX(GroupVertices[Group],MATCH(Edges25[[#This Row],[Vertex 2]],GroupVertices[Vertex],0)),1,1,"")</f>
        <v>4</v>
      </c>
      <c r="BD18" s="48">
        <v>1</v>
      </c>
      <c r="BE18" s="49">
        <v>4.166666666666667</v>
      </c>
      <c r="BF18" s="48">
        <v>0</v>
      </c>
      <c r="BG18" s="49">
        <v>0</v>
      </c>
      <c r="BH18" s="48">
        <v>0</v>
      </c>
      <c r="BI18" s="49">
        <v>0</v>
      </c>
      <c r="BJ18" s="48">
        <v>23</v>
      </c>
      <c r="BK18" s="49">
        <v>95.83333333333333</v>
      </c>
      <c r="BL18" s="48">
        <v>24</v>
      </c>
    </row>
    <row r="19" spans="1:64" ht="15">
      <c r="A19" s="64" t="s">
        <v>224</v>
      </c>
      <c r="B19" s="64" t="s">
        <v>287</v>
      </c>
      <c r="C19" s="65"/>
      <c r="D19" s="66"/>
      <c r="E19" s="67"/>
      <c r="F19" s="68"/>
      <c r="G19" s="65"/>
      <c r="H19" s="69"/>
      <c r="I19" s="70"/>
      <c r="J19" s="70"/>
      <c r="K19" s="34" t="s">
        <v>65</v>
      </c>
      <c r="L19" s="77">
        <v>20</v>
      </c>
      <c r="M19" s="77"/>
      <c r="N19" s="72"/>
      <c r="O19" s="79" t="s">
        <v>325</v>
      </c>
      <c r="P19" s="81">
        <v>43695.909270833334</v>
      </c>
      <c r="Q19" s="79" t="s">
        <v>340</v>
      </c>
      <c r="R19" s="79"/>
      <c r="S19" s="79"/>
      <c r="T19" s="79" t="s">
        <v>567</v>
      </c>
      <c r="U19" s="79"/>
      <c r="V19" s="83" t="s">
        <v>670</v>
      </c>
      <c r="W19" s="81">
        <v>43695.909270833334</v>
      </c>
      <c r="X19" s="83" t="s">
        <v>737</v>
      </c>
      <c r="Y19" s="79"/>
      <c r="Z19" s="79"/>
      <c r="AA19" s="85" t="s">
        <v>920</v>
      </c>
      <c r="AB19" s="79"/>
      <c r="AC19" s="79" t="b">
        <v>0</v>
      </c>
      <c r="AD19" s="79">
        <v>0</v>
      </c>
      <c r="AE19" s="85" t="s">
        <v>1094</v>
      </c>
      <c r="AF19" s="79" t="b">
        <v>0</v>
      </c>
      <c r="AG19" s="79" t="s">
        <v>1104</v>
      </c>
      <c r="AH19" s="79"/>
      <c r="AI19" s="85" t="s">
        <v>1094</v>
      </c>
      <c r="AJ19" s="79" t="b">
        <v>0</v>
      </c>
      <c r="AK19" s="79">
        <v>5</v>
      </c>
      <c r="AL19" s="85" t="s">
        <v>946</v>
      </c>
      <c r="AM19" s="79" t="s">
        <v>1124</v>
      </c>
      <c r="AN19" s="79" t="b">
        <v>0</v>
      </c>
      <c r="AO19" s="85" t="s">
        <v>946</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v>1</v>
      </c>
      <c r="BE19" s="49">
        <v>4.545454545454546</v>
      </c>
      <c r="BF19" s="48">
        <v>0</v>
      </c>
      <c r="BG19" s="49">
        <v>0</v>
      </c>
      <c r="BH19" s="48">
        <v>0</v>
      </c>
      <c r="BI19" s="49">
        <v>0</v>
      </c>
      <c r="BJ19" s="48">
        <v>21</v>
      </c>
      <c r="BK19" s="49">
        <v>95.45454545454545</v>
      </c>
      <c r="BL19" s="48">
        <v>22</v>
      </c>
    </row>
    <row r="20" spans="1:64" ht="15">
      <c r="A20" s="64" t="s">
        <v>224</v>
      </c>
      <c r="B20" s="64" t="s">
        <v>234</v>
      </c>
      <c r="C20" s="65"/>
      <c r="D20" s="66"/>
      <c r="E20" s="67"/>
      <c r="F20" s="68"/>
      <c r="G20" s="65"/>
      <c r="H20" s="69"/>
      <c r="I20" s="70"/>
      <c r="J20" s="70"/>
      <c r="K20" s="34" t="s">
        <v>65</v>
      </c>
      <c r="L20" s="77">
        <v>22</v>
      </c>
      <c r="M20" s="77"/>
      <c r="N20" s="72"/>
      <c r="O20" s="79" t="s">
        <v>325</v>
      </c>
      <c r="P20" s="81">
        <v>43695.909375</v>
      </c>
      <c r="Q20" s="79" t="s">
        <v>341</v>
      </c>
      <c r="R20" s="83" t="s">
        <v>473</v>
      </c>
      <c r="S20" s="79" t="s">
        <v>536</v>
      </c>
      <c r="T20" s="79" t="s">
        <v>568</v>
      </c>
      <c r="U20" s="79"/>
      <c r="V20" s="83" t="s">
        <v>670</v>
      </c>
      <c r="W20" s="81">
        <v>43695.909375</v>
      </c>
      <c r="X20" s="83" t="s">
        <v>738</v>
      </c>
      <c r="Y20" s="79"/>
      <c r="Z20" s="79"/>
      <c r="AA20" s="85" t="s">
        <v>921</v>
      </c>
      <c r="AB20" s="79"/>
      <c r="AC20" s="79" t="b">
        <v>0</v>
      </c>
      <c r="AD20" s="79">
        <v>0</v>
      </c>
      <c r="AE20" s="85" t="s">
        <v>1094</v>
      </c>
      <c r="AF20" s="79" t="b">
        <v>1</v>
      </c>
      <c r="AG20" s="79" t="s">
        <v>1104</v>
      </c>
      <c r="AH20" s="79"/>
      <c r="AI20" s="85" t="s">
        <v>1109</v>
      </c>
      <c r="AJ20" s="79" t="b">
        <v>0</v>
      </c>
      <c r="AK20" s="79">
        <v>4</v>
      </c>
      <c r="AL20" s="85" t="s">
        <v>959</v>
      </c>
      <c r="AM20" s="79" t="s">
        <v>1124</v>
      </c>
      <c r="AN20" s="79" t="b">
        <v>0</v>
      </c>
      <c r="AO20" s="85" t="s">
        <v>959</v>
      </c>
      <c r="AP20" s="79" t="s">
        <v>176</v>
      </c>
      <c r="AQ20" s="79">
        <v>0</v>
      </c>
      <c r="AR20" s="79">
        <v>0</v>
      </c>
      <c r="AS20" s="79"/>
      <c r="AT20" s="79"/>
      <c r="AU20" s="79"/>
      <c r="AV20" s="79"/>
      <c r="AW20" s="79"/>
      <c r="AX20" s="79"/>
      <c r="AY20" s="79"/>
      <c r="AZ20" s="79"/>
      <c r="BA20">
        <v>7</v>
      </c>
      <c r="BB20" s="78" t="str">
        <f>REPLACE(INDEX(GroupVertices[Group],MATCH(Edges25[[#This Row],[Vertex 1]],GroupVertices[Vertex],0)),1,1,"")</f>
        <v>4</v>
      </c>
      <c r="BC20" s="78" t="str">
        <f>REPLACE(INDEX(GroupVertices[Group],MATCH(Edges25[[#This Row],[Vertex 2]],GroupVertices[Vertex],0)),1,1,"")</f>
        <v>4</v>
      </c>
      <c r="BD20" s="48">
        <v>0</v>
      </c>
      <c r="BE20" s="49">
        <v>0</v>
      </c>
      <c r="BF20" s="48">
        <v>0</v>
      </c>
      <c r="BG20" s="49">
        <v>0</v>
      </c>
      <c r="BH20" s="48">
        <v>0</v>
      </c>
      <c r="BI20" s="49">
        <v>0</v>
      </c>
      <c r="BJ20" s="48">
        <v>14</v>
      </c>
      <c r="BK20" s="49">
        <v>100</v>
      </c>
      <c r="BL20" s="48">
        <v>14</v>
      </c>
    </row>
    <row r="21" spans="1:64" ht="15">
      <c r="A21" s="64" t="s">
        <v>224</v>
      </c>
      <c r="B21" s="64" t="s">
        <v>234</v>
      </c>
      <c r="C21" s="65"/>
      <c r="D21" s="66"/>
      <c r="E21" s="67"/>
      <c r="F21" s="68"/>
      <c r="G21" s="65"/>
      <c r="H21" s="69"/>
      <c r="I21" s="70"/>
      <c r="J21" s="70"/>
      <c r="K21" s="34" t="s">
        <v>65</v>
      </c>
      <c r="L21" s="77">
        <v>23</v>
      </c>
      <c r="M21" s="77"/>
      <c r="N21" s="72"/>
      <c r="O21" s="79" t="s">
        <v>325</v>
      </c>
      <c r="P21" s="81">
        <v>43695.90940972222</v>
      </c>
      <c r="Q21" s="79" t="s">
        <v>342</v>
      </c>
      <c r="R21" s="83" t="s">
        <v>474</v>
      </c>
      <c r="S21" s="79" t="s">
        <v>539</v>
      </c>
      <c r="T21" s="79" t="s">
        <v>567</v>
      </c>
      <c r="U21" s="79"/>
      <c r="V21" s="83" t="s">
        <v>670</v>
      </c>
      <c r="W21" s="81">
        <v>43695.90940972222</v>
      </c>
      <c r="X21" s="83" t="s">
        <v>739</v>
      </c>
      <c r="Y21" s="79"/>
      <c r="Z21" s="79"/>
      <c r="AA21" s="85" t="s">
        <v>922</v>
      </c>
      <c r="AB21" s="79"/>
      <c r="AC21" s="79" t="b">
        <v>0</v>
      </c>
      <c r="AD21" s="79">
        <v>0</v>
      </c>
      <c r="AE21" s="85" t="s">
        <v>1094</v>
      </c>
      <c r="AF21" s="79" t="b">
        <v>0</v>
      </c>
      <c r="AG21" s="79" t="s">
        <v>1104</v>
      </c>
      <c r="AH21" s="79"/>
      <c r="AI21" s="85" t="s">
        <v>1094</v>
      </c>
      <c r="AJ21" s="79" t="b">
        <v>0</v>
      </c>
      <c r="AK21" s="79">
        <v>5</v>
      </c>
      <c r="AL21" s="85" t="s">
        <v>960</v>
      </c>
      <c r="AM21" s="79" t="s">
        <v>1124</v>
      </c>
      <c r="AN21" s="79" t="b">
        <v>0</v>
      </c>
      <c r="AO21" s="85" t="s">
        <v>960</v>
      </c>
      <c r="AP21" s="79" t="s">
        <v>176</v>
      </c>
      <c r="AQ21" s="79">
        <v>0</v>
      </c>
      <c r="AR21" s="79">
        <v>0</v>
      </c>
      <c r="AS21" s="79"/>
      <c r="AT21" s="79"/>
      <c r="AU21" s="79"/>
      <c r="AV21" s="79"/>
      <c r="AW21" s="79"/>
      <c r="AX21" s="79"/>
      <c r="AY21" s="79"/>
      <c r="AZ21" s="79"/>
      <c r="BA21">
        <v>7</v>
      </c>
      <c r="BB21" s="78" t="str">
        <f>REPLACE(INDEX(GroupVertices[Group],MATCH(Edges25[[#This Row],[Vertex 1]],GroupVertices[Vertex],0)),1,1,"")</f>
        <v>4</v>
      </c>
      <c r="BC21" s="78" t="str">
        <f>REPLACE(INDEX(GroupVertices[Group],MATCH(Edges25[[#This Row],[Vertex 2]],GroupVertices[Vertex],0)),1,1,"")</f>
        <v>4</v>
      </c>
      <c r="BD21" s="48">
        <v>2</v>
      </c>
      <c r="BE21" s="49">
        <v>13.333333333333334</v>
      </c>
      <c r="BF21" s="48">
        <v>0</v>
      </c>
      <c r="BG21" s="49">
        <v>0</v>
      </c>
      <c r="BH21" s="48">
        <v>0</v>
      </c>
      <c r="BI21" s="49">
        <v>0</v>
      </c>
      <c r="BJ21" s="48">
        <v>13</v>
      </c>
      <c r="BK21" s="49">
        <v>86.66666666666667</v>
      </c>
      <c r="BL21" s="48">
        <v>15</v>
      </c>
    </row>
    <row r="22" spans="1:64" ht="15">
      <c r="A22" s="64" t="s">
        <v>225</v>
      </c>
      <c r="B22" s="64" t="s">
        <v>234</v>
      </c>
      <c r="C22" s="65"/>
      <c r="D22" s="66"/>
      <c r="E22" s="67"/>
      <c r="F22" s="68"/>
      <c r="G22" s="65"/>
      <c r="H22" s="69"/>
      <c r="I22" s="70"/>
      <c r="J22" s="70"/>
      <c r="K22" s="34" t="s">
        <v>65</v>
      </c>
      <c r="L22" s="77">
        <v>24</v>
      </c>
      <c r="M22" s="77"/>
      <c r="N22" s="72"/>
      <c r="O22" s="79" t="s">
        <v>325</v>
      </c>
      <c r="P22" s="81">
        <v>43678.68479166667</v>
      </c>
      <c r="Q22" s="79" t="s">
        <v>338</v>
      </c>
      <c r="R22" s="79"/>
      <c r="S22" s="79"/>
      <c r="T22" s="79" t="s">
        <v>565</v>
      </c>
      <c r="U22" s="79"/>
      <c r="V22" s="83" t="s">
        <v>671</v>
      </c>
      <c r="W22" s="81">
        <v>43678.68479166667</v>
      </c>
      <c r="X22" s="83" t="s">
        <v>740</v>
      </c>
      <c r="Y22" s="79"/>
      <c r="Z22" s="79"/>
      <c r="AA22" s="85" t="s">
        <v>923</v>
      </c>
      <c r="AB22" s="79"/>
      <c r="AC22" s="79" t="b">
        <v>0</v>
      </c>
      <c r="AD22" s="79">
        <v>0</v>
      </c>
      <c r="AE22" s="85" t="s">
        <v>1094</v>
      </c>
      <c r="AF22" s="79" t="b">
        <v>0</v>
      </c>
      <c r="AG22" s="79" t="s">
        <v>1104</v>
      </c>
      <c r="AH22" s="79"/>
      <c r="AI22" s="85" t="s">
        <v>1094</v>
      </c>
      <c r="AJ22" s="79" t="b">
        <v>0</v>
      </c>
      <c r="AK22" s="79">
        <v>4</v>
      </c>
      <c r="AL22" s="85" t="s">
        <v>949</v>
      </c>
      <c r="AM22" s="79" t="s">
        <v>1124</v>
      </c>
      <c r="AN22" s="79" t="b">
        <v>0</v>
      </c>
      <c r="AO22" s="85" t="s">
        <v>949</v>
      </c>
      <c r="AP22" s="79" t="s">
        <v>176</v>
      </c>
      <c r="AQ22" s="79">
        <v>0</v>
      </c>
      <c r="AR22" s="79">
        <v>0</v>
      </c>
      <c r="AS22" s="79"/>
      <c r="AT22" s="79"/>
      <c r="AU22" s="79"/>
      <c r="AV22" s="79"/>
      <c r="AW22" s="79"/>
      <c r="AX22" s="79"/>
      <c r="AY22" s="79"/>
      <c r="AZ22" s="79"/>
      <c r="BA22">
        <v>8</v>
      </c>
      <c r="BB22" s="78" t="str">
        <f>REPLACE(INDEX(GroupVertices[Group],MATCH(Edges25[[#This Row],[Vertex 1]],GroupVertices[Vertex],0)),1,1,"")</f>
        <v>4</v>
      </c>
      <c r="BC22" s="78" t="str">
        <f>REPLACE(INDEX(GroupVertices[Group],MATCH(Edges25[[#This Row],[Vertex 2]],GroupVertices[Vertex],0)),1,1,"")</f>
        <v>4</v>
      </c>
      <c r="BD22" s="48">
        <v>1</v>
      </c>
      <c r="BE22" s="49">
        <v>4.545454545454546</v>
      </c>
      <c r="BF22" s="48">
        <v>0</v>
      </c>
      <c r="BG22" s="49">
        <v>0</v>
      </c>
      <c r="BH22" s="48">
        <v>0</v>
      </c>
      <c r="BI22" s="49">
        <v>0</v>
      </c>
      <c r="BJ22" s="48">
        <v>21</v>
      </c>
      <c r="BK22" s="49">
        <v>95.45454545454545</v>
      </c>
      <c r="BL22" s="48">
        <v>22</v>
      </c>
    </row>
    <row r="23" spans="1:64" ht="15">
      <c r="A23" s="64" t="s">
        <v>225</v>
      </c>
      <c r="B23" s="64" t="s">
        <v>234</v>
      </c>
      <c r="C23" s="65"/>
      <c r="D23" s="66"/>
      <c r="E23" s="67"/>
      <c r="F23" s="68"/>
      <c r="G23" s="65"/>
      <c r="H23" s="69"/>
      <c r="I23" s="70"/>
      <c r="J23" s="70"/>
      <c r="K23" s="34" t="s">
        <v>65</v>
      </c>
      <c r="L23" s="77">
        <v>25</v>
      </c>
      <c r="M23" s="77"/>
      <c r="N23" s="72"/>
      <c r="O23" s="79" t="s">
        <v>325</v>
      </c>
      <c r="P23" s="81">
        <v>43681.91168981481</v>
      </c>
      <c r="Q23" s="79" t="s">
        <v>328</v>
      </c>
      <c r="R23" s="79"/>
      <c r="S23" s="79"/>
      <c r="T23" s="79"/>
      <c r="U23" s="79"/>
      <c r="V23" s="83" t="s">
        <v>671</v>
      </c>
      <c r="W23" s="81">
        <v>43681.91168981481</v>
      </c>
      <c r="X23" s="83" t="s">
        <v>741</v>
      </c>
      <c r="Y23" s="79"/>
      <c r="Z23" s="79"/>
      <c r="AA23" s="85" t="s">
        <v>924</v>
      </c>
      <c r="AB23" s="79"/>
      <c r="AC23" s="79" t="b">
        <v>0</v>
      </c>
      <c r="AD23" s="79">
        <v>0</v>
      </c>
      <c r="AE23" s="85" t="s">
        <v>1094</v>
      </c>
      <c r="AF23" s="79" t="b">
        <v>0</v>
      </c>
      <c r="AG23" s="79" t="s">
        <v>1104</v>
      </c>
      <c r="AH23" s="79"/>
      <c r="AI23" s="85" t="s">
        <v>1094</v>
      </c>
      <c r="AJ23" s="79" t="b">
        <v>0</v>
      </c>
      <c r="AK23" s="79">
        <v>6</v>
      </c>
      <c r="AL23" s="85" t="s">
        <v>950</v>
      </c>
      <c r="AM23" s="79" t="s">
        <v>1126</v>
      </c>
      <c r="AN23" s="79" t="b">
        <v>0</v>
      </c>
      <c r="AO23" s="85" t="s">
        <v>950</v>
      </c>
      <c r="AP23" s="79" t="s">
        <v>176</v>
      </c>
      <c r="AQ23" s="79">
        <v>0</v>
      </c>
      <c r="AR23" s="79">
        <v>0</v>
      </c>
      <c r="AS23" s="79"/>
      <c r="AT23" s="79"/>
      <c r="AU23" s="79"/>
      <c r="AV23" s="79"/>
      <c r="AW23" s="79"/>
      <c r="AX23" s="79"/>
      <c r="AY23" s="79"/>
      <c r="AZ23" s="79"/>
      <c r="BA23">
        <v>8</v>
      </c>
      <c r="BB23" s="78" t="str">
        <f>REPLACE(INDEX(GroupVertices[Group],MATCH(Edges25[[#This Row],[Vertex 1]],GroupVertices[Vertex],0)),1,1,"")</f>
        <v>4</v>
      </c>
      <c r="BC23" s="78" t="str">
        <f>REPLACE(INDEX(GroupVertices[Group],MATCH(Edges25[[#This Row],[Vertex 2]],GroupVertices[Vertex],0)),1,1,"")</f>
        <v>4</v>
      </c>
      <c r="BD23" s="48">
        <v>3</v>
      </c>
      <c r="BE23" s="49">
        <v>12</v>
      </c>
      <c r="BF23" s="48">
        <v>1</v>
      </c>
      <c r="BG23" s="49">
        <v>4</v>
      </c>
      <c r="BH23" s="48">
        <v>0</v>
      </c>
      <c r="BI23" s="49">
        <v>0</v>
      </c>
      <c r="BJ23" s="48">
        <v>21</v>
      </c>
      <c r="BK23" s="49">
        <v>84</v>
      </c>
      <c r="BL23" s="48">
        <v>25</v>
      </c>
    </row>
    <row r="24" spans="1:64" ht="15">
      <c r="A24" s="64" t="s">
        <v>225</v>
      </c>
      <c r="B24" s="64" t="s">
        <v>234</v>
      </c>
      <c r="C24" s="65"/>
      <c r="D24" s="66"/>
      <c r="E24" s="67"/>
      <c r="F24" s="68"/>
      <c r="G24" s="65"/>
      <c r="H24" s="69"/>
      <c r="I24" s="70"/>
      <c r="J24" s="70"/>
      <c r="K24" s="34" t="s">
        <v>65</v>
      </c>
      <c r="L24" s="77">
        <v>26</v>
      </c>
      <c r="M24" s="77"/>
      <c r="N24" s="72"/>
      <c r="O24" s="79" t="s">
        <v>325</v>
      </c>
      <c r="P24" s="81">
        <v>43681.93099537037</v>
      </c>
      <c r="Q24" s="79" t="s">
        <v>339</v>
      </c>
      <c r="R24" s="79"/>
      <c r="S24" s="79"/>
      <c r="T24" s="79" t="s">
        <v>566</v>
      </c>
      <c r="U24" s="79"/>
      <c r="V24" s="83" t="s">
        <v>671</v>
      </c>
      <c r="W24" s="81">
        <v>43681.93099537037</v>
      </c>
      <c r="X24" s="83" t="s">
        <v>742</v>
      </c>
      <c r="Y24" s="79"/>
      <c r="Z24" s="79"/>
      <c r="AA24" s="85" t="s">
        <v>925</v>
      </c>
      <c r="AB24" s="79"/>
      <c r="AC24" s="79" t="b">
        <v>0</v>
      </c>
      <c r="AD24" s="79">
        <v>0</v>
      </c>
      <c r="AE24" s="85" t="s">
        <v>1094</v>
      </c>
      <c r="AF24" s="79" t="b">
        <v>0</v>
      </c>
      <c r="AG24" s="79" t="s">
        <v>1104</v>
      </c>
      <c r="AH24" s="79"/>
      <c r="AI24" s="85" t="s">
        <v>1094</v>
      </c>
      <c r="AJ24" s="79" t="b">
        <v>0</v>
      </c>
      <c r="AK24" s="79">
        <v>5</v>
      </c>
      <c r="AL24" s="85" t="s">
        <v>954</v>
      </c>
      <c r="AM24" s="79" t="s">
        <v>1126</v>
      </c>
      <c r="AN24" s="79" t="b">
        <v>0</v>
      </c>
      <c r="AO24" s="85" t="s">
        <v>954</v>
      </c>
      <c r="AP24" s="79" t="s">
        <v>176</v>
      </c>
      <c r="AQ24" s="79">
        <v>0</v>
      </c>
      <c r="AR24" s="79">
        <v>0</v>
      </c>
      <c r="AS24" s="79"/>
      <c r="AT24" s="79"/>
      <c r="AU24" s="79"/>
      <c r="AV24" s="79"/>
      <c r="AW24" s="79"/>
      <c r="AX24" s="79"/>
      <c r="AY24" s="79"/>
      <c r="AZ24" s="79"/>
      <c r="BA24">
        <v>8</v>
      </c>
      <c r="BB24" s="78" t="str">
        <f>REPLACE(INDEX(GroupVertices[Group],MATCH(Edges25[[#This Row],[Vertex 1]],GroupVertices[Vertex],0)),1,1,"")</f>
        <v>4</v>
      </c>
      <c r="BC24" s="78" t="str">
        <f>REPLACE(INDEX(GroupVertices[Group],MATCH(Edges25[[#This Row],[Vertex 2]],GroupVertices[Vertex],0)),1,1,"")</f>
        <v>4</v>
      </c>
      <c r="BD24" s="48">
        <v>2</v>
      </c>
      <c r="BE24" s="49">
        <v>9.090909090909092</v>
      </c>
      <c r="BF24" s="48">
        <v>0</v>
      </c>
      <c r="BG24" s="49">
        <v>0</v>
      </c>
      <c r="BH24" s="48">
        <v>0</v>
      </c>
      <c r="BI24" s="49">
        <v>0</v>
      </c>
      <c r="BJ24" s="48">
        <v>20</v>
      </c>
      <c r="BK24" s="49">
        <v>90.9090909090909</v>
      </c>
      <c r="BL24" s="48">
        <v>22</v>
      </c>
    </row>
    <row r="25" spans="1:64" ht="15">
      <c r="A25" s="64" t="s">
        <v>225</v>
      </c>
      <c r="B25" s="64" t="s">
        <v>234</v>
      </c>
      <c r="C25" s="65"/>
      <c r="D25" s="66"/>
      <c r="E25" s="67"/>
      <c r="F25" s="68"/>
      <c r="G25" s="65"/>
      <c r="H25" s="69"/>
      <c r="I25" s="70"/>
      <c r="J25" s="70"/>
      <c r="K25" s="34" t="s">
        <v>65</v>
      </c>
      <c r="L25" s="77">
        <v>27</v>
      </c>
      <c r="M25" s="77"/>
      <c r="N25" s="72"/>
      <c r="O25" s="79" t="s">
        <v>325</v>
      </c>
      <c r="P25" s="81">
        <v>43684.319189814814</v>
      </c>
      <c r="Q25" s="79" t="s">
        <v>330</v>
      </c>
      <c r="R25" s="79"/>
      <c r="S25" s="79"/>
      <c r="T25" s="79"/>
      <c r="U25" s="79"/>
      <c r="V25" s="83" t="s">
        <v>671</v>
      </c>
      <c r="W25" s="81">
        <v>43684.319189814814</v>
      </c>
      <c r="X25" s="83" t="s">
        <v>743</v>
      </c>
      <c r="Y25" s="79"/>
      <c r="Z25" s="79"/>
      <c r="AA25" s="85" t="s">
        <v>926</v>
      </c>
      <c r="AB25" s="79"/>
      <c r="AC25" s="79" t="b">
        <v>0</v>
      </c>
      <c r="AD25" s="79">
        <v>0</v>
      </c>
      <c r="AE25" s="85" t="s">
        <v>1094</v>
      </c>
      <c r="AF25" s="79" t="b">
        <v>0</v>
      </c>
      <c r="AG25" s="79" t="s">
        <v>1104</v>
      </c>
      <c r="AH25" s="79"/>
      <c r="AI25" s="85" t="s">
        <v>1094</v>
      </c>
      <c r="AJ25" s="79" t="b">
        <v>0</v>
      </c>
      <c r="AK25" s="79">
        <v>7</v>
      </c>
      <c r="AL25" s="85" t="s">
        <v>956</v>
      </c>
      <c r="AM25" s="79" t="s">
        <v>1124</v>
      </c>
      <c r="AN25" s="79" t="b">
        <v>0</v>
      </c>
      <c r="AO25" s="85" t="s">
        <v>956</v>
      </c>
      <c r="AP25" s="79" t="s">
        <v>176</v>
      </c>
      <c r="AQ25" s="79">
        <v>0</v>
      </c>
      <c r="AR25" s="79">
        <v>0</v>
      </c>
      <c r="AS25" s="79"/>
      <c r="AT25" s="79"/>
      <c r="AU25" s="79"/>
      <c r="AV25" s="79"/>
      <c r="AW25" s="79"/>
      <c r="AX25" s="79"/>
      <c r="AY25" s="79"/>
      <c r="AZ25" s="79"/>
      <c r="BA25">
        <v>8</v>
      </c>
      <c r="BB25" s="78" t="str">
        <f>REPLACE(INDEX(GroupVertices[Group],MATCH(Edges25[[#This Row],[Vertex 1]],GroupVertices[Vertex],0)),1,1,"")</f>
        <v>4</v>
      </c>
      <c r="BC25" s="78" t="str">
        <f>REPLACE(INDEX(GroupVertices[Group],MATCH(Edges25[[#This Row],[Vertex 2]],GroupVertices[Vertex],0)),1,1,"")</f>
        <v>4</v>
      </c>
      <c r="BD25" s="48">
        <v>1</v>
      </c>
      <c r="BE25" s="49">
        <v>4.166666666666667</v>
      </c>
      <c r="BF25" s="48">
        <v>0</v>
      </c>
      <c r="BG25" s="49">
        <v>0</v>
      </c>
      <c r="BH25" s="48">
        <v>0</v>
      </c>
      <c r="BI25" s="49">
        <v>0</v>
      </c>
      <c r="BJ25" s="48">
        <v>23</v>
      </c>
      <c r="BK25" s="49">
        <v>95.83333333333333</v>
      </c>
      <c r="BL25" s="48">
        <v>24</v>
      </c>
    </row>
    <row r="26" spans="1:64" ht="15">
      <c r="A26" s="64" t="s">
        <v>225</v>
      </c>
      <c r="B26" s="64" t="s">
        <v>234</v>
      </c>
      <c r="C26" s="65"/>
      <c r="D26" s="66"/>
      <c r="E26" s="67"/>
      <c r="F26" s="68"/>
      <c r="G26" s="65"/>
      <c r="H26" s="69"/>
      <c r="I26" s="70"/>
      <c r="J26" s="70"/>
      <c r="K26" s="34" t="s">
        <v>65</v>
      </c>
      <c r="L26" s="77">
        <v>28</v>
      </c>
      <c r="M26" s="77"/>
      <c r="N26" s="72"/>
      <c r="O26" s="79" t="s">
        <v>325</v>
      </c>
      <c r="P26" s="81">
        <v>43695.910462962966</v>
      </c>
      <c r="Q26" s="79" t="s">
        <v>343</v>
      </c>
      <c r="R26" s="79"/>
      <c r="S26" s="79"/>
      <c r="T26" s="79" t="s">
        <v>567</v>
      </c>
      <c r="U26" s="79"/>
      <c r="V26" s="83" t="s">
        <v>671</v>
      </c>
      <c r="W26" s="81">
        <v>43695.910462962966</v>
      </c>
      <c r="X26" s="83" t="s">
        <v>744</v>
      </c>
      <c r="Y26" s="79"/>
      <c r="Z26" s="79"/>
      <c r="AA26" s="85" t="s">
        <v>927</v>
      </c>
      <c r="AB26" s="79"/>
      <c r="AC26" s="79" t="b">
        <v>0</v>
      </c>
      <c r="AD26" s="79">
        <v>0</v>
      </c>
      <c r="AE26" s="85" t="s">
        <v>1094</v>
      </c>
      <c r="AF26" s="79" t="b">
        <v>1</v>
      </c>
      <c r="AG26" s="79" t="s">
        <v>1104</v>
      </c>
      <c r="AH26" s="79"/>
      <c r="AI26" s="85" t="s">
        <v>1110</v>
      </c>
      <c r="AJ26" s="79" t="b">
        <v>0</v>
      </c>
      <c r="AK26" s="79">
        <v>4</v>
      </c>
      <c r="AL26" s="85" t="s">
        <v>953</v>
      </c>
      <c r="AM26" s="79" t="s">
        <v>1124</v>
      </c>
      <c r="AN26" s="79" t="b">
        <v>0</v>
      </c>
      <c r="AO26" s="85" t="s">
        <v>953</v>
      </c>
      <c r="AP26" s="79" t="s">
        <v>176</v>
      </c>
      <c r="AQ26" s="79">
        <v>0</v>
      </c>
      <c r="AR26" s="79">
        <v>0</v>
      </c>
      <c r="AS26" s="79"/>
      <c r="AT26" s="79"/>
      <c r="AU26" s="79"/>
      <c r="AV26" s="79"/>
      <c r="AW26" s="79"/>
      <c r="AX26" s="79"/>
      <c r="AY26" s="79"/>
      <c r="AZ26" s="79"/>
      <c r="BA26">
        <v>8</v>
      </c>
      <c r="BB26" s="78" t="str">
        <f>REPLACE(INDEX(GroupVertices[Group],MATCH(Edges25[[#This Row],[Vertex 1]],GroupVertices[Vertex],0)),1,1,"")</f>
        <v>4</v>
      </c>
      <c r="BC26" s="78" t="str">
        <f>REPLACE(INDEX(GroupVertices[Group],MATCH(Edges25[[#This Row],[Vertex 2]],GroupVertices[Vertex],0)),1,1,"")</f>
        <v>4</v>
      </c>
      <c r="BD26" s="48">
        <v>1</v>
      </c>
      <c r="BE26" s="49">
        <v>4.761904761904762</v>
      </c>
      <c r="BF26" s="48">
        <v>0</v>
      </c>
      <c r="BG26" s="49">
        <v>0</v>
      </c>
      <c r="BH26" s="48">
        <v>0</v>
      </c>
      <c r="BI26" s="49">
        <v>0</v>
      </c>
      <c r="BJ26" s="48">
        <v>20</v>
      </c>
      <c r="BK26" s="49">
        <v>95.23809523809524</v>
      </c>
      <c r="BL26" s="48">
        <v>21</v>
      </c>
    </row>
    <row r="27" spans="1:64" ht="15">
      <c r="A27" s="64" t="s">
        <v>225</v>
      </c>
      <c r="B27" s="64" t="s">
        <v>287</v>
      </c>
      <c r="C27" s="65"/>
      <c r="D27" s="66"/>
      <c r="E27" s="67"/>
      <c r="F27" s="68"/>
      <c r="G27" s="65"/>
      <c r="H27" s="69"/>
      <c r="I27" s="70"/>
      <c r="J27" s="70"/>
      <c r="K27" s="34" t="s">
        <v>65</v>
      </c>
      <c r="L27" s="77">
        <v>29</v>
      </c>
      <c r="M27" s="77"/>
      <c r="N27" s="72"/>
      <c r="O27" s="79" t="s">
        <v>325</v>
      </c>
      <c r="P27" s="81">
        <v>43695.91049768519</v>
      </c>
      <c r="Q27" s="79" t="s">
        <v>340</v>
      </c>
      <c r="R27" s="79"/>
      <c r="S27" s="79"/>
      <c r="T27" s="79" t="s">
        <v>567</v>
      </c>
      <c r="U27" s="79"/>
      <c r="V27" s="83" t="s">
        <v>671</v>
      </c>
      <c r="W27" s="81">
        <v>43695.91049768519</v>
      </c>
      <c r="X27" s="83" t="s">
        <v>745</v>
      </c>
      <c r="Y27" s="79"/>
      <c r="Z27" s="79"/>
      <c r="AA27" s="85" t="s">
        <v>928</v>
      </c>
      <c r="AB27" s="79"/>
      <c r="AC27" s="79" t="b">
        <v>0</v>
      </c>
      <c r="AD27" s="79">
        <v>0</v>
      </c>
      <c r="AE27" s="85" t="s">
        <v>1094</v>
      </c>
      <c r="AF27" s="79" t="b">
        <v>0</v>
      </c>
      <c r="AG27" s="79" t="s">
        <v>1104</v>
      </c>
      <c r="AH27" s="79"/>
      <c r="AI27" s="85" t="s">
        <v>1094</v>
      </c>
      <c r="AJ27" s="79" t="b">
        <v>0</v>
      </c>
      <c r="AK27" s="79">
        <v>5</v>
      </c>
      <c r="AL27" s="85" t="s">
        <v>946</v>
      </c>
      <c r="AM27" s="79" t="s">
        <v>1124</v>
      </c>
      <c r="AN27" s="79" t="b">
        <v>0</v>
      </c>
      <c r="AO27" s="85" t="s">
        <v>946</v>
      </c>
      <c r="AP27" s="79" t="s">
        <v>176</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c r="BE27" s="49"/>
      <c r="BF27" s="48"/>
      <c r="BG27" s="49"/>
      <c r="BH27" s="48"/>
      <c r="BI27" s="49"/>
      <c r="BJ27" s="48"/>
      <c r="BK27" s="49"/>
      <c r="BL27" s="48"/>
    </row>
    <row r="28" spans="1:64" ht="15">
      <c r="A28" s="64" t="s">
        <v>225</v>
      </c>
      <c r="B28" s="64" t="s">
        <v>234</v>
      </c>
      <c r="C28" s="65"/>
      <c r="D28" s="66"/>
      <c r="E28" s="67"/>
      <c r="F28" s="68"/>
      <c r="G28" s="65"/>
      <c r="H28" s="69"/>
      <c r="I28" s="70"/>
      <c r="J28" s="70"/>
      <c r="K28" s="34" t="s">
        <v>65</v>
      </c>
      <c r="L28" s="77">
        <v>31</v>
      </c>
      <c r="M28" s="77"/>
      <c r="N28" s="72"/>
      <c r="O28" s="79" t="s">
        <v>325</v>
      </c>
      <c r="P28" s="81">
        <v>43695.91059027778</v>
      </c>
      <c r="Q28" s="79" t="s">
        <v>341</v>
      </c>
      <c r="R28" s="83" t="s">
        <v>473</v>
      </c>
      <c r="S28" s="79" t="s">
        <v>536</v>
      </c>
      <c r="T28" s="79" t="s">
        <v>568</v>
      </c>
      <c r="U28" s="79"/>
      <c r="V28" s="83" t="s">
        <v>671</v>
      </c>
      <c r="W28" s="81">
        <v>43695.91059027778</v>
      </c>
      <c r="X28" s="83" t="s">
        <v>746</v>
      </c>
      <c r="Y28" s="79"/>
      <c r="Z28" s="79"/>
      <c r="AA28" s="85" t="s">
        <v>929</v>
      </c>
      <c r="AB28" s="79"/>
      <c r="AC28" s="79" t="b">
        <v>0</v>
      </c>
      <c r="AD28" s="79">
        <v>0</v>
      </c>
      <c r="AE28" s="85" t="s">
        <v>1094</v>
      </c>
      <c r="AF28" s="79" t="b">
        <v>1</v>
      </c>
      <c r="AG28" s="79" t="s">
        <v>1104</v>
      </c>
      <c r="AH28" s="79"/>
      <c r="AI28" s="85" t="s">
        <v>1109</v>
      </c>
      <c r="AJ28" s="79" t="b">
        <v>0</v>
      </c>
      <c r="AK28" s="79">
        <v>4</v>
      </c>
      <c r="AL28" s="85" t="s">
        <v>959</v>
      </c>
      <c r="AM28" s="79" t="s">
        <v>1124</v>
      </c>
      <c r="AN28" s="79" t="b">
        <v>0</v>
      </c>
      <c r="AO28" s="85" t="s">
        <v>959</v>
      </c>
      <c r="AP28" s="79" t="s">
        <v>176</v>
      </c>
      <c r="AQ28" s="79">
        <v>0</v>
      </c>
      <c r="AR28" s="79">
        <v>0</v>
      </c>
      <c r="AS28" s="79"/>
      <c r="AT28" s="79"/>
      <c r="AU28" s="79"/>
      <c r="AV28" s="79"/>
      <c r="AW28" s="79"/>
      <c r="AX28" s="79"/>
      <c r="AY28" s="79"/>
      <c r="AZ28" s="79"/>
      <c r="BA28">
        <v>8</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14</v>
      </c>
      <c r="BK28" s="49">
        <v>100</v>
      </c>
      <c r="BL28" s="48">
        <v>14</v>
      </c>
    </row>
    <row r="29" spans="1:64" ht="15">
      <c r="A29" s="64" t="s">
        <v>225</v>
      </c>
      <c r="B29" s="64" t="s">
        <v>234</v>
      </c>
      <c r="C29" s="65"/>
      <c r="D29" s="66"/>
      <c r="E29" s="67"/>
      <c r="F29" s="68"/>
      <c r="G29" s="65"/>
      <c r="H29" s="69"/>
      <c r="I29" s="70"/>
      <c r="J29" s="70"/>
      <c r="K29" s="34" t="s">
        <v>65</v>
      </c>
      <c r="L29" s="77">
        <v>32</v>
      </c>
      <c r="M29" s="77"/>
      <c r="N29" s="72"/>
      <c r="O29" s="79" t="s">
        <v>325</v>
      </c>
      <c r="P29" s="81">
        <v>43695.910625</v>
      </c>
      <c r="Q29" s="79" t="s">
        <v>342</v>
      </c>
      <c r="R29" s="83" t="s">
        <v>474</v>
      </c>
      <c r="S29" s="79" t="s">
        <v>539</v>
      </c>
      <c r="T29" s="79" t="s">
        <v>567</v>
      </c>
      <c r="U29" s="79"/>
      <c r="V29" s="83" t="s">
        <v>671</v>
      </c>
      <c r="W29" s="81">
        <v>43695.910625</v>
      </c>
      <c r="X29" s="83" t="s">
        <v>747</v>
      </c>
      <c r="Y29" s="79"/>
      <c r="Z29" s="79"/>
      <c r="AA29" s="85" t="s">
        <v>930</v>
      </c>
      <c r="AB29" s="79"/>
      <c r="AC29" s="79" t="b">
        <v>0</v>
      </c>
      <c r="AD29" s="79">
        <v>0</v>
      </c>
      <c r="AE29" s="85" t="s">
        <v>1094</v>
      </c>
      <c r="AF29" s="79" t="b">
        <v>0</v>
      </c>
      <c r="AG29" s="79" t="s">
        <v>1104</v>
      </c>
      <c r="AH29" s="79"/>
      <c r="AI29" s="85" t="s">
        <v>1094</v>
      </c>
      <c r="AJ29" s="79" t="b">
        <v>0</v>
      </c>
      <c r="AK29" s="79">
        <v>5</v>
      </c>
      <c r="AL29" s="85" t="s">
        <v>960</v>
      </c>
      <c r="AM29" s="79" t="s">
        <v>1124</v>
      </c>
      <c r="AN29" s="79" t="b">
        <v>0</v>
      </c>
      <c r="AO29" s="85" t="s">
        <v>960</v>
      </c>
      <c r="AP29" s="79" t="s">
        <v>176</v>
      </c>
      <c r="AQ29" s="79">
        <v>0</v>
      </c>
      <c r="AR29" s="79">
        <v>0</v>
      </c>
      <c r="AS29" s="79"/>
      <c r="AT29" s="79"/>
      <c r="AU29" s="79"/>
      <c r="AV29" s="79"/>
      <c r="AW29" s="79"/>
      <c r="AX29" s="79"/>
      <c r="AY29" s="79"/>
      <c r="AZ29" s="79"/>
      <c r="BA29">
        <v>8</v>
      </c>
      <c r="BB29" s="78" t="str">
        <f>REPLACE(INDEX(GroupVertices[Group],MATCH(Edges25[[#This Row],[Vertex 1]],GroupVertices[Vertex],0)),1,1,"")</f>
        <v>4</v>
      </c>
      <c r="BC29" s="78" t="str">
        <f>REPLACE(INDEX(GroupVertices[Group],MATCH(Edges25[[#This Row],[Vertex 2]],GroupVertices[Vertex],0)),1,1,"")</f>
        <v>4</v>
      </c>
      <c r="BD29" s="48">
        <v>2</v>
      </c>
      <c r="BE29" s="49">
        <v>13.333333333333334</v>
      </c>
      <c r="BF29" s="48">
        <v>0</v>
      </c>
      <c r="BG29" s="49">
        <v>0</v>
      </c>
      <c r="BH29" s="48">
        <v>0</v>
      </c>
      <c r="BI29" s="49">
        <v>0</v>
      </c>
      <c r="BJ29" s="48">
        <v>13</v>
      </c>
      <c r="BK29" s="49">
        <v>86.66666666666667</v>
      </c>
      <c r="BL29" s="48">
        <v>15</v>
      </c>
    </row>
    <row r="30" spans="1:64" ht="15">
      <c r="A30" s="64" t="s">
        <v>226</v>
      </c>
      <c r="B30" s="64" t="s">
        <v>234</v>
      </c>
      <c r="C30" s="65"/>
      <c r="D30" s="66"/>
      <c r="E30" s="67"/>
      <c r="F30" s="68"/>
      <c r="G30" s="65"/>
      <c r="H30" s="69"/>
      <c r="I30" s="70"/>
      <c r="J30" s="70"/>
      <c r="K30" s="34" t="s">
        <v>65</v>
      </c>
      <c r="L30" s="77">
        <v>33</v>
      </c>
      <c r="M30" s="77"/>
      <c r="N30" s="72"/>
      <c r="O30" s="79" t="s">
        <v>325</v>
      </c>
      <c r="P30" s="81">
        <v>43678.6850462963</v>
      </c>
      <c r="Q30" s="79" t="s">
        <v>338</v>
      </c>
      <c r="R30" s="79"/>
      <c r="S30" s="79"/>
      <c r="T30" s="79" t="s">
        <v>565</v>
      </c>
      <c r="U30" s="79"/>
      <c r="V30" s="83" t="s">
        <v>672</v>
      </c>
      <c r="W30" s="81">
        <v>43678.6850462963</v>
      </c>
      <c r="X30" s="83" t="s">
        <v>748</v>
      </c>
      <c r="Y30" s="79"/>
      <c r="Z30" s="79"/>
      <c r="AA30" s="85" t="s">
        <v>931</v>
      </c>
      <c r="AB30" s="79"/>
      <c r="AC30" s="79" t="b">
        <v>0</v>
      </c>
      <c r="AD30" s="79">
        <v>0</v>
      </c>
      <c r="AE30" s="85" t="s">
        <v>1094</v>
      </c>
      <c r="AF30" s="79" t="b">
        <v>0</v>
      </c>
      <c r="AG30" s="79" t="s">
        <v>1104</v>
      </c>
      <c r="AH30" s="79"/>
      <c r="AI30" s="85" t="s">
        <v>1094</v>
      </c>
      <c r="AJ30" s="79" t="b">
        <v>0</v>
      </c>
      <c r="AK30" s="79">
        <v>4</v>
      </c>
      <c r="AL30" s="85" t="s">
        <v>949</v>
      </c>
      <c r="AM30" s="79" t="s">
        <v>1124</v>
      </c>
      <c r="AN30" s="79" t="b">
        <v>0</v>
      </c>
      <c r="AO30" s="85" t="s">
        <v>949</v>
      </c>
      <c r="AP30" s="79" t="s">
        <v>176</v>
      </c>
      <c r="AQ30" s="79">
        <v>0</v>
      </c>
      <c r="AR30" s="79">
        <v>0</v>
      </c>
      <c r="AS30" s="79"/>
      <c r="AT30" s="79"/>
      <c r="AU30" s="79"/>
      <c r="AV30" s="79"/>
      <c r="AW30" s="79"/>
      <c r="AX30" s="79"/>
      <c r="AY30" s="79"/>
      <c r="AZ30" s="79"/>
      <c r="BA30">
        <v>8</v>
      </c>
      <c r="BB30" s="78" t="str">
        <f>REPLACE(INDEX(GroupVertices[Group],MATCH(Edges25[[#This Row],[Vertex 1]],GroupVertices[Vertex],0)),1,1,"")</f>
        <v>4</v>
      </c>
      <c r="BC30" s="78" t="str">
        <f>REPLACE(INDEX(GroupVertices[Group],MATCH(Edges25[[#This Row],[Vertex 2]],GroupVertices[Vertex],0)),1,1,"")</f>
        <v>4</v>
      </c>
      <c r="BD30" s="48">
        <v>1</v>
      </c>
      <c r="BE30" s="49">
        <v>4.545454545454546</v>
      </c>
      <c r="BF30" s="48">
        <v>0</v>
      </c>
      <c r="BG30" s="49">
        <v>0</v>
      </c>
      <c r="BH30" s="48">
        <v>0</v>
      </c>
      <c r="BI30" s="49">
        <v>0</v>
      </c>
      <c r="BJ30" s="48">
        <v>21</v>
      </c>
      <c r="BK30" s="49">
        <v>95.45454545454545</v>
      </c>
      <c r="BL30" s="48">
        <v>22</v>
      </c>
    </row>
    <row r="31" spans="1:64" ht="15">
      <c r="A31" s="64" t="s">
        <v>226</v>
      </c>
      <c r="B31" s="64" t="s">
        <v>234</v>
      </c>
      <c r="C31" s="65"/>
      <c r="D31" s="66"/>
      <c r="E31" s="67"/>
      <c r="F31" s="68"/>
      <c r="G31" s="65"/>
      <c r="H31" s="69"/>
      <c r="I31" s="70"/>
      <c r="J31" s="70"/>
      <c r="K31" s="34" t="s">
        <v>65</v>
      </c>
      <c r="L31" s="77">
        <v>34</v>
      </c>
      <c r="M31" s="77"/>
      <c r="N31" s="72"/>
      <c r="O31" s="79" t="s">
        <v>325</v>
      </c>
      <c r="P31" s="81">
        <v>43681.91174768518</v>
      </c>
      <c r="Q31" s="79" t="s">
        <v>328</v>
      </c>
      <c r="R31" s="79"/>
      <c r="S31" s="79"/>
      <c r="T31" s="79"/>
      <c r="U31" s="79"/>
      <c r="V31" s="83" t="s">
        <v>672</v>
      </c>
      <c r="W31" s="81">
        <v>43681.91174768518</v>
      </c>
      <c r="X31" s="83" t="s">
        <v>749</v>
      </c>
      <c r="Y31" s="79"/>
      <c r="Z31" s="79"/>
      <c r="AA31" s="85" t="s">
        <v>932</v>
      </c>
      <c r="AB31" s="79"/>
      <c r="AC31" s="79" t="b">
        <v>0</v>
      </c>
      <c r="AD31" s="79">
        <v>0</v>
      </c>
      <c r="AE31" s="85" t="s">
        <v>1094</v>
      </c>
      <c r="AF31" s="79" t="b">
        <v>0</v>
      </c>
      <c r="AG31" s="79" t="s">
        <v>1104</v>
      </c>
      <c r="AH31" s="79"/>
      <c r="AI31" s="85" t="s">
        <v>1094</v>
      </c>
      <c r="AJ31" s="79" t="b">
        <v>0</v>
      </c>
      <c r="AK31" s="79">
        <v>6</v>
      </c>
      <c r="AL31" s="85" t="s">
        <v>950</v>
      </c>
      <c r="AM31" s="79" t="s">
        <v>1126</v>
      </c>
      <c r="AN31" s="79" t="b">
        <v>0</v>
      </c>
      <c r="AO31" s="85" t="s">
        <v>950</v>
      </c>
      <c r="AP31" s="79" t="s">
        <v>176</v>
      </c>
      <c r="AQ31" s="79">
        <v>0</v>
      </c>
      <c r="AR31" s="79">
        <v>0</v>
      </c>
      <c r="AS31" s="79"/>
      <c r="AT31" s="79"/>
      <c r="AU31" s="79"/>
      <c r="AV31" s="79"/>
      <c r="AW31" s="79"/>
      <c r="AX31" s="79"/>
      <c r="AY31" s="79"/>
      <c r="AZ31" s="79"/>
      <c r="BA31">
        <v>8</v>
      </c>
      <c r="BB31" s="78" t="str">
        <f>REPLACE(INDEX(GroupVertices[Group],MATCH(Edges25[[#This Row],[Vertex 1]],GroupVertices[Vertex],0)),1,1,"")</f>
        <v>4</v>
      </c>
      <c r="BC31" s="78" t="str">
        <f>REPLACE(INDEX(GroupVertices[Group],MATCH(Edges25[[#This Row],[Vertex 2]],GroupVertices[Vertex],0)),1,1,"")</f>
        <v>4</v>
      </c>
      <c r="BD31" s="48">
        <v>3</v>
      </c>
      <c r="BE31" s="49">
        <v>12</v>
      </c>
      <c r="BF31" s="48">
        <v>1</v>
      </c>
      <c r="BG31" s="49">
        <v>4</v>
      </c>
      <c r="BH31" s="48">
        <v>0</v>
      </c>
      <c r="BI31" s="49">
        <v>0</v>
      </c>
      <c r="BJ31" s="48">
        <v>21</v>
      </c>
      <c r="BK31" s="49">
        <v>84</v>
      </c>
      <c r="BL31" s="48">
        <v>25</v>
      </c>
    </row>
    <row r="32" spans="1:64" ht="15">
      <c r="A32" s="64" t="s">
        <v>226</v>
      </c>
      <c r="B32" s="64" t="s">
        <v>234</v>
      </c>
      <c r="C32" s="65"/>
      <c r="D32" s="66"/>
      <c r="E32" s="67"/>
      <c r="F32" s="68"/>
      <c r="G32" s="65"/>
      <c r="H32" s="69"/>
      <c r="I32" s="70"/>
      <c r="J32" s="70"/>
      <c r="K32" s="34" t="s">
        <v>65</v>
      </c>
      <c r="L32" s="77">
        <v>35</v>
      </c>
      <c r="M32" s="77"/>
      <c r="N32" s="72"/>
      <c r="O32" s="79" t="s">
        <v>325</v>
      </c>
      <c r="P32" s="81">
        <v>43681.93103009259</v>
      </c>
      <c r="Q32" s="79" t="s">
        <v>339</v>
      </c>
      <c r="R32" s="79"/>
      <c r="S32" s="79"/>
      <c r="T32" s="79" t="s">
        <v>566</v>
      </c>
      <c r="U32" s="79"/>
      <c r="V32" s="83" t="s">
        <v>672</v>
      </c>
      <c r="W32" s="81">
        <v>43681.93103009259</v>
      </c>
      <c r="X32" s="83" t="s">
        <v>750</v>
      </c>
      <c r="Y32" s="79"/>
      <c r="Z32" s="79"/>
      <c r="AA32" s="85" t="s">
        <v>933</v>
      </c>
      <c r="AB32" s="79"/>
      <c r="AC32" s="79" t="b">
        <v>0</v>
      </c>
      <c r="AD32" s="79">
        <v>0</v>
      </c>
      <c r="AE32" s="85" t="s">
        <v>1094</v>
      </c>
      <c r="AF32" s="79" t="b">
        <v>0</v>
      </c>
      <c r="AG32" s="79" t="s">
        <v>1104</v>
      </c>
      <c r="AH32" s="79"/>
      <c r="AI32" s="85" t="s">
        <v>1094</v>
      </c>
      <c r="AJ32" s="79" t="b">
        <v>0</v>
      </c>
      <c r="AK32" s="79">
        <v>5</v>
      </c>
      <c r="AL32" s="85" t="s">
        <v>954</v>
      </c>
      <c r="AM32" s="79" t="s">
        <v>1126</v>
      </c>
      <c r="AN32" s="79" t="b">
        <v>0</v>
      </c>
      <c r="AO32" s="85" t="s">
        <v>954</v>
      </c>
      <c r="AP32" s="79" t="s">
        <v>176</v>
      </c>
      <c r="AQ32" s="79">
        <v>0</v>
      </c>
      <c r="AR32" s="79">
        <v>0</v>
      </c>
      <c r="AS32" s="79"/>
      <c r="AT32" s="79"/>
      <c r="AU32" s="79"/>
      <c r="AV32" s="79"/>
      <c r="AW32" s="79"/>
      <c r="AX32" s="79"/>
      <c r="AY32" s="79"/>
      <c r="AZ32" s="79"/>
      <c r="BA32">
        <v>8</v>
      </c>
      <c r="BB32" s="78" t="str">
        <f>REPLACE(INDEX(GroupVertices[Group],MATCH(Edges25[[#This Row],[Vertex 1]],GroupVertices[Vertex],0)),1,1,"")</f>
        <v>4</v>
      </c>
      <c r="BC32" s="78" t="str">
        <f>REPLACE(INDEX(GroupVertices[Group],MATCH(Edges25[[#This Row],[Vertex 2]],GroupVertices[Vertex],0)),1,1,"")</f>
        <v>4</v>
      </c>
      <c r="BD32" s="48">
        <v>2</v>
      </c>
      <c r="BE32" s="49">
        <v>9.090909090909092</v>
      </c>
      <c r="BF32" s="48">
        <v>0</v>
      </c>
      <c r="BG32" s="49">
        <v>0</v>
      </c>
      <c r="BH32" s="48">
        <v>0</v>
      </c>
      <c r="BI32" s="49">
        <v>0</v>
      </c>
      <c r="BJ32" s="48">
        <v>20</v>
      </c>
      <c r="BK32" s="49">
        <v>90.9090909090909</v>
      </c>
      <c r="BL32" s="48">
        <v>22</v>
      </c>
    </row>
    <row r="33" spans="1:64" ht="15">
      <c r="A33" s="64" t="s">
        <v>226</v>
      </c>
      <c r="B33" s="64" t="s">
        <v>234</v>
      </c>
      <c r="C33" s="65"/>
      <c r="D33" s="66"/>
      <c r="E33" s="67"/>
      <c r="F33" s="68"/>
      <c r="G33" s="65"/>
      <c r="H33" s="69"/>
      <c r="I33" s="70"/>
      <c r="J33" s="70"/>
      <c r="K33" s="34" t="s">
        <v>65</v>
      </c>
      <c r="L33" s="77">
        <v>36</v>
      </c>
      <c r="M33" s="77"/>
      <c r="N33" s="72"/>
      <c r="O33" s="79" t="s">
        <v>325</v>
      </c>
      <c r="P33" s="81">
        <v>43684.318761574075</v>
      </c>
      <c r="Q33" s="79" t="s">
        <v>330</v>
      </c>
      <c r="R33" s="79"/>
      <c r="S33" s="79"/>
      <c r="T33" s="79"/>
      <c r="U33" s="79"/>
      <c r="V33" s="83" t="s">
        <v>672</v>
      </c>
      <c r="W33" s="81">
        <v>43684.318761574075</v>
      </c>
      <c r="X33" s="83" t="s">
        <v>751</v>
      </c>
      <c r="Y33" s="79"/>
      <c r="Z33" s="79"/>
      <c r="AA33" s="85" t="s">
        <v>934</v>
      </c>
      <c r="AB33" s="79"/>
      <c r="AC33" s="79" t="b">
        <v>0</v>
      </c>
      <c r="AD33" s="79">
        <v>0</v>
      </c>
      <c r="AE33" s="85" t="s">
        <v>1094</v>
      </c>
      <c r="AF33" s="79" t="b">
        <v>0</v>
      </c>
      <c r="AG33" s="79" t="s">
        <v>1104</v>
      </c>
      <c r="AH33" s="79"/>
      <c r="AI33" s="85" t="s">
        <v>1094</v>
      </c>
      <c r="AJ33" s="79" t="b">
        <v>0</v>
      </c>
      <c r="AK33" s="79">
        <v>7</v>
      </c>
      <c r="AL33" s="85" t="s">
        <v>956</v>
      </c>
      <c r="AM33" s="79" t="s">
        <v>1124</v>
      </c>
      <c r="AN33" s="79" t="b">
        <v>0</v>
      </c>
      <c r="AO33" s="85" t="s">
        <v>956</v>
      </c>
      <c r="AP33" s="79" t="s">
        <v>176</v>
      </c>
      <c r="AQ33" s="79">
        <v>0</v>
      </c>
      <c r="AR33" s="79">
        <v>0</v>
      </c>
      <c r="AS33" s="79"/>
      <c r="AT33" s="79"/>
      <c r="AU33" s="79"/>
      <c r="AV33" s="79"/>
      <c r="AW33" s="79"/>
      <c r="AX33" s="79"/>
      <c r="AY33" s="79"/>
      <c r="AZ33" s="79"/>
      <c r="BA33">
        <v>8</v>
      </c>
      <c r="BB33" s="78" t="str">
        <f>REPLACE(INDEX(GroupVertices[Group],MATCH(Edges25[[#This Row],[Vertex 1]],GroupVertices[Vertex],0)),1,1,"")</f>
        <v>4</v>
      </c>
      <c r="BC33" s="78" t="str">
        <f>REPLACE(INDEX(GroupVertices[Group],MATCH(Edges25[[#This Row],[Vertex 2]],GroupVertices[Vertex],0)),1,1,"")</f>
        <v>4</v>
      </c>
      <c r="BD33" s="48">
        <v>1</v>
      </c>
      <c r="BE33" s="49">
        <v>4.166666666666667</v>
      </c>
      <c r="BF33" s="48">
        <v>0</v>
      </c>
      <c r="BG33" s="49">
        <v>0</v>
      </c>
      <c r="BH33" s="48">
        <v>0</v>
      </c>
      <c r="BI33" s="49">
        <v>0</v>
      </c>
      <c r="BJ33" s="48">
        <v>23</v>
      </c>
      <c r="BK33" s="49">
        <v>95.83333333333333</v>
      </c>
      <c r="BL33" s="48">
        <v>24</v>
      </c>
    </row>
    <row r="34" spans="1:64" ht="15">
      <c r="A34" s="64" t="s">
        <v>226</v>
      </c>
      <c r="B34" s="64" t="s">
        <v>234</v>
      </c>
      <c r="C34" s="65"/>
      <c r="D34" s="66"/>
      <c r="E34" s="67"/>
      <c r="F34" s="68"/>
      <c r="G34" s="65"/>
      <c r="H34" s="69"/>
      <c r="I34" s="70"/>
      <c r="J34" s="70"/>
      <c r="K34" s="34" t="s">
        <v>65</v>
      </c>
      <c r="L34" s="77">
        <v>37</v>
      </c>
      <c r="M34" s="77"/>
      <c r="N34" s="72"/>
      <c r="O34" s="79" t="s">
        <v>325</v>
      </c>
      <c r="P34" s="81">
        <v>43695.91090277778</v>
      </c>
      <c r="Q34" s="79" t="s">
        <v>343</v>
      </c>
      <c r="R34" s="79"/>
      <c r="S34" s="79"/>
      <c r="T34" s="79" t="s">
        <v>567</v>
      </c>
      <c r="U34" s="79"/>
      <c r="V34" s="83" t="s">
        <v>672</v>
      </c>
      <c r="W34" s="81">
        <v>43695.91090277778</v>
      </c>
      <c r="X34" s="83" t="s">
        <v>752</v>
      </c>
      <c r="Y34" s="79"/>
      <c r="Z34" s="79"/>
      <c r="AA34" s="85" t="s">
        <v>935</v>
      </c>
      <c r="AB34" s="79"/>
      <c r="AC34" s="79" t="b">
        <v>0</v>
      </c>
      <c r="AD34" s="79">
        <v>0</v>
      </c>
      <c r="AE34" s="85" t="s">
        <v>1094</v>
      </c>
      <c r="AF34" s="79" t="b">
        <v>1</v>
      </c>
      <c r="AG34" s="79" t="s">
        <v>1104</v>
      </c>
      <c r="AH34" s="79"/>
      <c r="AI34" s="85" t="s">
        <v>1110</v>
      </c>
      <c r="AJ34" s="79" t="b">
        <v>0</v>
      </c>
      <c r="AK34" s="79">
        <v>4</v>
      </c>
      <c r="AL34" s="85" t="s">
        <v>953</v>
      </c>
      <c r="AM34" s="79" t="s">
        <v>1124</v>
      </c>
      <c r="AN34" s="79" t="b">
        <v>0</v>
      </c>
      <c r="AO34" s="85" t="s">
        <v>953</v>
      </c>
      <c r="AP34" s="79" t="s">
        <v>176</v>
      </c>
      <c r="AQ34" s="79">
        <v>0</v>
      </c>
      <c r="AR34" s="79">
        <v>0</v>
      </c>
      <c r="AS34" s="79"/>
      <c r="AT34" s="79"/>
      <c r="AU34" s="79"/>
      <c r="AV34" s="79"/>
      <c r="AW34" s="79"/>
      <c r="AX34" s="79"/>
      <c r="AY34" s="79"/>
      <c r="AZ34" s="79"/>
      <c r="BA34">
        <v>8</v>
      </c>
      <c r="BB34" s="78" t="str">
        <f>REPLACE(INDEX(GroupVertices[Group],MATCH(Edges25[[#This Row],[Vertex 1]],GroupVertices[Vertex],0)),1,1,"")</f>
        <v>4</v>
      </c>
      <c r="BC34" s="78" t="str">
        <f>REPLACE(INDEX(GroupVertices[Group],MATCH(Edges25[[#This Row],[Vertex 2]],GroupVertices[Vertex],0)),1,1,"")</f>
        <v>4</v>
      </c>
      <c r="BD34" s="48">
        <v>1</v>
      </c>
      <c r="BE34" s="49">
        <v>4.761904761904762</v>
      </c>
      <c r="BF34" s="48">
        <v>0</v>
      </c>
      <c r="BG34" s="49">
        <v>0</v>
      </c>
      <c r="BH34" s="48">
        <v>0</v>
      </c>
      <c r="BI34" s="49">
        <v>0</v>
      </c>
      <c r="BJ34" s="48">
        <v>20</v>
      </c>
      <c r="BK34" s="49">
        <v>95.23809523809524</v>
      </c>
      <c r="BL34" s="48">
        <v>21</v>
      </c>
    </row>
    <row r="35" spans="1:64" ht="15">
      <c r="A35" s="64" t="s">
        <v>226</v>
      </c>
      <c r="B35" s="64" t="s">
        <v>287</v>
      </c>
      <c r="C35" s="65"/>
      <c r="D35" s="66"/>
      <c r="E35" s="67"/>
      <c r="F35" s="68"/>
      <c r="G35" s="65"/>
      <c r="H35" s="69"/>
      <c r="I35" s="70"/>
      <c r="J35" s="70"/>
      <c r="K35" s="34" t="s">
        <v>65</v>
      </c>
      <c r="L35" s="77">
        <v>38</v>
      </c>
      <c r="M35" s="77"/>
      <c r="N35" s="72"/>
      <c r="O35" s="79" t="s">
        <v>325</v>
      </c>
      <c r="P35" s="81">
        <v>43695.9109375</v>
      </c>
      <c r="Q35" s="79" t="s">
        <v>340</v>
      </c>
      <c r="R35" s="79"/>
      <c r="S35" s="79"/>
      <c r="T35" s="79" t="s">
        <v>567</v>
      </c>
      <c r="U35" s="79"/>
      <c r="V35" s="83" t="s">
        <v>672</v>
      </c>
      <c r="W35" s="81">
        <v>43695.9109375</v>
      </c>
      <c r="X35" s="83" t="s">
        <v>753</v>
      </c>
      <c r="Y35" s="79"/>
      <c r="Z35" s="79"/>
      <c r="AA35" s="85" t="s">
        <v>936</v>
      </c>
      <c r="AB35" s="79"/>
      <c r="AC35" s="79" t="b">
        <v>0</v>
      </c>
      <c r="AD35" s="79">
        <v>0</v>
      </c>
      <c r="AE35" s="85" t="s">
        <v>1094</v>
      </c>
      <c r="AF35" s="79" t="b">
        <v>0</v>
      </c>
      <c r="AG35" s="79" t="s">
        <v>1104</v>
      </c>
      <c r="AH35" s="79"/>
      <c r="AI35" s="85" t="s">
        <v>1094</v>
      </c>
      <c r="AJ35" s="79" t="b">
        <v>0</v>
      </c>
      <c r="AK35" s="79">
        <v>5</v>
      </c>
      <c r="AL35" s="85" t="s">
        <v>946</v>
      </c>
      <c r="AM35" s="79" t="s">
        <v>1124</v>
      </c>
      <c r="AN35" s="79" t="b">
        <v>0</v>
      </c>
      <c r="AO35" s="85" t="s">
        <v>946</v>
      </c>
      <c r="AP35" s="79" t="s">
        <v>176</v>
      </c>
      <c r="AQ35" s="79">
        <v>0</v>
      </c>
      <c r="AR35" s="79">
        <v>0</v>
      </c>
      <c r="AS35" s="79"/>
      <c r="AT35" s="79"/>
      <c r="AU35" s="79"/>
      <c r="AV35" s="79"/>
      <c r="AW35" s="79"/>
      <c r="AX35" s="79"/>
      <c r="AY35" s="79"/>
      <c r="AZ35" s="79"/>
      <c r="BA35">
        <v>1</v>
      </c>
      <c r="BB35" s="78" t="str">
        <f>REPLACE(INDEX(GroupVertices[Group],MATCH(Edges25[[#This Row],[Vertex 1]],GroupVertices[Vertex],0)),1,1,"")</f>
        <v>4</v>
      </c>
      <c r="BC35" s="78" t="str">
        <f>REPLACE(INDEX(GroupVertices[Group],MATCH(Edges25[[#This Row],[Vertex 2]],GroupVertices[Vertex],0)),1,1,"")</f>
        <v>4</v>
      </c>
      <c r="BD35" s="48"/>
      <c r="BE35" s="49"/>
      <c r="BF35" s="48"/>
      <c r="BG35" s="49"/>
      <c r="BH35" s="48"/>
      <c r="BI35" s="49"/>
      <c r="BJ35" s="48"/>
      <c r="BK35" s="49"/>
      <c r="BL35" s="48"/>
    </row>
    <row r="36" spans="1:64" ht="15">
      <c r="A36" s="64" t="s">
        <v>226</v>
      </c>
      <c r="B36" s="64" t="s">
        <v>234</v>
      </c>
      <c r="C36" s="65"/>
      <c r="D36" s="66"/>
      <c r="E36" s="67"/>
      <c r="F36" s="68"/>
      <c r="G36" s="65"/>
      <c r="H36" s="69"/>
      <c r="I36" s="70"/>
      <c r="J36" s="70"/>
      <c r="K36" s="34" t="s">
        <v>65</v>
      </c>
      <c r="L36" s="77">
        <v>40</v>
      </c>
      <c r="M36" s="77"/>
      <c r="N36" s="72"/>
      <c r="O36" s="79" t="s">
        <v>325</v>
      </c>
      <c r="P36" s="81">
        <v>43695.911041666666</v>
      </c>
      <c r="Q36" s="79" t="s">
        <v>341</v>
      </c>
      <c r="R36" s="83" t="s">
        <v>473</v>
      </c>
      <c r="S36" s="79" t="s">
        <v>536</v>
      </c>
      <c r="T36" s="79" t="s">
        <v>568</v>
      </c>
      <c r="U36" s="79"/>
      <c r="V36" s="83" t="s">
        <v>672</v>
      </c>
      <c r="W36" s="81">
        <v>43695.911041666666</v>
      </c>
      <c r="X36" s="83" t="s">
        <v>754</v>
      </c>
      <c r="Y36" s="79"/>
      <c r="Z36" s="79"/>
      <c r="AA36" s="85" t="s">
        <v>937</v>
      </c>
      <c r="AB36" s="79"/>
      <c r="AC36" s="79" t="b">
        <v>0</v>
      </c>
      <c r="AD36" s="79">
        <v>0</v>
      </c>
      <c r="AE36" s="85" t="s">
        <v>1094</v>
      </c>
      <c r="AF36" s="79" t="b">
        <v>1</v>
      </c>
      <c r="AG36" s="79" t="s">
        <v>1104</v>
      </c>
      <c r="AH36" s="79"/>
      <c r="AI36" s="85" t="s">
        <v>1109</v>
      </c>
      <c r="AJ36" s="79" t="b">
        <v>0</v>
      </c>
      <c r="AK36" s="79">
        <v>4</v>
      </c>
      <c r="AL36" s="85" t="s">
        <v>959</v>
      </c>
      <c r="AM36" s="79" t="s">
        <v>1124</v>
      </c>
      <c r="AN36" s="79" t="b">
        <v>0</v>
      </c>
      <c r="AO36" s="85" t="s">
        <v>959</v>
      </c>
      <c r="AP36" s="79" t="s">
        <v>176</v>
      </c>
      <c r="AQ36" s="79">
        <v>0</v>
      </c>
      <c r="AR36" s="79">
        <v>0</v>
      </c>
      <c r="AS36" s="79"/>
      <c r="AT36" s="79"/>
      <c r="AU36" s="79"/>
      <c r="AV36" s="79"/>
      <c r="AW36" s="79"/>
      <c r="AX36" s="79"/>
      <c r="AY36" s="79"/>
      <c r="AZ36" s="79"/>
      <c r="BA36">
        <v>8</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14</v>
      </c>
      <c r="BK36" s="49">
        <v>100</v>
      </c>
      <c r="BL36" s="48">
        <v>14</v>
      </c>
    </row>
    <row r="37" spans="1:64" ht="15">
      <c r="A37" s="64" t="s">
        <v>226</v>
      </c>
      <c r="B37" s="64" t="s">
        <v>234</v>
      </c>
      <c r="C37" s="65"/>
      <c r="D37" s="66"/>
      <c r="E37" s="67"/>
      <c r="F37" s="68"/>
      <c r="G37" s="65"/>
      <c r="H37" s="69"/>
      <c r="I37" s="70"/>
      <c r="J37" s="70"/>
      <c r="K37" s="34" t="s">
        <v>65</v>
      </c>
      <c r="L37" s="77">
        <v>41</v>
      </c>
      <c r="M37" s="77"/>
      <c r="N37" s="72"/>
      <c r="O37" s="79" t="s">
        <v>325</v>
      </c>
      <c r="P37" s="81">
        <v>43695.91107638889</v>
      </c>
      <c r="Q37" s="79" t="s">
        <v>342</v>
      </c>
      <c r="R37" s="83" t="s">
        <v>474</v>
      </c>
      <c r="S37" s="79" t="s">
        <v>539</v>
      </c>
      <c r="T37" s="79" t="s">
        <v>567</v>
      </c>
      <c r="U37" s="79"/>
      <c r="V37" s="83" t="s">
        <v>672</v>
      </c>
      <c r="W37" s="81">
        <v>43695.91107638889</v>
      </c>
      <c r="X37" s="83" t="s">
        <v>755</v>
      </c>
      <c r="Y37" s="79"/>
      <c r="Z37" s="79"/>
      <c r="AA37" s="85" t="s">
        <v>938</v>
      </c>
      <c r="AB37" s="79"/>
      <c r="AC37" s="79" t="b">
        <v>0</v>
      </c>
      <c r="AD37" s="79">
        <v>0</v>
      </c>
      <c r="AE37" s="85" t="s">
        <v>1094</v>
      </c>
      <c r="AF37" s="79" t="b">
        <v>0</v>
      </c>
      <c r="AG37" s="79" t="s">
        <v>1104</v>
      </c>
      <c r="AH37" s="79"/>
      <c r="AI37" s="85" t="s">
        <v>1094</v>
      </c>
      <c r="AJ37" s="79" t="b">
        <v>0</v>
      </c>
      <c r="AK37" s="79">
        <v>5</v>
      </c>
      <c r="AL37" s="85" t="s">
        <v>960</v>
      </c>
      <c r="AM37" s="79" t="s">
        <v>1124</v>
      </c>
      <c r="AN37" s="79" t="b">
        <v>0</v>
      </c>
      <c r="AO37" s="85" t="s">
        <v>960</v>
      </c>
      <c r="AP37" s="79" t="s">
        <v>176</v>
      </c>
      <c r="AQ37" s="79">
        <v>0</v>
      </c>
      <c r="AR37" s="79">
        <v>0</v>
      </c>
      <c r="AS37" s="79"/>
      <c r="AT37" s="79"/>
      <c r="AU37" s="79"/>
      <c r="AV37" s="79"/>
      <c r="AW37" s="79"/>
      <c r="AX37" s="79"/>
      <c r="AY37" s="79"/>
      <c r="AZ37" s="79"/>
      <c r="BA37">
        <v>8</v>
      </c>
      <c r="BB37" s="78" t="str">
        <f>REPLACE(INDEX(GroupVertices[Group],MATCH(Edges25[[#This Row],[Vertex 1]],GroupVertices[Vertex],0)),1,1,"")</f>
        <v>4</v>
      </c>
      <c r="BC37" s="78" t="str">
        <f>REPLACE(INDEX(GroupVertices[Group],MATCH(Edges25[[#This Row],[Vertex 2]],GroupVertices[Vertex],0)),1,1,"")</f>
        <v>4</v>
      </c>
      <c r="BD37" s="48">
        <v>2</v>
      </c>
      <c r="BE37" s="49">
        <v>13.333333333333334</v>
      </c>
      <c r="BF37" s="48">
        <v>0</v>
      </c>
      <c r="BG37" s="49">
        <v>0</v>
      </c>
      <c r="BH37" s="48">
        <v>0</v>
      </c>
      <c r="BI37" s="49">
        <v>0</v>
      </c>
      <c r="BJ37" s="48">
        <v>13</v>
      </c>
      <c r="BK37" s="49">
        <v>86.66666666666667</v>
      </c>
      <c r="BL37" s="48">
        <v>15</v>
      </c>
    </row>
    <row r="38" spans="1:64" ht="15">
      <c r="A38" s="64" t="s">
        <v>227</v>
      </c>
      <c r="B38" s="64" t="s">
        <v>227</v>
      </c>
      <c r="C38" s="65"/>
      <c r="D38" s="66"/>
      <c r="E38" s="67"/>
      <c r="F38" s="68"/>
      <c r="G38" s="65"/>
      <c r="H38" s="69"/>
      <c r="I38" s="70"/>
      <c r="J38" s="70"/>
      <c r="K38" s="34" t="s">
        <v>65</v>
      </c>
      <c r="L38" s="77">
        <v>42</v>
      </c>
      <c r="M38" s="77"/>
      <c r="N38" s="72"/>
      <c r="O38" s="79" t="s">
        <v>176</v>
      </c>
      <c r="P38" s="81">
        <v>43696.40526620371</v>
      </c>
      <c r="Q38" s="79" t="s">
        <v>344</v>
      </c>
      <c r="R38" s="83" t="s">
        <v>475</v>
      </c>
      <c r="S38" s="79" t="s">
        <v>540</v>
      </c>
      <c r="T38" s="79" t="s">
        <v>569</v>
      </c>
      <c r="U38" s="83" t="s">
        <v>627</v>
      </c>
      <c r="V38" s="83" t="s">
        <v>627</v>
      </c>
      <c r="W38" s="81">
        <v>43696.40526620371</v>
      </c>
      <c r="X38" s="83" t="s">
        <v>756</v>
      </c>
      <c r="Y38" s="79"/>
      <c r="Z38" s="79"/>
      <c r="AA38" s="85" t="s">
        <v>939</v>
      </c>
      <c r="AB38" s="79"/>
      <c r="AC38" s="79" t="b">
        <v>0</v>
      </c>
      <c r="AD38" s="79">
        <v>1</v>
      </c>
      <c r="AE38" s="85" t="s">
        <v>1094</v>
      </c>
      <c r="AF38" s="79" t="b">
        <v>0</v>
      </c>
      <c r="AG38" s="79" t="s">
        <v>1104</v>
      </c>
      <c r="AH38" s="79"/>
      <c r="AI38" s="85" t="s">
        <v>1094</v>
      </c>
      <c r="AJ38" s="79" t="b">
        <v>0</v>
      </c>
      <c r="AK38" s="79">
        <v>0</v>
      </c>
      <c r="AL38" s="85" t="s">
        <v>1094</v>
      </c>
      <c r="AM38" s="79" t="s">
        <v>1127</v>
      </c>
      <c r="AN38" s="79" t="b">
        <v>0</v>
      </c>
      <c r="AO38" s="85" t="s">
        <v>939</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3.225806451612903</v>
      </c>
      <c r="BF38" s="48">
        <v>0</v>
      </c>
      <c r="BG38" s="49">
        <v>0</v>
      </c>
      <c r="BH38" s="48">
        <v>0</v>
      </c>
      <c r="BI38" s="49">
        <v>0</v>
      </c>
      <c r="BJ38" s="48">
        <v>30</v>
      </c>
      <c r="BK38" s="49">
        <v>96.7741935483871</v>
      </c>
      <c r="BL38" s="48">
        <v>31</v>
      </c>
    </row>
    <row r="39" spans="1:64" ht="15">
      <c r="A39" s="64" t="s">
        <v>228</v>
      </c>
      <c r="B39" s="64" t="s">
        <v>229</v>
      </c>
      <c r="C39" s="65"/>
      <c r="D39" s="66"/>
      <c r="E39" s="67"/>
      <c r="F39" s="68"/>
      <c r="G39" s="65"/>
      <c r="H39" s="69"/>
      <c r="I39" s="70"/>
      <c r="J39" s="70"/>
      <c r="K39" s="34" t="s">
        <v>65</v>
      </c>
      <c r="L39" s="77">
        <v>43</v>
      </c>
      <c r="M39" s="77"/>
      <c r="N39" s="72"/>
      <c r="O39" s="79" t="s">
        <v>325</v>
      </c>
      <c r="P39" s="81">
        <v>43697.64025462963</v>
      </c>
      <c r="Q39" s="79" t="s">
        <v>345</v>
      </c>
      <c r="R39" s="79"/>
      <c r="S39" s="79"/>
      <c r="T39" s="79"/>
      <c r="U39" s="79"/>
      <c r="V39" s="83" t="s">
        <v>673</v>
      </c>
      <c r="W39" s="81">
        <v>43697.64025462963</v>
      </c>
      <c r="X39" s="83" t="s">
        <v>757</v>
      </c>
      <c r="Y39" s="79"/>
      <c r="Z39" s="79"/>
      <c r="AA39" s="85" t="s">
        <v>940</v>
      </c>
      <c r="AB39" s="79"/>
      <c r="AC39" s="79" t="b">
        <v>0</v>
      </c>
      <c r="AD39" s="79">
        <v>0</v>
      </c>
      <c r="AE39" s="85" t="s">
        <v>1094</v>
      </c>
      <c r="AF39" s="79" t="b">
        <v>1</v>
      </c>
      <c r="AG39" s="79" t="s">
        <v>1104</v>
      </c>
      <c r="AH39" s="79"/>
      <c r="AI39" s="85" t="s">
        <v>1111</v>
      </c>
      <c r="AJ39" s="79" t="b">
        <v>0</v>
      </c>
      <c r="AK39" s="79">
        <v>2</v>
      </c>
      <c r="AL39" s="85" t="s">
        <v>941</v>
      </c>
      <c r="AM39" s="79" t="s">
        <v>1120</v>
      </c>
      <c r="AN39" s="79" t="b">
        <v>0</v>
      </c>
      <c r="AO39" s="85" t="s">
        <v>941</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v>1</v>
      </c>
      <c r="BE39" s="49">
        <v>5</v>
      </c>
      <c r="BF39" s="48">
        <v>0</v>
      </c>
      <c r="BG39" s="49">
        <v>0</v>
      </c>
      <c r="BH39" s="48">
        <v>0</v>
      </c>
      <c r="BI39" s="49">
        <v>0</v>
      </c>
      <c r="BJ39" s="48">
        <v>19</v>
      </c>
      <c r="BK39" s="49">
        <v>95</v>
      </c>
      <c r="BL39" s="48">
        <v>20</v>
      </c>
    </row>
    <row r="40" spans="1:64" ht="15">
      <c r="A40" s="64" t="s">
        <v>229</v>
      </c>
      <c r="B40" s="64" t="s">
        <v>229</v>
      </c>
      <c r="C40" s="65"/>
      <c r="D40" s="66"/>
      <c r="E40" s="67"/>
      <c r="F40" s="68"/>
      <c r="G40" s="65"/>
      <c r="H40" s="69"/>
      <c r="I40" s="70"/>
      <c r="J40" s="70"/>
      <c r="K40" s="34" t="s">
        <v>65</v>
      </c>
      <c r="L40" s="77">
        <v>44</v>
      </c>
      <c r="M40" s="77"/>
      <c r="N40" s="72"/>
      <c r="O40" s="79" t="s">
        <v>176</v>
      </c>
      <c r="P40" s="81">
        <v>43697.50224537037</v>
      </c>
      <c r="Q40" s="79" t="s">
        <v>346</v>
      </c>
      <c r="R40" s="83" t="s">
        <v>476</v>
      </c>
      <c r="S40" s="79" t="s">
        <v>536</v>
      </c>
      <c r="T40" s="79" t="s">
        <v>570</v>
      </c>
      <c r="U40" s="79"/>
      <c r="V40" s="83" t="s">
        <v>674</v>
      </c>
      <c r="W40" s="81">
        <v>43697.50224537037</v>
      </c>
      <c r="X40" s="83" t="s">
        <v>758</v>
      </c>
      <c r="Y40" s="79"/>
      <c r="Z40" s="79"/>
      <c r="AA40" s="85" t="s">
        <v>941</v>
      </c>
      <c r="AB40" s="79"/>
      <c r="AC40" s="79" t="b">
        <v>0</v>
      </c>
      <c r="AD40" s="79">
        <v>0</v>
      </c>
      <c r="AE40" s="85" t="s">
        <v>1094</v>
      </c>
      <c r="AF40" s="79" t="b">
        <v>1</v>
      </c>
      <c r="AG40" s="79" t="s">
        <v>1104</v>
      </c>
      <c r="AH40" s="79"/>
      <c r="AI40" s="85" t="s">
        <v>1111</v>
      </c>
      <c r="AJ40" s="79" t="b">
        <v>0</v>
      </c>
      <c r="AK40" s="79">
        <v>2</v>
      </c>
      <c r="AL40" s="85" t="s">
        <v>1094</v>
      </c>
      <c r="AM40" s="79" t="s">
        <v>1120</v>
      </c>
      <c r="AN40" s="79" t="b">
        <v>0</v>
      </c>
      <c r="AO40" s="85" t="s">
        <v>941</v>
      </c>
      <c r="AP40" s="79" t="s">
        <v>176</v>
      </c>
      <c r="AQ40" s="79">
        <v>0</v>
      </c>
      <c r="AR40" s="79">
        <v>0</v>
      </c>
      <c r="AS40" s="79"/>
      <c r="AT40" s="79"/>
      <c r="AU40" s="79"/>
      <c r="AV40" s="79"/>
      <c r="AW40" s="79"/>
      <c r="AX40" s="79"/>
      <c r="AY40" s="79"/>
      <c r="AZ40" s="79"/>
      <c r="BA40">
        <v>1</v>
      </c>
      <c r="BB40" s="78" t="str">
        <f>REPLACE(INDEX(GroupVertices[Group],MATCH(Edges25[[#This Row],[Vertex 1]],GroupVertices[Vertex],0)),1,1,"")</f>
        <v>8</v>
      </c>
      <c r="BC40" s="78" t="str">
        <f>REPLACE(INDEX(GroupVertices[Group],MATCH(Edges25[[#This Row],[Vertex 2]],GroupVertices[Vertex],0)),1,1,"")</f>
        <v>8</v>
      </c>
      <c r="BD40" s="48">
        <v>1</v>
      </c>
      <c r="BE40" s="49">
        <v>3.5714285714285716</v>
      </c>
      <c r="BF40" s="48">
        <v>0</v>
      </c>
      <c r="BG40" s="49">
        <v>0</v>
      </c>
      <c r="BH40" s="48">
        <v>0</v>
      </c>
      <c r="BI40" s="49">
        <v>0</v>
      </c>
      <c r="BJ40" s="48">
        <v>27</v>
      </c>
      <c r="BK40" s="49">
        <v>96.42857142857143</v>
      </c>
      <c r="BL40" s="48">
        <v>28</v>
      </c>
    </row>
    <row r="41" spans="1:64" ht="15">
      <c r="A41" s="64" t="s">
        <v>230</v>
      </c>
      <c r="B41" s="64" t="s">
        <v>229</v>
      </c>
      <c r="C41" s="65"/>
      <c r="D41" s="66"/>
      <c r="E41" s="67"/>
      <c r="F41" s="68"/>
      <c r="G41" s="65"/>
      <c r="H41" s="69"/>
      <c r="I41" s="70"/>
      <c r="J41" s="70"/>
      <c r="K41" s="34" t="s">
        <v>65</v>
      </c>
      <c r="L41" s="77">
        <v>45</v>
      </c>
      <c r="M41" s="77"/>
      <c r="N41" s="72"/>
      <c r="O41" s="79" t="s">
        <v>325</v>
      </c>
      <c r="P41" s="81">
        <v>43697.69733796296</v>
      </c>
      <c r="Q41" s="79" t="s">
        <v>345</v>
      </c>
      <c r="R41" s="79"/>
      <c r="S41" s="79"/>
      <c r="T41" s="79"/>
      <c r="U41" s="79"/>
      <c r="V41" s="83" t="s">
        <v>675</v>
      </c>
      <c r="W41" s="81">
        <v>43697.69733796296</v>
      </c>
      <c r="X41" s="83" t="s">
        <v>759</v>
      </c>
      <c r="Y41" s="79"/>
      <c r="Z41" s="79"/>
      <c r="AA41" s="85" t="s">
        <v>942</v>
      </c>
      <c r="AB41" s="79"/>
      <c r="AC41" s="79" t="b">
        <v>0</v>
      </c>
      <c r="AD41" s="79">
        <v>0</v>
      </c>
      <c r="AE41" s="85" t="s">
        <v>1094</v>
      </c>
      <c r="AF41" s="79" t="b">
        <v>1</v>
      </c>
      <c r="AG41" s="79" t="s">
        <v>1104</v>
      </c>
      <c r="AH41" s="79"/>
      <c r="AI41" s="85" t="s">
        <v>1111</v>
      </c>
      <c r="AJ41" s="79" t="b">
        <v>0</v>
      </c>
      <c r="AK41" s="79">
        <v>2</v>
      </c>
      <c r="AL41" s="85" t="s">
        <v>941</v>
      </c>
      <c r="AM41" s="79" t="s">
        <v>1128</v>
      </c>
      <c r="AN41" s="79" t="b">
        <v>0</v>
      </c>
      <c r="AO41" s="85" t="s">
        <v>941</v>
      </c>
      <c r="AP41" s="79" t="s">
        <v>176</v>
      </c>
      <c r="AQ41" s="79">
        <v>0</v>
      </c>
      <c r="AR41" s="79">
        <v>0</v>
      </c>
      <c r="AS41" s="79"/>
      <c r="AT41" s="79"/>
      <c r="AU41" s="79"/>
      <c r="AV41" s="79"/>
      <c r="AW41" s="79"/>
      <c r="AX41" s="79"/>
      <c r="AY41" s="79"/>
      <c r="AZ41" s="79"/>
      <c r="BA41">
        <v>1</v>
      </c>
      <c r="BB41" s="78" t="str">
        <f>REPLACE(INDEX(GroupVertices[Group],MATCH(Edges25[[#This Row],[Vertex 1]],GroupVertices[Vertex],0)),1,1,"")</f>
        <v>8</v>
      </c>
      <c r="BC41" s="78" t="str">
        <f>REPLACE(INDEX(GroupVertices[Group],MATCH(Edges25[[#This Row],[Vertex 2]],GroupVertices[Vertex],0)),1,1,"")</f>
        <v>8</v>
      </c>
      <c r="BD41" s="48">
        <v>1</v>
      </c>
      <c r="BE41" s="49">
        <v>5</v>
      </c>
      <c r="BF41" s="48">
        <v>0</v>
      </c>
      <c r="BG41" s="49">
        <v>0</v>
      </c>
      <c r="BH41" s="48">
        <v>0</v>
      </c>
      <c r="BI41" s="49">
        <v>0</v>
      </c>
      <c r="BJ41" s="48">
        <v>19</v>
      </c>
      <c r="BK41" s="49">
        <v>95</v>
      </c>
      <c r="BL41" s="48">
        <v>20</v>
      </c>
    </row>
    <row r="42" spans="1:64" ht="15">
      <c r="A42" s="64" t="s">
        <v>231</v>
      </c>
      <c r="B42" s="64" t="s">
        <v>231</v>
      </c>
      <c r="C42" s="65"/>
      <c r="D42" s="66"/>
      <c r="E42" s="67"/>
      <c r="F42" s="68"/>
      <c r="G42" s="65"/>
      <c r="H42" s="69"/>
      <c r="I42" s="70"/>
      <c r="J42" s="70"/>
      <c r="K42" s="34" t="s">
        <v>65</v>
      </c>
      <c r="L42" s="77">
        <v>46</v>
      </c>
      <c r="M42" s="77"/>
      <c r="N42" s="72"/>
      <c r="O42" s="79" t="s">
        <v>176</v>
      </c>
      <c r="P42" s="81">
        <v>43699.71811342592</v>
      </c>
      <c r="Q42" s="79" t="s">
        <v>347</v>
      </c>
      <c r="R42" s="83" t="s">
        <v>477</v>
      </c>
      <c r="S42" s="79" t="s">
        <v>536</v>
      </c>
      <c r="T42" s="79" t="s">
        <v>571</v>
      </c>
      <c r="U42" s="79"/>
      <c r="V42" s="83" t="s">
        <v>676</v>
      </c>
      <c r="W42" s="81">
        <v>43699.71811342592</v>
      </c>
      <c r="X42" s="83" t="s">
        <v>760</v>
      </c>
      <c r="Y42" s="79"/>
      <c r="Z42" s="79"/>
      <c r="AA42" s="85" t="s">
        <v>943</v>
      </c>
      <c r="AB42" s="79"/>
      <c r="AC42" s="79" t="b">
        <v>0</v>
      </c>
      <c r="AD42" s="79">
        <v>0</v>
      </c>
      <c r="AE42" s="85" t="s">
        <v>1094</v>
      </c>
      <c r="AF42" s="79" t="b">
        <v>1</v>
      </c>
      <c r="AG42" s="79" t="s">
        <v>1105</v>
      </c>
      <c r="AH42" s="79"/>
      <c r="AI42" s="85" t="s">
        <v>1112</v>
      </c>
      <c r="AJ42" s="79" t="b">
        <v>0</v>
      </c>
      <c r="AK42" s="79">
        <v>0</v>
      </c>
      <c r="AL42" s="85" t="s">
        <v>1094</v>
      </c>
      <c r="AM42" s="79" t="s">
        <v>1120</v>
      </c>
      <c r="AN42" s="79" t="b">
        <v>0</v>
      </c>
      <c r="AO42" s="85" t="s">
        <v>943</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v>
      </c>
      <c r="BK42" s="49">
        <v>100</v>
      </c>
      <c r="BL42" s="48">
        <v>2</v>
      </c>
    </row>
    <row r="43" spans="1:64" ht="15">
      <c r="A43" s="64" t="s">
        <v>232</v>
      </c>
      <c r="B43" s="64" t="s">
        <v>234</v>
      </c>
      <c r="C43" s="65"/>
      <c r="D43" s="66"/>
      <c r="E43" s="67"/>
      <c r="F43" s="68"/>
      <c r="G43" s="65"/>
      <c r="H43" s="69"/>
      <c r="I43" s="70"/>
      <c r="J43" s="70"/>
      <c r="K43" s="34" t="s">
        <v>65</v>
      </c>
      <c r="L43" s="77">
        <v>47</v>
      </c>
      <c r="M43" s="77"/>
      <c r="N43" s="72"/>
      <c r="O43" s="79" t="s">
        <v>325</v>
      </c>
      <c r="P43" s="81">
        <v>43700.08474537037</v>
      </c>
      <c r="Q43" s="79" t="s">
        <v>341</v>
      </c>
      <c r="R43" s="83" t="s">
        <v>473</v>
      </c>
      <c r="S43" s="79" t="s">
        <v>536</v>
      </c>
      <c r="T43" s="79" t="s">
        <v>568</v>
      </c>
      <c r="U43" s="79"/>
      <c r="V43" s="83" t="s">
        <v>677</v>
      </c>
      <c r="W43" s="81">
        <v>43700.08474537037</v>
      </c>
      <c r="X43" s="83" t="s">
        <v>761</v>
      </c>
      <c r="Y43" s="79"/>
      <c r="Z43" s="79"/>
      <c r="AA43" s="85" t="s">
        <v>944</v>
      </c>
      <c r="AB43" s="79"/>
      <c r="AC43" s="79" t="b">
        <v>0</v>
      </c>
      <c r="AD43" s="79">
        <v>0</v>
      </c>
      <c r="AE43" s="85" t="s">
        <v>1094</v>
      </c>
      <c r="AF43" s="79" t="b">
        <v>1</v>
      </c>
      <c r="AG43" s="79" t="s">
        <v>1104</v>
      </c>
      <c r="AH43" s="79"/>
      <c r="AI43" s="85" t="s">
        <v>1109</v>
      </c>
      <c r="AJ43" s="79" t="b">
        <v>0</v>
      </c>
      <c r="AK43" s="79">
        <v>5</v>
      </c>
      <c r="AL43" s="85" t="s">
        <v>959</v>
      </c>
      <c r="AM43" s="79" t="s">
        <v>1129</v>
      </c>
      <c r="AN43" s="79" t="b">
        <v>0</v>
      </c>
      <c r="AO43" s="85" t="s">
        <v>959</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4</v>
      </c>
      <c r="BD43" s="48">
        <v>0</v>
      </c>
      <c r="BE43" s="49">
        <v>0</v>
      </c>
      <c r="BF43" s="48">
        <v>0</v>
      </c>
      <c r="BG43" s="49">
        <v>0</v>
      </c>
      <c r="BH43" s="48">
        <v>0</v>
      </c>
      <c r="BI43" s="49">
        <v>0</v>
      </c>
      <c r="BJ43" s="48">
        <v>14</v>
      </c>
      <c r="BK43" s="49">
        <v>100</v>
      </c>
      <c r="BL43" s="48">
        <v>14</v>
      </c>
    </row>
    <row r="44" spans="1:64" ht="15">
      <c r="A44" s="64" t="s">
        <v>233</v>
      </c>
      <c r="B44" s="64" t="s">
        <v>233</v>
      </c>
      <c r="C44" s="65"/>
      <c r="D44" s="66"/>
      <c r="E44" s="67"/>
      <c r="F44" s="68"/>
      <c r="G44" s="65"/>
      <c r="H44" s="69"/>
      <c r="I44" s="70"/>
      <c r="J44" s="70"/>
      <c r="K44" s="34" t="s">
        <v>65</v>
      </c>
      <c r="L44" s="77">
        <v>48</v>
      </c>
      <c r="M44" s="77"/>
      <c r="N44" s="72"/>
      <c r="O44" s="79" t="s">
        <v>176</v>
      </c>
      <c r="P44" s="81">
        <v>43702.3125</v>
      </c>
      <c r="Q44" s="79" t="s">
        <v>348</v>
      </c>
      <c r="R44" s="83" t="s">
        <v>478</v>
      </c>
      <c r="S44" s="79" t="s">
        <v>536</v>
      </c>
      <c r="T44" s="79"/>
      <c r="U44" s="79"/>
      <c r="V44" s="83" t="s">
        <v>678</v>
      </c>
      <c r="W44" s="81">
        <v>43702.3125</v>
      </c>
      <c r="X44" s="83" t="s">
        <v>762</v>
      </c>
      <c r="Y44" s="79"/>
      <c r="Z44" s="79"/>
      <c r="AA44" s="85" t="s">
        <v>945</v>
      </c>
      <c r="AB44" s="79"/>
      <c r="AC44" s="79" t="b">
        <v>0</v>
      </c>
      <c r="AD44" s="79">
        <v>0</v>
      </c>
      <c r="AE44" s="85" t="s">
        <v>1094</v>
      </c>
      <c r="AF44" s="79" t="b">
        <v>0</v>
      </c>
      <c r="AG44" s="79" t="s">
        <v>1104</v>
      </c>
      <c r="AH44" s="79"/>
      <c r="AI44" s="85" t="s">
        <v>1094</v>
      </c>
      <c r="AJ44" s="79" t="b">
        <v>0</v>
      </c>
      <c r="AK44" s="79">
        <v>0</v>
      </c>
      <c r="AL44" s="85" t="s">
        <v>1094</v>
      </c>
      <c r="AM44" s="79" t="s">
        <v>1130</v>
      </c>
      <c r="AN44" s="79" t="b">
        <v>1</v>
      </c>
      <c r="AO44" s="85" t="s">
        <v>945</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2</v>
      </c>
      <c r="BE44" s="49">
        <v>9.523809523809524</v>
      </c>
      <c r="BF44" s="48">
        <v>0</v>
      </c>
      <c r="BG44" s="49">
        <v>0</v>
      </c>
      <c r="BH44" s="48">
        <v>0</v>
      </c>
      <c r="BI44" s="49">
        <v>0</v>
      </c>
      <c r="BJ44" s="48">
        <v>19</v>
      </c>
      <c r="BK44" s="49">
        <v>90.47619047619048</v>
      </c>
      <c r="BL44" s="48">
        <v>21</v>
      </c>
    </row>
    <row r="45" spans="1:64" ht="15">
      <c r="A45" s="64" t="s">
        <v>234</v>
      </c>
      <c r="B45" s="64" t="s">
        <v>287</v>
      </c>
      <c r="C45" s="65"/>
      <c r="D45" s="66"/>
      <c r="E45" s="67"/>
      <c r="F45" s="68"/>
      <c r="G45" s="65"/>
      <c r="H45" s="69"/>
      <c r="I45" s="70"/>
      <c r="J45" s="70"/>
      <c r="K45" s="34" t="s">
        <v>65</v>
      </c>
      <c r="L45" s="77">
        <v>49</v>
      </c>
      <c r="M45" s="77"/>
      <c r="N45" s="72"/>
      <c r="O45" s="79" t="s">
        <v>325</v>
      </c>
      <c r="P45" s="81">
        <v>43681.91877314815</v>
      </c>
      <c r="Q45" s="79" t="s">
        <v>349</v>
      </c>
      <c r="R45" s="79"/>
      <c r="S45" s="79"/>
      <c r="T45" s="79" t="s">
        <v>572</v>
      </c>
      <c r="U45" s="83" t="s">
        <v>628</v>
      </c>
      <c r="V45" s="83" t="s">
        <v>628</v>
      </c>
      <c r="W45" s="81">
        <v>43681.91877314815</v>
      </c>
      <c r="X45" s="83" t="s">
        <v>763</v>
      </c>
      <c r="Y45" s="79"/>
      <c r="Z45" s="79"/>
      <c r="AA45" s="85" t="s">
        <v>946</v>
      </c>
      <c r="AB45" s="79"/>
      <c r="AC45" s="79" t="b">
        <v>0</v>
      </c>
      <c r="AD45" s="79">
        <v>0</v>
      </c>
      <c r="AE45" s="85" t="s">
        <v>1094</v>
      </c>
      <c r="AF45" s="79" t="b">
        <v>0</v>
      </c>
      <c r="AG45" s="79" t="s">
        <v>1104</v>
      </c>
      <c r="AH45" s="79"/>
      <c r="AI45" s="85" t="s">
        <v>1094</v>
      </c>
      <c r="AJ45" s="79" t="b">
        <v>0</v>
      </c>
      <c r="AK45" s="79">
        <v>0</v>
      </c>
      <c r="AL45" s="85" t="s">
        <v>1094</v>
      </c>
      <c r="AM45" s="79" t="s">
        <v>1120</v>
      </c>
      <c r="AN45" s="79" t="b">
        <v>0</v>
      </c>
      <c r="AO45" s="85" t="s">
        <v>946</v>
      </c>
      <c r="AP45" s="79" t="s">
        <v>176</v>
      </c>
      <c r="AQ45" s="79">
        <v>0</v>
      </c>
      <c r="AR45" s="79">
        <v>0</v>
      </c>
      <c r="AS45" s="79"/>
      <c r="AT45" s="79"/>
      <c r="AU45" s="79"/>
      <c r="AV45" s="79"/>
      <c r="AW45" s="79"/>
      <c r="AX45" s="79"/>
      <c r="AY45" s="79"/>
      <c r="AZ45" s="79"/>
      <c r="BA45">
        <v>2</v>
      </c>
      <c r="BB45" s="78" t="str">
        <f>REPLACE(INDEX(GroupVertices[Group],MATCH(Edges25[[#This Row],[Vertex 1]],GroupVertices[Vertex],0)),1,1,"")</f>
        <v>4</v>
      </c>
      <c r="BC45" s="78" t="str">
        <f>REPLACE(INDEX(GroupVertices[Group],MATCH(Edges25[[#This Row],[Vertex 2]],GroupVertices[Vertex],0)),1,1,"")</f>
        <v>4</v>
      </c>
      <c r="BD45" s="48">
        <v>1</v>
      </c>
      <c r="BE45" s="49">
        <v>2.5641025641025643</v>
      </c>
      <c r="BF45" s="48">
        <v>0</v>
      </c>
      <c r="BG45" s="49">
        <v>0</v>
      </c>
      <c r="BH45" s="48">
        <v>0</v>
      </c>
      <c r="BI45" s="49">
        <v>0</v>
      </c>
      <c r="BJ45" s="48">
        <v>38</v>
      </c>
      <c r="BK45" s="49">
        <v>97.43589743589743</v>
      </c>
      <c r="BL45" s="48">
        <v>39</v>
      </c>
    </row>
    <row r="46" spans="1:64" ht="15">
      <c r="A46" s="64" t="s">
        <v>234</v>
      </c>
      <c r="B46" s="64" t="s">
        <v>287</v>
      </c>
      <c r="C46" s="65"/>
      <c r="D46" s="66"/>
      <c r="E46" s="67"/>
      <c r="F46" s="68"/>
      <c r="G46" s="65"/>
      <c r="H46" s="69"/>
      <c r="I46" s="70"/>
      <c r="J46" s="70"/>
      <c r="K46" s="34" t="s">
        <v>65</v>
      </c>
      <c r="L46" s="77">
        <v>50</v>
      </c>
      <c r="M46" s="77"/>
      <c r="N46" s="72"/>
      <c r="O46" s="79" t="s">
        <v>325</v>
      </c>
      <c r="P46" s="81">
        <v>43695.89826388889</v>
      </c>
      <c r="Q46" s="79" t="s">
        <v>340</v>
      </c>
      <c r="R46" s="79"/>
      <c r="S46" s="79"/>
      <c r="T46" s="79" t="s">
        <v>567</v>
      </c>
      <c r="U46" s="79"/>
      <c r="V46" s="83" t="s">
        <v>679</v>
      </c>
      <c r="W46" s="81">
        <v>43695.89826388889</v>
      </c>
      <c r="X46" s="83" t="s">
        <v>764</v>
      </c>
      <c r="Y46" s="79"/>
      <c r="Z46" s="79"/>
      <c r="AA46" s="85" t="s">
        <v>947</v>
      </c>
      <c r="AB46" s="79"/>
      <c r="AC46" s="79" t="b">
        <v>0</v>
      </c>
      <c r="AD46" s="79">
        <v>0</v>
      </c>
      <c r="AE46" s="85" t="s">
        <v>1094</v>
      </c>
      <c r="AF46" s="79" t="b">
        <v>0</v>
      </c>
      <c r="AG46" s="79" t="s">
        <v>1104</v>
      </c>
      <c r="AH46" s="79"/>
      <c r="AI46" s="85" t="s">
        <v>1094</v>
      </c>
      <c r="AJ46" s="79" t="b">
        <v>0</v>
      </c>
      <c r="AK46" s="79">
        <v>5</v>
      </c>
      <c r="AL46" s="85" t="s">
        <v>946</v>
      </c>
      <c r="AM46" s="79" t="s">
        <v>1124</v>
      </c>
      <c r="AN46" s="79" t="b">
        <v>0</v>
      </c>
      <c r="AO46" s="85" t="s">
        <v>946</v>
      </c>
      <c r="AP46" s="79" t="s">
        <v>176</v>
      </c>
      <c r="AQ46" s="79">
        <v>0</v>
      </c>
      <c r="AR46" s="79">
        <v>0</v>
      </c>
      <c r="AS46" s="79"/>
      <c r="AT46" s="79"/>
      <c r="AU46" s="79"/>
      <c r="AV46" s="79"/>
      <c r="AW46" s="79"/>
      <c r="AX46" s="79"/>
      <c r="AY46" s="79"/>
      <c r="AZ46" s="79"/>
      <c r="BA46">
        <v>2</v>
      </c>
      <c r="BB46" s="78" t="str">
        <f>REPLACE(INDEX(GroupVertices[Group],MATCH(Edges25[[#This Row],[Vertex 1]],GroupVertices[Vertex],0)),1,1,"")</f>
        <v>4</v>
      </c>
      <c r="BC46" s="78" t="str">
        <f>REPLACE(INDEX(GroupVertices[Group],MATCH(Edges25[[#This Row],[Vertex 2]],GroupVertices[Vertex],0)),1,1,"")</f>
        <v>4</v>
      </c>
      <c r="BD46" s="48">
        <v>1</v>
      </c>
      <c r="BE46" s="49">
        <v>4.545454545454546</v>
      </c>
      <c r="BF46" s="48">
        <v>0</v>
      </c>
      <c r="BG46" s="49">
        <v>0</v>
      </c>
      <c r="BH46" s="48">
        <v>0</v>
      </c>
      <c r="BI46" s="49">
        <v>0</v>
      </c>
      <c r="BJ46" s="48">
        <v>21</v>
      </c>
      <c r="BK46" s="49">
        <v>95.45454545454545</v>
      </c>
      <c r="BL46" s="48">
        <v>22</v>
      </c>
    </row>
    <row r="47" spans="1:64" ht="15">
      <c r="A47" s="64" t="s">
        <v>235</v>
      </c>
      <c r="B47" s="64" t="s">
        <v>287</v>
      </c>
      <c r="C47" s="65"/>
      <c r="D47" s="66"/>
      <c r="E47" s="67"/>
      <c r="F47" s="68"/>
      <c r="G47" s="65"/>
      <c r="H47" s="69"/>
      <c r="I47" s="70"/>
      <c r="J47" s="70"/>
      <c r="K47" s="34" t="s">
        <v>65</v>
      </c>
      <c r="L47" s="77">
        <v>51</v>
      </c>
      <c r="M47" s="77"/>
      <c r="N47" s="72"/>
      <c r="O47" s="79" t="s">
        <v>325</v>
      </c>
      <c r="P47" s="81">
        <v>43695.91013888889</v>
      </c>
      <c r="Q47" s="79" t="s">
        <v>340</v>
      </c>
      <c r="R47" s="79"/>
      <c r="S47" s="79"/>
      <c r="T47" s="79" t="s">
        <v>567</v>
      </c>
      <c r="U47" s="79"/>
      <c r="V47" s="83" t="s">
        <v>680</v>
      </c>
      <c r="W47" s="81">
        <v>43695.91013888889</v>
      </c>
      <c r="X47" s="83" t="s">
        <v>765</v>
      </c>
      <c r="Y47" s="79"/>
      <c r="Z47" s="79"/>
      <c r="AA47" s="85" t="s">
        <v>948</v>
      </c>
      <c r="AB47" s="79"/>
      <c r="AC47" s="79" t="b">
        <v>0</v>
      </c>
      <c r="AD47" s="79">
        <v>0</v>
      </c>
      <c r="AE47" s="85" t="s">
        <v>1094</v>
      </c>
      <c r="AF47" s="79" t="b">
        <v>0</v>
      </c>
      <c r="AG47" s="79" t="s">
        <v>1104</v>
      </c>
      <c r="AH47" s="79"/>
      <c r="AI47" s="85" t="s">
        <v>1094</v>
      </c>
      <c r="AJ47" s="79" t="b">
        <v>0</v>
      </c>
      <c r="AK47" s="79">
        <v>5</v>
      </c>
      <c r="AL47" s="85" t="s">
        <v>946</v>
      </c>
      <c r="AM47" s="79" t="s">
        <v>1124</v>
      </c>
      <c r="AN47" s="79" t="b">
        <v>0</v>
      </c>
      <c r="AO47" s="85" t="s">
        <v>946</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v>1</v>
      </c>
      <c r="BE47" s="49">
        <v>4.545454545454546</v>
      </c>
      <c r="BF47" s="48">
        <v>0</v>
      </c>
      <c r="BG47" s="49">
        <v>0</v>
      </c>
      <c r="BH47" s="48">
        <v>0</v>
      </c>
      <c r="BI47" s="49">
        <v>0</v>
      </c>
      <c r="BJ47" s="48">
        <v>21</v>
      </c>
      <c r="BK47" s="49">
        <v>95.45454545454545</v>
      </c>
      <c r="BL47" s="48">
        <v>22</v>
      </c>
    </row>
    <row r="48" spans="1:64" ht="15">
      <c r="A48" s="64" t="s">
        <v>234</v>
      </c>
      <c r="B48" s="64" t="s">
        <v>234</v>
      </c>
      <c r="C48" s="65"/>
      <c r="D48" s="66"/>
      <c r="E48" s="67"/>
      <c r="F48" s="68"/>
      <c r="G48" s="65"/>
      <c r="H48" s="69"/>
      <c r="I48" s="70"/>
      <c r="J48" s="70"/>
      <c r="K48" s="34" t="s">
        <v>65</v>
      </c>
      <c r="L48" s="77">
        <v>52</v>
      </c>
      <c r="M48" s="77"/>
      <c r="N48" s="72"/>
      <c r="O48" s="79" t="s">
        <v>176</v>
      </c>
      <c r="P48" s="81">
        <v>43678.669953703706</v>
      </c>
      <c r="Q48" s="79" t="s">
        <v>350</v>
      </c>
      <c r="R48" s="83" t="s">
        <v>479</v>
      </c>
      <c r="S48" s="79" t="s">
        <v>539</v>
      </c>
      <c r="T48" s="79" t="s">
        <v>573</v>
      </c>
      <c r="U48" s="83" t="s">
        <v>629</v>
      </c>
      <c r="V48" s="83" t="s">
        <v>629</v>
      </c>
      <c r="W48" s="81">
        <v>43678.669953703706</v>
      </c>
      <c r="X48" s="83" t="s">
        <v>766</v>
      </c>
      <c r="Y48" s="79"/>
      <c r="Z48" s="79"/>
      <c r="AA48" s="85" t="s">
        <v>949</v>
      </c>
      <c r="AB48" s="79"/>
      <c r="AC48" s="79" t="b">
        <v>0</v>
      </c>
      <c r="AD48" s="79">
        <v>4</v>
      </c>
      <c r="AE48" s="85" t="s">
        <v>1094</v>
      </c>
      <c r="AF48" s="79" t="b">
        <v>0</v>
      </c>
      <c r="AG48" s="79" t="s">
        <v>1104</v>
      </c>
      <c r="AH48" s="79"/>
      <c r="AI48" s="85" t="s">
        <v>1094</v>
      </c>
      <c r="AJ48" s="79" t="b">
        <v>0</v>
      </c>
      <c r="AK48" s="79">
        <v>4</v>
      </c>
      <c r="AL48" s="85" t="s">
        <v>1094</v>
      </c>
      <c r="AM48" s="79" t="s">
        <v>1126</v>
      </c>
      <c r="AN48" s="79" t="b">
        <v>0</v>
      </c>
      <c r="AO48" s="85" t="s">
        <v>949</v>
      </c>
      <c r="AP48" s="79" t="s">
        <v>176</v>
      </c>
      <c r="AQ48" s="79">
        <v>0</v>
      </c>
      <c r="AR48" s="79">
        <v>0</v>
      </c>
      <c r="AS48" s="79"/>
      <c r="AT48" s="79"/>
      <c r="AU48" s="79"/>
      <c r="AV48" s="79"/>
      <c r="AW48" s="79"/>
      <c r="AX48" s="79"/>
      <c r="AY48" s="79"/>
      <c r="AZ48" s="79"/>
      <c r="BA48">
        <v>13</v>
      </c>
      <c r="BB48" s="78" t="str">
        <f>REPLACE(INDEX(GroupVertices[Group],MATCH(Edges25[[#This Row],[Vertex 1]],GroupVertices[Vertex],0)),1,1,"")</f>
        <v>4</v>
      </c>
      <c r="BC48" s="78" t="str">
        <f>REPLACE(INDEX(GroupVertices[Group],MATCH(Edges25[[#This Row],[Vertex 2]],GroupVertices[Vertex],0)),1,1,"")</f>
        <v>4</v>
      </c>
      <c r="BD48" s="48">
        <v>1</v>
      </c>
      <c r="BE48" s="49">
        <v>3.125</v>
      </c>
      <c r="BF48" s="48">
        <v>0</v>
      </c>
      <c r="BG48" s="49">
        <v>0</v>
      </c>
      <c r="BH48" s="48">
        <v>0</v>
      </c>
      <c r="BI48" s="49">
        <v>0</v>
      </c>
      <c r="BJ48" s="48">
        <v>31</v>
      </c>
      <c r="BK48" s="49">
        <v>96.875</v>
      </c>
      <c r="BL48" s="48">
        <v>32</v>
      </c>
    </row>
    <row r="49" spans="1:64" ht="15">
      <c r="A49" s="64" t="s">
        <v>234</v>
      </c>
      <c r="B49" s="64" t="s">
        <v>234</v>
      </c>
      <c r="C49" s="65"/>
      <c r="D49" s="66"/>
      <c r="E49" s="67"/>
      <c r="F49" s="68"/>
      <c r="G49" s="65"/>
      <c r="H49" s="69"/>
      <c r="I49" s="70"/>
      <c r="J49" s="70"/>
      <c r="K49" s="34" t="s">
        <v>65</v>
      </c>
      <c r="L49" s="77">
        <v>53</v>
      </c>
      <c r="M49" s="77"/>
      <c r="N49" s="72"/>
      <c r="O49" s="79" t="s">
        <v>176</v>
      </c>
      <c r="P49" s="81">
        <v>43681.911099537036</v>
      </c>
      <c r="Q49" s="79" t="s">
        <v>351</v>
      </c>
      <c r="R49" s="83" t="s">
        <v>474</v>
      </c>
      <c r="S49" s="79" t="s">
        <v>539</v>
      </c>
      <c r="T49" s="79" t="s">
        <v>574</v>
      </c>
      <c r="U49" s="83" t="s">
        <v>630</v>
      </c>
      <c r="V49" s="83" t="s">
        <v>630</v>
      </c>
      <c r="W49" s="81">
        <v>43681.911099537036</v>
      </c>
      <c r="X49" s="83" t="s">
        <v>767</v>
      </c>
      <c r="Y49" s="79"/>
      <c r="Z49" s="79"/>
      <c r="AA49" s="85" t="s">
        <v>950</v>
      </c>
      <c r="AB49" s="79"/>
      <c r="AC49" s="79" t="b">
        <v>0</v>
      </c>
      <c r="AD49" s="79">
        <v>3</v>
      </c>
      <c r="AE49" s="85" t="s">
        <v>1094</v>
      </c>
      <c r="AF49" s="79" t="b">
        <v>0</v>
      </c>
      <c r="AG49" s="79" t="s">
        <v>1104</v>
      </c>
      <c r="AH49" s="79"/>
      <c r="AI49" s="85" t="s">
        <v>1094</v>
      </c>
      <c r="AJ49" s="79" t="b">
        <v>0</v>
      </c>
      <c r="AK49" s="79">
        <v>6</v>
      </c>
      <c r="AL49" s="85" t="s">
        <v>1094</v>
      </c>
      <c r="AM49" s="79" t="s">
        <v>1120</v>
      </c>
      <c r="AN49" s="79" t="b">
        <v>0</v>
      </c>
      <c r="AO49" s="85" t="s">
        <v>950</v>
      </c>
      <c r="AP49" s="79" t="s">
        <v>176</v>
      </c>
      <c r="AQ49" s="79">
        <v>0</v>
      </c>
      <c r="AR49" s="79">
        <v>0</v>
      </c>
      <c r="AS49" s="79"/>
      <c r="AT49" s="79"/>
      <c r="AU49" s="79"/>
      <c r="AV49" s="79"/>
      <c r="AW49" s="79"/>
      <c r="AX49" s="79"/>
      <c r="AY49" s="79"/>
      <c r="AZ49" s="79"/>
      <c r="BA49">
        <v>13</v>
      </c>
      <c r="BB49" s="78" t="str">
        <f>REPLACE(INDEX(GroupVertices[Group],MATCH(Edges25[[#This Row],[Vertex 1]],GroupVertices[Vertex],0)),1,1,"")</f>
        <v>4</v>
      </c>
      <c r="BC49" s="78" t="str">
        <f>REPLACE(INDEX(GroupVertices[Group],MATCH(Edges25[[#This Row],[Vertex 2]],GroupVertices[Vertex],0)),1,1,"")</f>
        <v>4</v>
      </c>
      <c r="BD49" s="48">
        <v>3</v>
      </c>
      <c r="BE49" s="49">
        <v>8.571428571428571</v>
      </c>
      <c r="BF49" s="48">
        <v>1</v>
      </c>
      <c r="BG49" s="49">
        <v>2.857142857142857</v>
      </c>
      <c r="BH49" s="48">
        <v>0</v>
      </c>
      <c r="BI49" s="49">
        <v>0</v>
      </c>
      <c r="BJ49" s="48">
        <v>31</v>
      </c>
      <c r="BK49" s="49">
        <v>88.57142857142857</v>
      </c>
      <c r="BL49" s="48">
        <v>35</v>
      </c>
    </row>
    <row r="50" spans="1:64" ht="15">
      <c r="A50" s="64" t="s">
        <v>234</v>
      </c>
      <c r="B50" s="64" t="s">
        <v>234</v>
      </c>
      <c r="C50" s="65"/>
      <c r="D50" s="66"/>
      <c r="E50" s="67"/>
      <c r="F50" s="68"/>
      <c r="G50" s="65"/>
      <c r="H50" s="69"/>
      <c r="I50" s="70"/>
      <c r="J50" s="70"/>
      <c r="K50" s="34" t="s">
        <v>65</v>
      </c>
      <c r="L50" s="77">
        <v>54</v>
      </c>
      <c r="M50" s="77"/>
      <c r="N50" s="72"/>
      <c r="O50" s="79" t="s">
        <v>176</v>
      </c>
      <c r="P50" s="81">
        <v>43681.9112962963</v>
      </c>
      <c r="Q50" s="79" t="s">
        <v>328</v>
      </c>
      <c r="R50" s="79"/>
      <c r="S50" s="79"/>
      <c r="T50" s="79"/>
      <c r="U50" s="79"/>
      <c r="V50" s="83" t="s">
        <v>679</v>
      </c>
      <c r="W50" s="81">
        <v>43681.9112962963</v>
      </c>
      <c r="X50" s="83" t="s">
        <v>768</v>
      </c>
      <c r="Y50" s="79"/>
      <c r="Z50" s="79"/>
      <c r="AA50" s="85" t="s">
        <v>951</v>
      </c>
      <c r="AB50" s="79"/>
      <c r="AC50" s="79" t="b">
        <v>0</v>
      </c>
      <c r="AD50" s="79">
        <v>0</v>
      </c>
      <c r="AE50" s="85" t="s">
        <v>1094</v>
      </c>
      <c r="AF50" s="79" t="b">
        <v>0</v>
      </c>
      <c r="AG50" s="79" t="s">
        <v>1104</v>
      </c>
      <c r="AH50" s="79"/>
      <c r="AI50" s="85" t="s">
        <v>1094</v>
      </c>
      <c r="AJ50" s="79" t="b">
        <v>0</v>
      </c>
      <c r="AK50" s="79">
        <v>6</v>
      </c>
      <c r="AL50" s="85" t="s">
        <v>950</v>
      </c>
      <c r="AM50" s="79" t="s">
        <v>1120</v>
      </c>
      <c r="AN50" s="79" t="b">
        <v>0</v>
      </c>
      <c r="AO50" s="85" t="s">
        <v>950</v>
      </c>
      <c r="AP50" s="79" t="s">
        <v>176</v>
      </c>
      <c r="AQ50" s="79">
        <v>0</v>
      </c>
      <c r="AR50" s="79">
        <v>0</v>
      </c>
      <c r="AS50" s="79"/>
      <c r="AT50" s="79"/>
      <c r="AU50" s="79"/>
      <c r="AV50" s="79"/>
      <c r="AW50" s="79"/>
      <c r="AX50" s="79"/>
      <c r="AY50" s="79"/>
      <c r="AZ50" s="79"/>
      <c r="BA50">
        <v>13</v>
      </c>
      <c r="BB50" s="78" t="str">
        <f>REPLACE(INDEX(GroupVertices[Group],MATCH(Edges25[[#This Row],[Vertex 1]],GroupVertices[Vertex],0)),1,1,"")</f>
        <v>4</v>
      </c>
      <c r="BC50" s="78" t="str">
        <f>REPLACE(INDEX(GroupVertices[Group],MATCH(Edges25[[#This Row],[Vertex 2]],GroupVertices[Vertex],0)),1,1,"")</f>
        <v>4</v>
      </c>
      <c r="BD50" s="48">
        <v>3</v>
      </c>
      <c r="BE50" s="49">
        <v>12</v>
      </c>
      <c r="BF50" s="48">
        <v>1</v>
      </c>
      <c r="BG50" s="49">
        <v>4</v>
      </c>
      <c r="BH50" s="48">
        <v>0</v>
      </c>
      <c r="BI50" s="49">
        <v>0</v>
      </c>
      <c r="BJ50" s="48">
        <v>21</v>
      </c>
      <c r="BK50" s="49">
        <v>84</v>
      </c>
      <c r="BL50" s="48">
        <v>25</v>
      </c>
    </row>
    <row r="51" spans="1:64" ht="15">
      <c r="A51" s="64" t="s">
        <v>234</v>
      </c>
      <c r="B51" s="64" t="s">
        <v>234</v>
      </c>
      <c r="C51" s="65"/>
      <c r="D51" s="66"/>
      <c r="E51" s="67"/>
      <c r="F51" s="68"/>
      <c r="G51" s="65"/>
      <c r="H51" s="69"/>
      <c r="I51" s="70"/>
      <c r="J51" s="70"/>
      <c r="K51" s="34" t="s">
        <v>65</v>
      </c>
      <c r="L51" s="77">
        <v>55</v>
      </c>
      <c r="M51" s="77"/>
      <c r="N51" s="72"/>
      <c r="O51" s="79" t="s">
        <v>176</v>
      </c>
      <c r="P51" s="81">
        <v>43681.919490740744</v>
      </c>
      <c r="Q51" s="79" t="s">
        <v>352</v>
      </c>
      <c r="R51" s="83" t="s">
        <v>480</v>
      </c>
      <c r="S51" s="79" t="s">
        <v>536</v>
      </c>
      <c r="T51" s="79" t="s">
        <v>572</v>
      </c>
      <c r="U51" s="79"/>
      <c r="V51" s="83" t="s">
        <v>679</v>
      </c>
      <c r="W51" s="81">
        <v>43681.919490740744</v>
      </c>
      <c r="X51" s="83" t="s">
        <v>769</v>
      </c>
      <c r="Y51" s="79"/>
      <c r="Z51" s="79"/>
      <c r="AA51" s="85" t="s">
        <v>952</v>
      </c>
      <c r="AB51" s="79"/>
      <c r="AC51" s="79" t="b">
        <v>0</v>
      </c>
      <c r="AD51" s="79">
        <v>0</v>
      </c>
      <c r="AE51" s="85" t="s">
        <v>1094</v>
      </c>
      <c r="AF51" s="79" t="b">
        <v>1</v>
      </c>
      <c r="AG51" s="79" t="s">
        <v>1104</v>
      </c>
      <c r="AH51" s="79"/>
      <c r="AI51" s="85" t="s">
        <v>1113</v>
      </c>
      <c r="AJ51" s="79" t="b">
        <v>0</v>
      </c>
      <c r="AK51" s="79">
        <v>0</v>
      </c>
      <c r="AL51" s="85" t="s">
        <v>1094</v>
      </c>
      <c r="AM51" s="79" t="s">
        <v>1120</v>
      </c>
      <c r="AN51" s="79" t="b">
        <v>0</v>
      </c>
      <c r="AO51" s="85" t="s">
        <v>952</v>
      </c>
      <c r="AP51" s="79" t="s">
        <v>176</v>
      </c>
      <c r="AQ51" s="79">
        <v>0</v>
      </c>
      <c r="AR51" s="79">
        <v>0</v>
      </c>
      <c r="AS51" s="79"/>
      <c r="AT51" s="79"/>
      <c r="AU51" s="79"/>
      <c r="AV51" s="79"/>
      <c r="AW51" s="79"/>
      <c r="AX51" s="79"/>
      <c r="AY51" s="79"/>
      <c r="AZ51" s="79"/>
      <c r="BA51">
        <v>13</v>
      </c>
      <c r="BB51" s="78" t="str">
        <f>REPLACE(INDEX(GroupVertices[Group],MATCH(Edges25[[#This Row],[Vertex 1]],GroupVertices[Vertex],0)),1,1,"")</f>
        <v>4</v>
      </c>
      <c r="BC51" s="78" t="str">
        <f>REPLACE(INDEX(GroupVertices[Group],MATCH(Edges25[[#This Row],[Vertex 2]],GroupVertices[Vertex],0)),1,1,"")</f>
        <v>4</v>
      </c>
      <c r="BD51" s="48">
        <v>1</v>
      </c>
      <c r="BE51" s="49">
        <v>4.761904761904762</v>
      </c>
      <c r="BF51" s="48">
        <v>0</v>
      </c>
      <c r="BG51" s="49">
        <v>0</v>
      </c>
      <c r="BH51" s="48">
        <v>0</v>
      </c>
      <c r="BI51" s="49">
        <v>0</v>
      </c>
      <c r="BJ51" s="48">
        <v>20</v>
      </c>
      <c r="BK51" s="49">
        <v>95.23809523809524</v>
      </c>
      <c r="BL51" s="48">
        <v>21</v>
      </c>
    </row>
    <row r="52" spans="1:64" ht="15">
      <c r="A52" s="64" t="s">
        <v>234</v>
      </c>
      <c r="B52" s="64" t="s">
        <v>234</v>
      </c>
      <c r="C52" s="65"/>
      <c r="D52" s="66"/>
      <c r="E52" s="67"/>
      <c r="F52" s="68"/>
      <c r="G52" s="65"/>
      <c r="H52" s="69"/>
      <c r="I52" s="70"/>
      <c r="J52" s="70"/>
      <c r="K52" s="34" t="s">
        <v>65</v>
      </c>
      <c r="L52" s="77">
        <v>56</v>
      </c>
      <c r="M52" s="77"/>
      <c r="N52" s="72"/>
      <c r="O52" s="79" t="s">
        <v>176</v>
      </c>
      <c r="P52" s="81">
        <v>43681.921423611115</v>
      </c>
      <c r="Q52" s="79" t="s">
        <v>353</v>
      </c>
      <c r="R52" s="83" t="s">
        <v>481</v>
      </c>
      <c r="S52" s="79" t="s">
        <v>536</v>
      </c>
      <c r="T52" s="79" t="s">
        <v>574</v>
      </c>
      <c r="U52" s="79"/>
      <c r="V52" s="83" t="s">
        <v>679</v>
      </c>
      <c r="W52" s="81">
        <v>43681.921423611115</v>
      </c>
      <c r="X52" s="83" t="s">
        <v>770</v>
      </c>
      <c r="Y52" s="79"/>
      <c r="Z52" s="79"/>
      <c r="AA52" s="85" t="s">
        <v>953</v>
      </c>
      <c r="AB52" s="79"/>
      <c r="AC52" s="79" t="b">
        <v>0</v>
      </c>
      <c r="AD52" s="79">
        <v>3</v>
      </c>
      <c r="AE52" s="85" t="s">
        <v>1094</v>
      </c>
      <c r="AF52" s="79" t="b">
        <v>1</v>
      </c>
      <c r="AG52" s="79" t="s">
        <v>1104</v>
      </c>
      <c r="AH52" s="79"/>
      <c r="AI52" s="85" t="s">
        <v>1110</v>
      </c>
      <c r="AJ52" s="79" t="b">
        <v>0</v>
      </c>
      <c r="AK52" s="79">
        <v>1</v>
      </c>
      <c r="AL52" s="85" t="s">
        <v>1094</v>
      </c>
      <c r="AM52" s="79" t="s">
        <v>1120</v>
      </c>
      <c r="AN52" s="79" t="b">
        <v>0</v>
      </c>
      <c r="AO52" s="85" t="s">
        <v>953</v>
      </c>
      <c r="AP52" s="79" t="s">
        <v>176</v>
      </c>
      <c r="AQ52" s="79">
        <v>0</v>
      </c>
      <c r="AR52" s="79">
        <v>0</v>
      </c>
      <c r="AS52" s="79"/>
      <c r="AT52" s="79"/>
      <c r="AU52" s="79"/>
      <c r="AV52" s="79"/>
      <c r="AW52" s="79"/>
      <c r="AX52" s="79"/>
      <c r="AY52" s="79"/>
      <c r="AZ52" s="79"/>
      <c r="BA52">
        <v>13</v>
      </c>
      <c r="BB52" s="78" t="str">
        <f>REPLACE(INDEX(GroupVertices[Group],MATCH(Edges25[[#This Row],[Vertex 1]],GroupVertices[Vertex],0)),1,1,"")</f>
        <v>4</v>
      </c>
      <c r="BC52" s="78" t="str">
        <f>REPLACE(INDEX(GroupVertices[Group],MATCH(Edges25[[#This Row],[Vertex 2]],GroupVertices[Vertex],0)),1,1,"")</f>
        <v>4</v>
      </c>
      <c r="BD52" s="48">
        <v>1</v>
      </c>
      <c r="BE52" s="49">
        <v>2.6315789473684212</v>
      </c>
      <c r="BF52" s="48">
        <v>0</v>
      </c>
      <c r="BG52" s="49">
        <v>0</v>
      </c>
      <c r="BH52" s="48">
        <v>0</v>
      </c>
      <c r="BI52" s="49">
        <v>0</v>
      </c>
      <c r="BJ52" s="48">
        <v>37</v>
      </c>
      <c r="BK52" s="49">
        <v>97.36842105263158</v>
      </c>
      <c r="BL52" s="48">
        <v>38</v>
      </c>
    </row>
    <row r="53" spans="1:64" ht="15">
      <c r="A53" s="64" t="s">
        <v>234</v>
      </c>
      <c r="B53" s="64" t="s">
        <v>234</v>
      </c>
      <c r="C53" s="65"/>
      <c r="D53" s="66"/>
      <c r="E53" s="67"/>
      <c r="F53" s="68"/>
      <c r="G53" s="65"/>
      <c r="H53" s="69"/>
      <c r="I53" s="70"/>
      <c r="J53" s="70"/>
      <c r="K53" s="34" t="s">
        <v>65</v>
      </c>
      <c r="L53" s="77">
        <v>57</v>
      </c>
      <c r="M53" s="77"/>
      <c r="N53" s="72"/>
      <c r="O53" s="79" t="s">
        <v>176</v>
      </c>
      <c r="P53" s="81">
        <v>43681.93016203704</v>
      </c>
      <c r="Q53" s="79" t="s">
        <v>354</v>
      </c>
      <c r="R53" s="83" t="s">
        <v>482</v>
      </c>
      <c r="S53" s="79" t="s">
        <v>541</v>
      </c>
      <c r="T53" s="79" t="s">
        <v>575</v>
      </c>
      <c r="U53" s="79"/>
      <c r="V53" s="83" t="s">
        <v>679</v>
      </c>
      <c r="W53" s="81">
        <v>43681.93016203704</v>
      </c>
      <c r="X53" s="83" t="s">
        <v>771</v>
      </c>
      <c r="Y53" s="79"/>
      <c r="Z53" s="79"/>
      <c r="AA53" s="85" t="s">
        <v>954</v>
      </c>
      <c r="AB53" s="79"/>
      <c r="AC53" s="79" t="b">
        <v>0</v>
      </c>
      <c r="AD53" s="79">
        <v>5</v>
      </c>
      <c r="AE53" s="85" t="s">
        <v>1094</v>
      </c>
      <c r="AF53" s="79" t="b">
        <v>0</v>
      </c>
      <c r="AG53" s="79" t="s">
        <v>1104</v>
      </c>
      <c r="AH53" s="79"/>
      <c r="AI53" s="85" t="s">
        <v>1094</v>
      </c>
      <c r="AJ53" s="79" t="b">
        <v>0</v>
      </c>
      <c r="AK53" s="79">
        <v>5</v>
      </c>
      <c r="AL53" s="85" t="s">
        <v>1094</v>
      </c>
      <c r="AM53" s="79" t="s">
        <v>1120</v>
      </c>
      <c r="AN53" s="79" t="b">
        <v>0</v>
      </c>
      <c r="AO53" s="85" t="s">
        <v>954</v>
      </c>
      <c r="AP53" s="79" t="s">
        <v>176</v>
      </c>
      <c r="AQ53" s="79">
        <v>0</v>
      </c>
      <c r="AR53" s="79">
        <v>0</v>
      </c>
      <c r="AS53" s="79"/>
      <c r="AT53" s="79"/>
      <c r="AU53" s="79"/>
      <c r="AV53" s="79"/>
      <c r="AW53" s="79"/>
      <c r="AX53" s="79"/>
      <c r="AY53" s="79"/>
      <c r="AZ53" s="79"/>
      <c r="BA53">
        <v>13</v>
      </c>
      <c r="BB53" s="78" t="str">
        <f>REPLACE(INDEX(GroupVertices[Group],MATCH(Edges25[[#This Row],[Vertex 1]],GroupVertices[Vertex],0)),1,1,"")</f>
        <v>4</v>
      </c>
      <c r="BC53" s="78" t="str">
        <f>REPLACE(INDEX(GroupVertices[Group],MATCH(Edges25[[#This Row],[Vertex 2]],GroupVertices[Vertex],0)),1,1,"")</f>
        <v>4</v>
      </c>
      <c r="BD53" s="48">
        <v>2</v>
      </c>
      <c r="BE53" s="49">
        <v>6.451612903225806</v>
      </c>
      <c r="BF53" s="48">
        <v>0</v>
      </c>
      <c r="BG53" s="49">
        <v>0</v>
      </c>
      <c r="BH53" s="48">
        <v>0</v>
      </c>
      <c r="BI53" s="49">
        <v>0</v>
      </c>
      <c r="BJ53" s="48">
        <v>29</v>
      </c>
      <c r="BK53" s="49">
        <v>93.54838709677419</v>
      </c>
      <c r="BL53" s="48">
        <v>31</v>
      </c>
    </row>
    <row r="54" spans="1:64" ht="15">
      <c r="A54" s="64" t="s">
        <v>234</v>
      </c>
      <c r="B54" s="64" t="s">
        <v>234</v>
      </c>
      <c r="C54" s="65"/>
      <c r="D54" s="66"/>
      <c r="E54" s="67"/>
      <c r="F54" s="68"/>
      <c r="G54" s="65"/>
      <c r="H54" s="69"/>
      <c r="I54" s="70"/>
      <c r="J54" s="70"/>
      <c r="K54" s="34" t="s">
        <v>65</v>
      </c>
      <c r="L54" s="77">
        <v>58</v>
      </c>
      <c r="M54" s="77"/>
      <c r="N54" s="72"/>
      <c r="O54" s="79" t="s">
        <v>176</v>
      </c>
      <c r="P54" s="81">
        <v>43681.930347222224</v>
      </c>
      <c r="Q54" s="79" t="s">
        <v>339</v>
      </c>
      <c r="R54" s="79"/>
      <c r="S54" s="79"/>
      <c r="T54" s="79" t="s">
        <v>566</v>
      </c>
      <c r="U54" s="79"/>
      <c r="V54" s="83" t="s">
        <v>679</v>
      </c>
      <c r="W54" s="81">
        <v>43681.930347222224</v>
      </c>
      <c r="X54" s="83" t="s">
        <v>772</v>
      </c>
      <c r="Y54" s="79"/>
      <c r="Z54" s="79"/>
      <c r="AA54" s="85" t="s">
        <v>955</v>
      </c>
      <c r="AB54" s="79"/>
      <c r="AC54" s="79" t="b">
        <v>0</v>
      </c>
      <c r="AD54" s="79">
        <v>0</v>
      </c>
      <c r="AE54" s="85" t="s">
        <v>1094</v>
      </c>
      <c r="AF54" s="79" t="b">
        <v>0</v>
      </c>
      <c r="AG54" s="79" t="s">
        <v>1104</v>
      </c>
      <c r="AH54" s="79"/>
      <c r="AI54" s="85" t="s">
        <v>1094</v>
      </c>
      <c r="AJ54" s="79" t="b">
        <v>0</v>
      </c>
      <c r="AK54" s="79">
        <v>5</v>
      </c>
      <c r="AL54" s="85" t="s">
        <v>954</v>
      </c>
      <c r="AM54" s="79" t="s">
        <v>1120</v>
      </c>
      <c r="AN54" s="79" t="b">
        <v>0</v>
      </c>
      <c r="AO54" s="85" t="s">
        <v>954</v>
      </c>
      <c r="AP54" s="79" t="s">
        <v>176</v>
      </c>
      <c r="AQ54" s="79">
        <v>0</v>
      </c>
      <c r="AR54" s="79">
        <v>0</v>
      </c>
      <c r="AS54" s="79"/>
      <c r="AT54" s="79"/>
      <c r="AU54" s="79"/>
      <c r="AV54" s="79"/>
      <c r="AW54" s="79"/>
      <c r="AX54" s="79"/>
      <c r="AY54" s="79"/>
      <c r="AZ54" s="79"/>
      <c r="BA54">
        <v>13</v>
      </c>
      <c r="BB54" s="78" t="str">
        <f>REPLACE(INDEX(GroupVertices[Group],MATCH(Edges25[[#This Row],[Vertex 1]],GroupVertices[Vertex],0)),1,1,"")</f>
        <v>4</v>
      </c>
      <c r="BC54" s="78" t="str">
        <f>REPLACE(INDEX(GroupVertices[Group],MATCH(Edges25[[#This Row],[Vertex 2]],GroupVertices[Vertex],0)),1,1,"")</f>
        <v>4</v>
      </c>
      <c r="BD54" s="48">
        <v>2</v>
      </c>
      <c r="BE54" s="49">
        <v>9.090909090909092</v>
      </c>
      <c r="BF54" s="48">
        <v>0</v>
      </c>
      <c r="BG54" s="49">
        <v>0</v>
      </c>
      <c r="BH54" s="48">
        <v>0</v>
      </c>
      <c r="BI54" s="49">
        <v>0</v>
      </c>
      <c r="BJ54" s="48">
        <v>20</v>
      </c>
      <c r="BK54" s="49">
        <v>90.9090909090909</v>
      </c>
      <c r="BL54" s="48">
        <v>22</v>
      </c>
    </row>
    <row r="55" spans="1:64" ht="15">
      <c r="A55" s="64" t="s">
        <v>234</v>
      </c>
      <c r="B55" s="64" t="s">
        <v>234</v>
      </c>
      <c r="C55" s="65"/>
      <c r="D55" s="66"/>
      <c r="E55" s="67"/>
      <c r="F55" s="68"/>
      <c r="G55" s="65"/>
      <c r="H55" s="69"/>
      <c r="I55" s="70"/>
      <c r="J55" s="70"/>
      <c r="K55" s="34" t="s">
        <v>65</v>
      </c>
      <c r="L55" s="77">
        <v>59</v>
      </c>
      <c r="M55" s="77"/>
      <c r="N55" s="72"/>
      <c r="O55" s="79" t="s">
        <v>176</v>
      </c>
      <c r="P55" s="81">
        <v>43684.31737268518</v>
      </c>
      <c r="Q55" s="79" t="s">
        <v>355</v>
      </c>
      <c r="R55" s="83" t="s">
        <v>479</v>
      </c>
      <c r="S55" s="79" t="s">
        <v>539</v>
      </c>
      <c r="T55" s="79" t="s">
        <v>576</v>
      </c>
      <c r="U55" s="83" t="s">
        <v>631</v>
      </c>
      <c r="V55" s="83" t="s">
        <v>631</v>
      </c>
      <c r="W55" s="81">
        <v>43684.31737268518</v>
      </c>
      <c r="X55" s="83" t="s">
        <v>773</v>
      </c>
      <c r="Y55" s="79"/>
      <c r="Z55" s="79"/>
      <c r="AA55" s="85" t="s">
        <v>956</v>
      </c>
      <c r="AB55" s="79"/>
      <c r="AC55" s="79" t="b">
        <v>0</v>
      </c>
      <c r="AD55" s="79">
        <v>7</v>
      </c>
      <c r="AE55" s="85" t="s">
        <v>1094</v>
      </c>
      <c r="AF55" s="79" t="b">
        <v>0</v>
      </c>
      <c r="AG55" s="79" t="s">
        <v>1104</v>
      </c>
      <c r="AH55" s="79"/>
      <c r="AI55" s="85" t="s">
        <v>1094</v>
      </c>
      <c r="AJ55" s="79" t="b">
        <v>0</v>
      </c>
      <c r="AK55" s="79">
        <v>7</v>
      </c>
      <c r="AL55" s="85" t="s">
        <v>1094</v>
      </c>
      <c r="AM55" s="79" t="s">
        <v>1124</v>
      </c>
      <c r="AN55" s="79" t="b">
        <v>0</v>
      </c>
      <c r="AO55" s="85" t="s">
        <v>956</v>
      </c>
      <c r="AP55" s="79" t="s">
        <v>176</v>
      </c>
      <c r="AQ55" s="79">
        <v>0</v>
      </c>
      <c r="AR55" s="79">
        <v>0</v>
      </c>
      <c r="AS55" s="79"/>
      <c r="AT55" s="79"/>
      <c r="AU55" s="79"/>
      <c r="AV55" s="79"/>
      <c r="AW55" s="79"/>
      <c r="AX55" s="79"/>
      <c r="AY55" s="79"/>
      <c r="AZ55" s="79"/>
      <c r="BA55">
        <v>13</v>
      </c>
      <c r="BB55" s="78" t="str">
        <f>REPLACE(INDEX(GroupVertices[Group],MATCH(Edges25[[#This Row],[Vertex 1]],GroupVertices[Vertex],0)),1,1,"")</f>
        <v>4</v>
      </c>
      <c r="BC55" s="78" t="str">
        <f>REPLACE(INDEX(GroupVertices[Group],MATCH(Edges25[[#This Row],[Vertex 2]],GroupVertices[Vertex],0)),1,1,"")</f>
        <v>4</v>
      </c>
      <c r="BD55" s="48">
        <v>1</v>
      </c>
      <c r="BE55" s="49">
        <v>3.125</v>
      </c>
      <c r="BF55" s="48">
        <v>0</v>
      </c>
      <c r="BG55" s="49">
        <v>0</v>
      </c>
      <c r="BH55" s="48">
        <v>0</v>
      </c>
      <c r="BI55" s="49">
        <v>0</v>
      </c>
      <c r="BJ55" s="48">
        <v>31</v>
      </c>
      <c r="BK55" s="49">
        <v>96.875</v>
      </c>
      <c r="BL55" s="48">
        <v>32</v>
      </c>
    </row>
    <row r="56" spans="1:64" ht="15">
      <c r="A56" s="64" t="s">
        <v>234</v>
      </c>
      <c r="B56" s="64" t="s">
        <v>234</v>
      </c>
      <c r="C56" s="65"/>
      <c r="D56" s="66"/>
      <c r="E56" s="67"/>
      <c r="F56" s="68"/>
      <c r="G56" s="65"/>
      <c r="H56" s="69"/>
      <c r="I56" s="70"/>
      <c r="J56" s="70"/>
      <c r="K56" s="34" t="s">
        <v>65</v>
      </c>
      <c r="L56" s="77">
        <v>60</v>
      </c>
      <c r="M56" s="77"/>
      <c r="N56" s="72"/>
      <c r="O56" s="79" t="s">
        <v>176</v>
      </c>
      <c r="P56" s="81">
        <v>43684.317465277774</v>
      </c>
      <c r="Q56" s="79" t="s">
        <v>330</v>
      </c>
      <c r="R56" s="79"/>
      <c r="S56" s="79"/>
      <c r="T56" s="79"/>
      <c r="U56" s="79"/>
      <c r="V56" s="83" t="s">
        <v>679</v>
      </c>
      <c r="W56" s="81">
        <v>43684.317465277774</v>
      </c>
      <c r="X56" s="83" t="s">
        <v>774</v>
      </c>
      <c r="Y56" s="79"/>
      <c r="Z56" s="79"/>
      <c r="AA56" s="85" t="s">
        <v>957</v>
      </c>
      <c r="AB56" s="79"/>
      <c r="AC56" s="79" t="b">
        <v>0</v>
      </c>
      <c r="AD56" s="79">
        <v>0</v>
      </c>
      <c r="AE56" s="85" t="s">
        <v>1094</v>
      </c>
      <c r="AF56" s="79" t="b">
        <v>0</v>
      </c>
      <c r="AG56" s="79" t="s">
        <v>1104</v>
      </c>
      <c r="AH56" s="79"/>
      <c r="AI56" s="85" t="s">
        <v>1094</v>
      </c>
      <c r="AJ56" s="79" t="b">
        <v>0</v>
      </c>
      <c r="AK56" s="79">
        <v>7</v>
      </c>
      <c r="AL56" s="85" t="s">
        <v>956</v>
      </c>
      <c r="AM56" s="79" t="s">
        <v>1124</v>
      </c>
      <c r="AN56" s="79" t="b">
        <v>0</v>
      </c>
      <c r="AO56" s="85" t="s">
        <v>956</v>
      </c>
      <c r="AP56" s="79" t="s">
        <v>176</v>
      </c>
      <c r="AQ56" s="79">
        <v>0</v>
      </c>
      <c r="AR56" s="79">
        <v>0</v>
      </c>
      <c r="AS56" s="79"/>
      <c r="AT56" s="79"/>
      <c r="AU56" s="79"/>
      <c r="AV56" s="79"/>
      <c r="AW56" s="79"/>
      <c r="AX56" s="79"/>
      <c r="AY56" s="79"/>
      <c r="AZ56" s="79"/>
      <c r="BA56">
        <v>13</v>
      </c>
      <c r="BB56" s="78" t="str">
        <f>REPLACE(INDEX(GroupVertices[Group],MATCH(Edges25[[#This Row],[Vertex 1]],GroupVertices[Vertex],0)),1,1,"")</f>
        <v>4</v>
      </c>
      <c r="BC56" s="78" t="str">
        <f>REPLACE(INDEX(GroupVertices[Group],MATCH(Edges25[[#This Row],[Vertex 2]],GroupVertices[Vertex],0)),1,1,"")</f>
        <v>4</v>
      </c>
      <c r="BD56" s="48">
        <v>1</v>
      </c>
      <c r="BE56" s="49">
        <v>4.166666666666667</v>
      </c>
      <c r="BF56" s="48">
        <v>0</v>
      </c>
      <c r="BG56" s="49">
        <v>0</v>
      </c>
      <c r="BH56" s="48">
        <v>0</v>
      </c>
      <c r="BI56" s="49">
        <v>0</v>
      </c>
      <c r="BJ56" s="48">
        <v>23</v>
      </c>
      <c r="BK56" s="49">
        <v>95.83333333333333</v>
      </c>
      <c r="BL56" s="48">
        <v>24</v>
      </c>
    </row>
    <row r="57" spans="1:64" ht="15">
      <c r="A57" s="64" t="s">
        <v>234</v>
      </c>
      <c r="B57" s="64" t="s">
        <v>234</v>
      </c>
      <c r="C57" s="65"/>
      <c r="D57" s="66"/>
      <c r="E57" s="67"/>
      <c r="F57" s="68"/>
      <c r="G57" s="65"/>
      <c r="H57" s="69"/>
      <c r="I57" s="70"/>
      <c r="J57" s="70"/>
      <c r="K57" s="34" t="s">
        <v>65</v>
      </c>
      <c r="L57" s="77">
        <v>61</v>
      </c>
      <c r="M57" s="77"/>
      <c r="N57" s="72"/>
      <c r="O57" s="79" t="s">
        <v>176</v>
      </c>
      <c r="P57" s="81">
        <v>43695.89805555555</v>
      </c>
      <c r="Q57" s="79" t="s">
        <v>343</v>
      </c>
      <c r="R57" s="79"/>
      <c r="S57" s="79"/>
      <c r="T57" s="79" t="s">
        <v>567</v>
      </c>
      <c r="U57" s="79"/>
      <c r="V57" s="83" t="s">
        <v>679</v>
      </c>
      <c r="W57" s="81">
        <v>43695.89805555555</v>
      </c>
      <c r="X57" s="83" t="s">
        <v>775</v>
      </c>
      <c r="Y57" s="79"/>
      <c r="Z57" s="79"/>
      <c r="AA57" s="85" t="s">
        <v>958</v>
      </c>
      <c r="AB57" s="79"/>
      <c r="AC57" s="79" t="b">
        <v>0</v>
      </c>
      <c r="AD57" s="79">
        <v>0</v>
      </c>
      <c r="AE57" s="85" t="s">
        <v>1094</v>
      </c>
      <c r="AF57" s="79" t="b">
        <v>1</v>
      </c>
      <c r="AG57" s="79" t="s">
        <v>1104</v>
      </c>
      <c r="AH57" s="79"/>
      <c r="AI57" s="85" t="s">
        <v>1110</v>
      </c>
      <c r="AJ57" s="79" t="b">
        <v>0</v>
      </c>
      <c r="AK57" s="79">
        <v>4</v>
      </c>
      <c r="AL57" s="85" t="s">
        <v>953</v>
      </c>
      <c r="AM57" s="79" t="s">
        <v>1124</v>
      </c>
      <c r="AN57" s="79" t="b">
        <v>0</v>
      </c>
      <c r="AO57" s="85" t="s">
        <v>953</v>
      </c>
      <c r="AP57" s="79" t="s">
        <v>176</v>
      </c>
      <c r="AQ57" s="79">
        <v>0</v>
      </c>
      <c r="AR57" s="79">
        <v>0</v>
      </c>
      <c r="AS57" s="79"/>
      <c r="AT57" s="79"/>
      <c r="AU57" s="79"/>
      <c r="AV57" s="79"/>
      <c r="AW57" s="79"/>
      <c r="AX57" s="79"/>
      <c r="AY57" s="79"/>
      <c r="AZ57" s="79"/>
      <c r="BA57">
        <v>13</v>
      </c>
      <c r="BB57" s="78" t="str">
        <f>REPLACE(INDEX(GroupVertices[Group],MATCH(Edges25[[#This Row],[Vertex 1]],GroupVertices[Vertex],0)),1,1,"")</f>
        <v>4</v>
      </c>
      <c r="BC57" s="78" t="str">
        <f>REPLACE(INDEX(GroupVertices[Group],MATCH(Edges25[[#This Row],[Vertex 2]],GroupVertices[Vertex],0)),1,1,"")</f>
        <v>4</v>
      </c>
      <c r="BD57" s="48">
        <v>1</v>
      </c>
      <c r="BE57" s="49">
        <v>4.761904761904762</v>
      </c>
      <c r="BF57" s="48">
        <v>0</v>
      </c>
      <c r="BG57" s="49">
        <v>0</v>
      </c>
      <c r="BH57" s="48">
        <v>0</v>
      </c>
      <c r="BI57" s="49">
        <v>0</v>
      </c>
      <c r="BJ57" s="48">
        <v>20</v>
      </c>
      <c r="BK57" s="49">
        <v>95.23809523809524</v>
      </c>
      <c r="BL57" s="48">
        <v>21</v>
      </c>
    </row>
    <row r="58" spans="1:64" ht="15">
      <c r="A58" s="64" t="s">
        <v>234</v>
      </c>
      <c r="B58" s="64" t="s">
        <v>234</v>
      </c>
      <c r="C58" s="65"/>
      <c r="D58" s="66"/>
      <c r="E58" s="67"/>
      <c r="F58" s="68"/>
      <c r="G58" s="65"/>
      <c r="H58" s="69"/>
      <c r="I58" s="70"/>
      <c r="J58" s="70"/>
      <c r="K58" s="34" t="s">
        <v>65</v>
      </c>
      <c r="L58" s="77">
        <v>62</v>
      </c>
      <c r="M58" s="77"/>
      <c r="N58" s="72"/>
      <c r="O58" s="79" t="s">
        <v>176</v>
      </c>
      <c r="P58" s="81">
        <v>43695.90584490741</v>
      </c>
      <c r="Q58" s="79" t="s">
        <v>356</v>
      </c>
      <c r="R58" s="83" t="s">
        <v>473</v>
      </c>
      <c r="S58" s="79" t="s">
        <v>536</v>
      </c>
      <c r="T58" s="79" t="s">
        <v>577</v>
      </c>
      <c r="U58" s="79"/>
      <c r="V58" s="83" t="s">
        <v>679</v>
      </c>
      <c r="W58" s="81">
        <v>43695.90584490741</v>
      </c>
      <c r="X58" s="83" t="s">
        <v>776</v>
      </c>
      <c r="Y58" s="79"/>
      <c r="Z58" s="79"/>
      <c r="AA58" s="85" t="s">
        <v>959</v>
      </c>
      <c r="AB58" s="79"/>
      <c r="AC58" s="79" t="b">
        <v>0</v>
      </c>
      <c r="AD58" s="79">
        <v>4</v>
      </c>
      <c r="AE58" s="85" t="s">
        <v>1094</v>
      </c>
      <c r="AF58" s="79" t="b">
        <v>1</v>
      </c>
      <c r="AG58" s="79" t="s">
        <v>1104</v>
      </c>
      <c r="AH58" s="79"/>
      <c r="AI58" s="85" t="s">
        <v>1109</v>
      </c>
      <c r="AJ58" s="79" t="b">
        <v>0</v>
      </c>
      <c r="AK58" s="79">
        <v>4</v>
      </c>
      <c r="AL58" s="85" t="s">
        <v>1094</v>
      </c>
      <c r="AM58" s="79" t="s">
        <v>1124</v>
      </c>
      <c r="AN58" s="79" t="b">
        <v>0</v>
      </c>
      <c r="AO58" s="85" t="s">
        <v>959</v>
      </c>
      <c r="AP58" s="79" t="s">
        <v>176</v>
      </c>
      <c r="AQ58" s="79">
        <v>0</v>
      </c>
      <c r="AR58" s="79">
        <v>0</v>
      </c>
      <c r="AS58" s="79"/>
      <c r="AT58" s="79"/>
      <c r="AU58" s="79"/>
      <c r="AV58" s="79"/>
      <c r="AW58" s="79"/>
      <c r="AX58" s="79"/>
      <c r="AY58" s="79"/>
      <c r="AZ58" s="79"/>
      <c r="BA58">
        <v>13</v>
      </c>
      <c r="BB58" s="78" t="str">
        <f>REPLACE(INDEX(GroupVertices[Group],MATCH(Edges25[[#This Row],[Vertex 1]],GroupVertices[Vertex],0)),1,1,"")</f>
        <v>4</v>
      </c>
      <c r="BC58" s="78" t="str">
        <f>REPLACE(INDEX(GroupVertices[Group],MATCH(Edges25[[#This Row],[Vertex 2]],GroupVertices[Vertex],0)),1,1,"")</f>
        <v>4</v>
      </c>
      <c r="BD58" s="48">
        <v>0</v>
      </c>
      <c r="BE58" s="49">
        <v>0</v>
      </c>
      <c r="BF58" s="48">
        <v>0</v>
      </c>
      <c r="BG58" s="49">
        <v>0</v>
      </c>
      <c r="BH58" s="48">
        <v>0</v>
      </c>
      <c r="BI58" s="49">
        <v>0</v>
      </c>
      <c r="BJ58" s="48">
        <v>17</v>
      </c>
      <c r="BK58" s="49">
        <v>100</v>
      </c>
      <c r="BL58" s="48">
        <v>17</v>
      </c>
    </row>
    <row r="59" spans="1:64" ht="15">
      <c r="A59" s="64" t="s">
        <v>234</v>
      </c>
      <c r="B59" s="64" t="s">
        <v>234</v>
      </c>
      <c r="C59" s="65"/>
      <c r="D59" s="66"/>
      <c r="E59" s="67"/>
      <c r="F59" s="68"/>
      <c r="G59" s="65"/>
      <c r="H59" s="69"/>
      <c r="I59" s="70"/>
      <c r="J59" s="70"/>
      <c r="K59" s="34" t="s">
        <v>65</v>
      </c>
      <c r="L59" s="77">
        <v>63</v>
      </c>
      <c r="M59" s="77"/>
      <c r="N59" s="72"/>
      <c r="O59" s="79" t="s">
        <v>176</v>
      </c>
      <c r="P59" s="81">
        <v>43695.90894675926</v>
      </c>
      <c r="Q59" s="79" t="s">
        <v>357</v>
      </c>
      <c r="R59" s="83" t="s">
        <v>474</v>
      </c>
      <c r="S59" s="79" t="s">
        <v>539</v>
      </c>
      <c r="T59" s="79" t="s">
        <v>578</v>
      </c>
      <c r="U59" s="83" t="s">
        <v>632</v>
      </c>
      <c r="V59" s="83" t="s">
        <v>632</v>
      </c>
      <c r="W59" s="81">
        <v>43695.90894675926</v>
      </c>
      <c r="X59" s="83" t="s">
        <v>777</v>
      </c>
      <c r="Y59" s="79"/>
      <c r="Z59" s="79"/>
      <c r="AA59" s="85" t="s">
        <v>960</v>
      </c>
      <c r="AB59" s="79"/>
      <c r="AC59" s="79" t="b">
        <v>0</v>
      </c>
      <c r="AD59" s="79">
        <v>6</v>
      </c>
      <c r="AE59" s="85" t="s">
        <v>1094</v>
      </c>
      <c r="AF59" s="79" t="b">
        <v>0</v>
      </c>
      <c r="AG59" s="79" t="s">
        <v>1104</v>
      </c>
      <c r="AH59" s="79"/>
      <c r="AI59" s="85" t="s">
        <v>1094</v>
      </c>
      <c r="AJ59" s="79" t="b">
        <v>0</v>
      </c>
      <c r="AK59" s="79">
        <v>5</v>
      </c>
      <c r="AL59" s="85" t="s">
        <v>1094</v>
      </c>
      <c r="AM59" s="79" t="s">
        <v>1124</v>
      </c>
      <c r="AN59" s="79" t="b">
        <v>0</v>
      </c>
      <c r="AO59" s="85" t="s">
        <v>960</v>
      </c>
      <c r="AP59" s="79" t="s">
        <v>176</v>
      </c>
      <c r="AQ59" s="79">
        <v>0</v>
      </c>
      <c r="AR59" s="79">
        <v>0</v>
      </c>
      <c r="AS59" s="79"/>
      <c r="AT59" s="79"/>
      <c r="AU59" s="79"/>
      <c r="AV59" s="79"/>
      <c r="AW59" s="79"/>
      <c r="AX59" s="79"/>
      <c r="AY59" s="79"/>
      <c r="AZ59" s="79"/>
      <c r="BA59">
        <v>13</v>
      </c>
      <c r="BB59" s="78" t="str">
        <f>REPLACE(INDEX(GroupVertices[Group],MATCH(Edges25[[#This Row],[Vertex 1]],GroupVertices[Vertex],0)),1,1,"")</f>
        <v>4</v>
      </c>
      <c r="BC59" s="78" t="str">
        <f>REPLACE(INDEX(GroupVertices[Group],MATCH(Edges25[[#This Row],[Vertex 2]],GroupVertices[Vertex],0)),1,1,"")</f>
        <v>4</v>
      </c>
      <c r="BD59" s="48">
        <v>2</v>
      </c>
      <c r="BE59" s="49">
        <v>8.333333333333334</v>
      </c>
      <c r="BF59" s="48">
        <v>0</v>
      </c>
      <c r="BG59" s="49">
        <v>0</v>
      </c>
      <c r="BH59" s="48">
        <v>0</v>
      </c>
      <c r="BI59" s="49">
        <v>0</v>
      </c>
      <c r="BJ59" s="48">
        <v>22</v>
      </c>
      <c r="BK59" s="49">
        <v>91.66666666666667</v>
      </c>
      <c r="BL59" s="48">
        <v>24</v>
      </c>
    </row>
    <row r="60" spans="1:64" ht="15">
      <c r="A60" s="64" t="s">
        <v>234</v>
      </c>
      <c r="B60" s="64" t="s">
        <v>234</v>
      </c>
      <c r="C60" s="65"/>
      <c r="D60" s="66"/>
      <c r="E60" s="67"/>
      <c r="F60" s="68"/>
      <c r="G60" s="65"/>
      <c r="H60" s="69"/>
      <c r="I60" s="70"/>
      <c r="J60" s="70"/>
      <c r="K60" s="34" t="s">
        <v>65</v>
      </c>
      <c r="L60" s="77">
        <v>64</v>
      </c>
      <c r="M60" s="77"/>
      <c r="N60" s="72"/>
      <c r="O60" s="79" t="s">
        <v>176</v>
      </c>
      <c r="P60" s="81">
        <v>43695.90903935185</v>
      </c>
      <c r="Q60" s="79" t="s">
        <v>342</v>
      </c>
      <c r="R60" s="83" t="s">
        <v>474</v>
      </c>
      <c r="S60" s="79" t="s">
        <v>539</v>
      </c>
      <c r="T60" s="79" t="s">
        <v>567</v>
      </c>
      <c r="U60" s="79"/>
      <c r="V60" s="83" t="s">
        <v>679</v>
      </c>
      <c r="W60" s="81">
        <v>43695.90903935185</v>
      </c>
      <c r="X60" s="83" t="s">
        <v>778</v>
      </c>
      <c r="Y60" s="79"/>
      <c r="Z60" s="79"/>
      <c r="AA60" s="85" t="s">
        <v>961</v>
      </c>
      <c r="AB60" s="79"/>
      <c r="AC60" s="79" t="b">
        <v>0</v>
      </c>
      <c r="AD60" s="79">
        <v>0</v>
      </c>
      <c r="AE60" s="85" t="s">
        <v>1094</v>
      </c>
      <c r="AF60" s="79" t="b">
        <v>0</v>
      </c>
      <c r="AG60" s="79" t="s">
        <v>1104</v>
      </c>
      <c r="AH60" s="79"/>
      <c r="AI60" s="85" t="s">
        <v>1094</v>
      </c>
      <c r="AJ60" s="79" t="b">
        <v>0</v>
      </c>
      <c r="AK60" s="79">
        <v>5</v>
      </c>
      <c r="AL60" s="85" t="s">
        <v>960</v>
      </c>
      <c r="AM60" s="79" t="s">
        <v>1124</v>
      </c>
      <c r="AN60" s="79" t="b">
        <v>0</v>
      </c>
      <c r="AO60" s="85" t="s">
        <v>960</v>
      </c>
      <c r="AP60" s="79" t="s">
        <v>176</v>
      </c>
      <c r="AQ60" s="79">
        <v>0</v>
      </c>
      <c r="AR60" s="79">
        <v>0</v>
      </c>
      <c r="AS60" s="79"/>
      <c r="AT60" s="79"/>
      <c r="AU60" s="79"/>
      <c r="AV60" s="79"/>
      <c r="AW60" s="79"/>
      <c r="AX60" s="79"/>
      <c r="AY60" s="79"/>
      <c r="AZ60" s="79"/>
      <c r="BA60">
        <v>13</v>
      </c>
      <c r="BB60" s="78" t="str">
        <f>REPLACE(INDEX(GroupVertices[Group],MATCH(Edges25[[#This Row],[Vertex 1]],GroupVertices[Vertex],0)),1,1,"")</f>
        <v>4</v>
      </c>
      <c r="BC60" s="78" t="str">
        <f>REPLACE(INDEX(GroupVertices[Group],MATCH(Edges25[[#This Row],[Vertex 2]],GroupVertices[Vertex],0)),1,1,"")</f>
        <v>4</v>
      </c>
      <c r="BD60" s="48">
        <v>2</v>
      </c>
      <c r="BE60" s="49">
        <v>13.333333333333334</v>
      </c>
      <c r="BF60" s="48">
        <v>0</v>
      </c>
      <c r="BG60" s="49">
        <v>0</v>
      </c>
      <c r="BH60" s="48">
        <v>0</v>
      </c>
      <c r="BI60" s="49">
        <v>0</v>
      </c>
      <c r="BJ60" s="48">
        <v>13</v>
      </c>
      <c r="BK60" s="49">
        <v>86.66666666666667</v>
      </c>
      <c r="BL60" s="48">
        <v>15</v>
      </c>
    </row>
    <row r="61" spans="1:64" ht="15">
      <c r="A61" s="64" t="s">
        <v>235</v>
      </c>
      <c r="B61" s="64" t="s">
        <v>234</v>
      </c>
      <c r="C61" s="65"/>
      <c r="D61" s="66"/>
      <c r="E61" s="67"/>
      <c r="F61" s="68"/>
      <c r="G61" s="65"/>
      <c r="H61" s="69"/>
      <c r="I61" s="70"/>
      <c r="J61" s="70"/>
      <c r="K61" s="34" t="s">
        <v>65</v>
      </c>
      <c r="L61" s="77">
        <v>65</v>
      </c>
      <c r="M61" s="77"/>
      <c r="N61" s="72"/>
      <c r="O61" s="79" t="s">
        <v>325</v>
      </c>
      <c r="P61" s="81">
        <v>43678.68439814815</v>
      </c>
      <c r="Q61" s="79" t="s">
        <v>338</v>
      </c>
      <c r="R61" s="79"/>
      <c r="S61" s="79"/>
      <c r="T61" s="79" t="s">
        <v>565</v>
      </c>
      <c r="U61" s="79"/>
      <c r="V61" s="83" t="s">
        <v>680</v>
      </c>
      <c r="W61" s="81">
        <v>43678.68439814815</v>
      </c>
      <c r="X61" s="83" t="s">
        <v>779</v>
      </c>
      <c r="Y61" s="79"/>
      <c r="Z61" s="79"/>
      <c r="AA61" s="85" t="s">
        <v>962</v>
      </c>
      <c r="AB61" s="79"/>
      <c r="AC61" s="79" t="b">
        <v>0</v>
      </c>
      <c r="AD61" s="79">
        <v>0</v>
      </c>
      <c r="AE61" s="85" t="s">
        <v>1094</v>
      </c>
      <c r="AF61" s="79" t="b">
        <v>0</v>
      </c>
      <c r="AG61" s="79" t="s">
        <v>1104</v>
      </c>
      <c r="AH61" s="79"/>
      <c r="AI61" s="85" t="s">
        <v>1094</v>
      </c>
      <c r="AJ61" s="79" t="b">
        <v>0</v>
      </c>
      <c r="AK61" s="79">
        <v>4</v>
      </c>
      <c r="AL61" s="85" t="s">
        <v>949</v>
      </c>
      <c r="AM61" s="79" t="s">
        <v>1124</v>
      </c>
      <c r="AN61" s="79" t="b">
        <v>0</v>
      </c>
      <c r="AO61" s="85" t="s">
        <v>949</v>
      </c>
      <c r="AP61" s="79" t="s">
        <v>176</v>
      </c>
      <c r="AQ61" s="79">
        <v>0</v>
      </c>
      <c r="AR61" s="79">
        <v>0</v>
      </c>
      <c r="AS61" s="79"/>
      <c r="AT61" s="79"/>
      <c r="AU61" s="79"/>
      <c r="AV61" s="79"/>
      <c r="AW61" s="79"/>
      <c r="AX61" s="79"/>
      <c r="AY61" s="79"/>
      <c r="AZ61" s="79"/>
      <c r="BA61">
        <v>8</v>
      </c>
      <c r="BB61" s="78" t="str">
        <f>REPLACE(INDEX(GroupVertices[Group],MATCH(Edges25[[#This Row],[Vertex 1]],GroupVertices[Vertex],0)),1,1,"")</f>
        <v>4</v>
      </c>
      <c r="BC61" s="78" t="str">
        <f>REPLACE(INDEX(GroupVertices[Group],MATCH(Edges25[[#This Row],[Vertex 2]],GroupVertices[Vertex],0)),1,1,"")</f>
        <v>4</v>
      </c>
      <c r="BD61" s="48">
        <v>1</v>
      </c>
      <c r="BE61" s="49">
        <v>4.545454545454546</v>
      </c>
      <c r="BF61" s="48">
        <v>0</v>
      </c>
      <c r="BG61" s="49">
        <v>0</v>
      </c>
      <c r="BH61" s="48">
        <v>0</v>
      </c>
      <c r="BI61" s="49">
        <v>0</v>
      </c>
      <c r="BJ61" s="48">
        <v>21</v>
      </c>
      <c r="BK61" s="49">
        <v>95.45454545454545</v>
      </c>
      <c r="BL61" s="48">
        <v>22</v>
      </c>
    </row>
    <row r="62" spans="1:64" ht="15">
      <c r="A62" s="64" t="s">
        <v>235</v>
      </c>
      <c r="B62" s="64" t="s">
        <v>234</v>
      </c>
      <c r="C62" s="65"/>
      <c r="D62" s="66"/>
      <c r="E62" s="67"/>
      <c r="F62" s="68"/>
      <c r="G62" s="65"/>
      <c r="H62" s="69"/>
      <c r="I62" s="70"/>
      <c r="J62" s="70"/>
      <c r="K62" s="34" t="s">
        <v>65</v>
      </c>
      <c r="L62" s="77">
        <v>66</v>
      </c>
      <c r="M62" s="77"/>
      <c r="N62" s="72"/>
      <c r="O62" s="79" t="s">
        <v>325</v>
      </c>
      <c r="P62" s="81">
        <v>43681.91166666667</v>
      </c>
      <c r="Q62" s="79" t="s">
        <v>328</v>
      </c>
      <c r="R62" s="79"/>
      <c r="S62" s="79"/>
      <c r="T62" s="79"/>
      <c r="U62" s="79"/>
      <c r="V62" s="83" t="s">
        <v>680</v>
      </c>
      <c r="W62" s="81">
        <v>43681.91166666667</v>
      </c>
      <c r="X62" s="83" t="s">
        <v>780</v>
      </c>
      <c r="Y62" s="79"/>
      <c r="Z62" s="79"/>
      <c r="AA62" s="85" t="s">
        <v>963</v>
      </c>
      <c r="AB62" s="79"/>
      <c r="AC62" s="79" t="b">
        <v>0</v>
      </c>
      <c r="AD62" s="79">
        <v>0</v>
      </c>
      <c r="AE62" s="85" t="s">
        <v>1094</v>
      </c>
      <c r="AF62" s="79" t="b">
        <v>0</v>
      </c>
      <c r="AG62" s="79" t="s">
        <v>1104</v>
      </c>
      <c r="AH62" s="79"/>
      <c r="AI62" s="85" t="s">
        <v>1094</v>
      </c>
      <c r="AJ62" s="79" t="b">
        <v>0</v>
      </c>
      <c r="AK62" s="79">
        <v>6</v>
      </c>
      <c r="AL62" s="85" t="s">
        <v>950</v>
      </c>
      <c r="AM62" s="79" t="s">
        <v>1126</v>
      </c>
      <c r="AN62" s="79" t="b">
        <v>0</v>
      </c>
      <c r="AO62" s="85" t="s">
        <v>950</v>
      </c>
      <c r="AP62" s="79" t="s">
        <v>176</v>
      </c>
      <c r="AQ62" s="79">
        <v>0</v>
      </c>
      <c r="AR62" s="79">
        <v>0</v>
      </c>
      <c r="AS62" s="79"/>
      <c r="AT62" s="79"/>
      <c r="AU62" s="79"/>
      <c r="AV62" s="79"/>
      <c r="AW62" s="79"/>
      <c r="AX62" s="79"/>
      <c r="AY62" s="79"/>
      <c r="AZ62" s="79"/>
      <c r="BA62">
        <v>8</v>
      </c>
      <c r="BB62" s="78" t="str">
        <f>REPLACE(INDEX(GroupVertices[Group],MATCH(Edges25[[#This Row],[Vertex 1]],GroupVertices[Vertex],0)),1,1,"")</f>
        <v>4</v>
      </c>
      <c r="BC62" s="78" t="str">
        <f>REPLACE(INDEX(GroupVertices[Group],MATCH(Edges25[[#This Row],[Vertex 2]],GroupVertices[Vertex],0)),1,1,"")</f>
        <v>4</v>
      </c>
      <c r="BD62" s="48">
        <v>3</v>
      </c>
      <c r="BE62" s="49">
        <v>12</v>
      </c>
      <c r="BF62" s="48">
        <v>1</v>
      </c>
      <c r="BG62" s="49">
        <v>4</v>
      </c>
      <c r="BH62" s="48">
        <v>0</v>
      </c>
      <c r="BI62" s="49">
        <v>0</v>
      </c>
      <c r="BJ62" s="48">
        <v>21</v>
      </c>
      <c r="BK62" s="49">
        <v>84</v>
      </c>
      <c r="BL62" s="48">
        <v>25</v>
      </c>
    </row>
    <row r="63" spans="1:64" ht="15">
      <c r="A63" s="64" t="s">
        <v>235</v>
      </c>
      <c r="B63" s="64" t="s">
        <v>234</v>
      </c>
      <c r="C63" s="65"/>
      <c r="D63" s="66"/>
      <c r="E63" s="67"/>
      <c r="F63" s="68"/>
      <c r="G63" s="65"/>
      <c r="H63" s="69"/>
      <c r="I63" s="70"/>
      <c r="J63" s="70"/>
      <c r="K63" s="34" t="s">
        <v>65</v>
      </c>
      <c r="L63" s="77">
        <v>67</v>
      </c>
      <c r="M63" s="77"/>
      <c r="N63" s="72"/>
      <c r="O63" s="79" t="s">
        <v>325</v>
      </c>
      <c r="P63" s="81">
        <v>43681.93096064815</v>
      </c>
      <c r="Q63" s="79" t="s">
        <v>339</v>
      </c>
      <c r="R63" s="79"/>
      <c r="S63" s="79"/>
      <c r="T63" s="79" t="s">
        <v>566</v>
      </c>
      <c r="U63" s="79"/>
      <c r="V63" s="83" t="s">
        <v>680</v>
      </c>
      <c r="W63" s="81">
        <v>43681.93096064815</v>
      </c>
      <c r="X63" s="83" t="s">
        <v>781</v>
      </c>
      <c r="Y63" s="79"/>
      <c r="Z63" s="79"/>
      <c r="AA63" s="85" t="s">
        <v>964</v>
      </c>
      <c r="AB63" s="79"/>
      <c r="AC63" s="79" t="b">
        <v>0</v>
      </c>
      <c r="AD63" s="79">
        <v>0</v>
      </c>
      <c r="AE63" s="85" t="s">
        <v>1094</v>
      </c>
      <c r="AF63" s="79" t="b">
        <v>0</v>
      </c>
      <c r="AG63" s="79" t="s">
        <v>1104</v>
      </c>
      <c r="AH63" s="79"/>
      <c r="AI63" s="85" t="s">
        <v>1094</v>
      </c>
      <c r="AJ63" s="79" t="b">
        <v>0</v>
      </c>
      <c r="AK63" s="79">
        <v>5</v>
      </c>
      <c r="AL63" s="85" t="s">
        <v>954</v>
      </c>
      <c r="AM63" s="79" t="s">
        <v>1126</v>
      </c>
      <c r="AN63" s="79" t="b">
        <v>0</v>
      </c>
      <c r="AO63" s="85" t="s">
        <v>954</v>
      </c>
      <c r="AP63" s="79" t="s">
        <v>176</v>
      </c>
      <c r="AQ63" s="79">
        <v>0</v>
      </c>
      <c r="AR63" s="79">
        <v>0</v>
      </c>
      <c r="AS63" s="79"/>
      <c r="AT63" s="79"/>
      <c r="AU63" s="79"/>
      <c r="AV63" s="79"/>
      <c r="AW63" s="79"/>
      <c r="AX63" s="79"/>
      <c r="AY63" s="79"/>
      <c r="AZ63" s="79"/>
      <c r="BA63">
        <v>8</v>
      </c>
      <c r="BB63" s="78" t="str">
        <f>REPLACE(INDEX(GroupVertices[Group],MATCH(Edges25[[#This Row],[Vertex 1]],GroupVertices[Vertex],0)),1,1,"")</f>
        <v>4</v>
      </c>
      <c r="BC63" s="78" t="str">
        <f>REPLACE(INDEX(GroupVertices[Group],MATCH(Edges25[[#This Row],[Vertex 2]],GroupVertices[Vertex],0)),1,1,"")</f>
        <v>4</v>
      </c>
      <c r="BD63" s="48">
        <v>2</v>
      </c>
      <c r="BE63" s="49">
        <v>9.090909090909092</v>
      </c>
      <c r="BF63" s="48">
        <v>0</v>
      </c>
      <c r="BG63" s="49">
        <v>0</v>
      </c>
      <c r="BH63" s="48">
        <v>0</v>
      </c>
      <c r="BI63" s="49">
        <v>0</v>
      </c>
      <c r="BJ63" s="48">
        <v>20</v>
      </c>
      <c r="BK63" s="49">
        <v>90.9090909090909</v>
      </c>
      <c r="BL63" s="48">
        <v>22</v>
      </c>
    </row>
    <row r="64" spans="1:64" ht="15">
      <c r="A64" s="64" t="s">
        <v>235</v>
      </c>
      <c r="B64" s="64" t="s">
        <v>234</v>
      </c>
      <c r="C64" s="65"/>
      <c r="D64" s="66"/>
      <c r="E64" s="67"/>
      <c r="F64" s="68"/>
      <c r="G64" s="65"/>
      <c r="H64" s="69"/>
      <c r="I64" s="70"/>
      <c r="J64" s="70"/>
      <c r="K64" s="34" t="s">
        <v>65</v>
      </c>
      <c r="L64" s="77">
        <v>68</v>
      </c>
      <c r="M64" s="77"/>
      <c r="N64" s="72"/>
      <c r="O64" s="79" t="s">
        <v>325</v>
      </c>
      <c r="P64" s="81">
        <v>43682.61875</v>
      </c>
      <c r="Q64" s="79" t="s">
        <v>358</v>
      </c>
      <c r="R64" s="79"/>
      <c r="S64" s="79"/>
      <c r="T64" s="79" t="s">
        <v>567</v>
      </c>
      <c r="U64" s="79"/>
      <c r="V64" s="83" t="s">
        <v>680</v>
      </c>
      <c r="W64" s="81">
        <v>43682.61875</v>
      </c>
      <c r="X64" s="83" t="s">
        <v>782</v>
      </c>
      <c r="Y64" s="79"/>
      <c r="Z64" s="79"/>
      <c r="AA64" s="85" t="s">
        <v>965</v>
      </c>
      <c r="AB64" s="79"/>
      <c r="AC64" s="79" t="b">
        <v>0</v>
      </c>
      <c r="AD64" s="79">
        <v>0</v>
      </c>
      <c r="AE64" s="85" t="s">
        <v>1094</v>
      </c>
      <c r="AF64" s="79" t="b">
        <v>1</v>
      </c>
      <c r="AG64" s="79" t="s">
        <v>1104</v>
      </c>
      <c r="AH64" s="79"/>
      <c r="AI64" s="85" t="s">
        <v>1110</v>
      </c>
      <c r="AJ64" s="79" t="b">
        <v>0</v>
      </c>
      <c r="AK64" s="79">
        <v>1</v>
      </c>
      <c r="AL64" s="85" t="s">
        <v>953</v>
      </c>
      <c r="AM64" s="79" t="s">
        <v>1124</v>
      </c>
      <c r="AN64" s="79" t="b">
        <v>0</v>
      </c>
      <c r="AO64" s="85" t="s">
        <v>953</v>
      </c>
      <c r="AP64" s="79" t="s">
        <v>176</v>
      </c>
      <c r="AQ64" s="79">
        <v>0</v>
      </c>
      <c r="AR64" s="79">
        <v>0</v>
      </c>
      <c r="AS64" s="79"/>
      <c r="AT64" s="79"/>
      <c r="AU64" s="79"/>
      <c r="AV64" s="79"/>
      <c r="AW64" s="79"/>
      <c r="AX64" s="79"/>
      <c r="AY64" s="79"/>
      <c r="AZ64" s="79"/>
      <c r="BA64">
        <v>8</v>
      </c>
      <c r="BB64" s="78" t="str">
        <f>REPLACE(INDEX(GroupVertices[Group],MATCH(Edges25[[#This Row],[Vertex 1]],GroupVertices[Vertex],0)),1,1,"")</f>
        <v>4</v>
      </c>
      <c r="BC64" s="78" t="str">
        <f>REPLACE(INDEX(GroupVertices[Group],MATCH(Edges25[[#This Row],[Vertex 2]],GroupVertices[Vertex],0)),1,1,"")</f>
        <v>4</v>
      </c>
      <c r="BD64" s="48">
        <v>1</v>
      </c>
      <c r="BE64" s="49">
        <v>4.3478260869565215</v>
      </c>
      <c r="BF64" s="48">
        <v>0</v>
      </c>
      <c r="BG64" s="49">
        <v>0</v>
      </c>
      <c r="BH64" s="48">
        <v>0</v>
      </c>
      <c r="BI64" s="49">
        <v>0</v>
      </c>
      <c r="BJ64" s="48">
        <v>22</v>
      </c>
      <c r="BK64" s="49">
        <v>95.65217391304348</v>
      </c>
      <c r="BL64" s="48">
        <v>23</v>
      </c>
    </row>
    <row r="65" spans="1:64" ht="15">
      <c r="A65" s="64" t="s">
        <v>235</v>
      </c>
      <c r="B65" s="64" t="s">
        <v>234</v>
      </c>
      <c r="C65" s="65"/>
      <c r="D65" s="66"/>
      <c r="E65" s="67"/>
      <c r="F65" s="68"/>
      <c r="G65" s="65"/>
      <c r="H65" s="69"/>
      <c r="I65" s="70"/>
      <c r="J65" s="70"/>
      <c r="K65" s="34" t="s">
        <v>65</v>
      </c>
      <c r="L65" s="77">
        <v>69</v>
      </c>
      <c r="M65" s="77"/>
      <c r="N65" s="72"/>
      <c r="O65" s="79" t="s">
        <v>325</v>
      </c>
      <c r="P65" s="81">
        <v>43684.31827546296</v>
      </c>
      <c r="Q65" s="79" t="s">
        <v>330</v>
      </c>
      <c r="R65" s="79"/>
      <c r="S65" s="79"/>
      <c r="T65" s="79"/>
      <c r="U65" s="79"/>
      <c r="V65" s="83" t="s">
        <v>680</v>
      </c>
      <c r="W65" s="81">
        <v>43684.31827546296</v>
      </c>
      <c r="X65" s="83" t="s">
        <v>783</v>
      </c>
      <c r="Y65" s="79"/>
      <c r="Z65" s="79"/>
      <c r="AA65" s="85" t="s">
        <v>966</v>
      </c>
      <c r="AB65" s="79"/>
      <c r="AC65" s="79" t="b">
        <v>0</v>
      </c>
      <c r="AD65" s="79">
        <v>0</v>
      </c>
      <c r="AE65" s="85" t="s">
        <v>1094</v>
      </c>
      <c r="AF65" s="79" t="b">
        <v>0</v>
      </c>
      <c r="AG65" s="79" t="s">
        <v>1104</v>
      </c>
      <c r="AH65" s="79"/>
      <c r="AI65" s="85" t="s">
        <v>1094</v>
      </c>
      <c r="AJ65" s="79" t="b">
        <v>0</v>
      </c>
      <c r="AK65" s="79">
        <v>7</v>
      </c>
      <c r="AL65" s="85" t="s">
        <v>956</v>
      </c>
      <c r="AM65" s="79" t="s">
        <v>1124</v>
      </c>
      <c r="AN65" s="79" t="b">
        <v>0</v>
      </c>
      <c r="AO65" s="85" t="s">
        <v>956</v>
      </c>
      <c r="AP65" s="79" t="s">
        <v>176</v>
      </c>
      <c r="AQ65" s="79">
        <v>0</v>
      </c>
      <c r="AR65" s="79">
        <v>0</v>
      </c>
      <c r="AS65" s="79"/>
      <c r="AT65" s="79"/>
      <c r="AU65" s="79"/>
      <c r="AV65" s="79"/>
      <c r="AW65" s="79"/>
      <c r="AX65" s="79"/>
      <c r="AY65" s="79"/>
      <c r="AZ65" s="79"/>
      <c r="BA65">
        <v>8</v>
      </c>
      <c r="BB65" s="78" t="str">
        <f>REPLACE(INDEX(GroupVertices[Group],MATCH(Edges25[[#This Row],[Vertex 1]],GroupVertices[Vertex],0)),1,1,"")</f>
        <v>4</v>
      </c>
      <c r="BC65" s="78" t="str">
        <f>REPLACE(INDEX(GroupVertices[Group],MATCH(Edges25[[#This Row],[Vertex 2]],GroupVertices[Vertex],0)),1,1,"")</f>
        <v>4</v>
      </c>
      <c r="BD65" s="48">
        <v>1</v>
      </c>
      <c r="BE65" s="49">
        <v>4.166666666666667</v>
      </c>
      <c r="BF65" s="48">
        <v>0</v>
      </c>
      <c r="BG65" s="49">
        <v>0</v>
      </c>
      <c r="BH65" s="48">
        <v>0</v>
      </c>
      <c r="BI65" s="49">
        <v>0</v>
      </c>
      <c r="BJ65" s="48">
        <v>23</v>
      </c>
      <c r="BK65" s="49">
        <v>95.83333333333333</v>
      </c>
      <c r="BL65" s="48">
        <v>24</v>
      </c>
    </row>
    <row r="66" spans="1:64" ht="15">
      <c r="A66" s="64" t="s">
        <v>235</v>
      </c>
      <c r="B66" s="64" t="s">
        <v>234</v>
      </c>
      <c r="C66" s="65"/>
      <c r="D66" s="66"/>
      <c r="E66" s="67"/>
      <c r="F66" s="68"/>
      <c r="G66" s="65"/>
      <c r="H66" s="69"/>
      <c r="I66" s="70"/>
      <c r="J66" s="70"/>
      <c r="K66" s="34" t="s">
        <v>65</v>
      </c>
      <c r="L66" s="77">
        <v>71</v>
      </c>
      <c r="M66" s="77"/>
      <c r="N66" s="72"/>
      <c r="O66" s="79" t="s">
        <v>325</v>
      </c>
      <c r="P66" s="81">
        <v>43695.91023148148</v>
      </c>
      <c r="Q66" s="79" t="s">
        <v>341</v>
      </c>
      <c r="R66" s="83" t="s">
        <v>473</v>
      </c>
      <c r="S66" s="79" t="s">
        <v>536</v>
      </c>
      <c r="T66" s="79" t="s">
        <v>568</v>
      </c>
      <c r="U66" s="79"/>
      <c r="V66" s="83" t="s">
        <v>680</v>
      </c>
      <c r="W66" s="81">
        <v>43695.91023148148</v>
      </c>
      <c r="X66" s="83" t="s">
        <v>784</v>
      </c>
      <c r="Y66" s="79"/>
      <c r="Z66" s="79"/>
      <c r="AA66" s="85" t="s">
        <v>967</v>
      </c>
      <c r="AB66" s="79"/>
      <c r="AC66" s="79" t="b">
        <v>0</v>
      </c>
      <c r="AD66" s="79">
        <v>0</v>
      </c>
      <c r="AE66" s="85" t="s">
        <v>1094</v>
      </c>
      <c r="AF66" s="79" t="b">
        <v>1</v>
      </c>
      <c r="AG66" s="79" t="s">
        <v>1104</v>
      </c>
      <c r="AH66" s="79"/>
      <c r="AI66" s="85" t="s">
        <v>1109</v>
      </c>
      <c r="AJ66" s="79" t="b">
        <v>0</v>
      </c>
      <c r="AK66" s="79">
        <v>4</v>
      </c>
      <c r="AL66" s="85" t="s">
        <v>959</v>
      </c>
      <c r="AM66" s="79" t="s">
        <v>1124</v>
      </c>
      <c r="AN66" s="79" t="b">
        <v>0</v>
      </c>
      <c r="AO66" s="85" t="s">
        <v>959</v>
      </c>
      <c r="AP66" s="79" t="s">
        <v>176</v>
      </c>
      <c r="AQ66" s="79">
        <v>0</v>
      </c>
      <c r="AR66" s="79">
        <v>0</v>
      </c>
      <c r="AS66" s="79"/>
      <c r="AT66" s="79"/>
      <c r="AU66" s="79"/>
      <c r="AV66" s="79"/>
      <c r="AW66" s="79"/>
      <c r="AX66" s="79"/>
      <c r="AY66" s="79"/>
      <c r="AZ66" s="79"/>
      <c r="BA66">
        <v>8</v>
      </c>
      <c r="BB66" s="78" t="str">
        <f>REPLACE(INDEX(GroupVertices[Group],MATCH(Edges25[[#This Row],[Vertex 1]],GroupVertices[Vertex],0)),1,1,"")</f>
        <v>4</v>
      </c>
      <c r="BC66" s="78" t="str">
        <f>REPLACE(INDEX(GroupVertices[Group],MATCH(Edges25[[#This Row],[Vertex 2]],GroupVertices[Vertex],0)),1,1,"")</f>
        <v>4</v>
      </c>
      <c r="BD66" s="48">
        <v>0</v>
      </c>
      <c r="BE66" s="49">
        <v>0</v>
      </c>
      <c r="BF66" s="48">
        <v>0</v>
      </c>
      <c r="BG66" s="49">
        <v>0</v>
      </c>
      <c r="BH66" s="48">
        <v>0</v>
      </c>
      <c r="BI66" s="49">
        <v>0</v>
      </c>
      <c r="BJ66" s="48">
        <v>14</v>
      </c>
      <c r="BK66" s="49">
        <v>100</v>
      </c>
      <c r="BL66" s="48">
        <v>14</v>
      </c>
    </row>
    <row r="67" spans="1:64" ht="15">
      <c r="A67" s="64" t="s">
        <v>235</v>
      </c>
      <c r="B67" s="64" t="s">
        <v>234</v>
      </c>
      <c r="C67" s="65"/>
      <c r="D67" s="66"/>
      <c r="E67" s="67"/>
      <c r="F67" s="68"/>
      <c r="G67" s="65"/>
      <c r="H67" s="69"/>
      <c r="I67" s="70"/>
      <c r="J67" s="70"/>
      <c r="K67" s="34" t="s">
        <v>65</v>
      </c>
      <c r="L67" s="77">
        <v>72</v>
      </c>
      <c r="M67" s="77"/>
      <c r="N67" s="72"/>
      <c r="O67" s="79" t="s">
        <v>325</v>
      </c>
      <c r="P67" s="81">
        <v>43695.910266203704</v>
      </c>
      <c r="Q67" s="79" t="s">
        <v>342</v>
      </c>
      <c r="R67" s="83" t="s">
        <v>474</v>
      </c>
      <c r="S67" s="79" t="s">
        <v>539</v>
      </c>
      <c r="T67" s="79" t="s">
        <v>567</v>
      </c>
      <c r="U67" s="79"/>
      <c r="V67" s="83" t="s">
        <v>680</v>
      </c>
      <c r="W67" s="81">
        <v>43695.910266203704</v>
      </c>
      <c r="X67" s="83" t="s">
        <v>785</v>
      </c>
      <c r="Y67" s="79"/>
      <c r="Z67" s="79"/>
      <c r="AA67" s="85" t="s">
        <v>968</v>
      </c>
      <c r="AB67" s="79"/>
      <c r="AC67" s="79" t="b">
        <v>0</v>
      </c>
      <c r="AD67" s="79">
        <v>0</v>
      </c>
      <c r="AE67" s="85" t="s">
        <v>1094</v>
      </c>
      <c r="AF67" s="79" t="b">
        <v>0</v>
      </c>
      <c r="AG67" s="79" t="s">
        <v>1104</v>
      </c>
      <c r="AH67" s="79"/>
      <c r="AI67" s="85" t="s">
        <v>1094</v>
      </c>
      <c r="AJ67" s="79" t="b">
        <v>0</v>
      </c>
      <c r="AK67" s="79">
        <v>5</v>
      </c>
      <c r="AL67" s="85" t="s">
        <v>960</v>
      </c>
      <c r="AM67" s="79" t="s">
        <v>1124</v>
      </c>
      <c r="AN67" s="79" t="b">
        <v>0</v>
      </c>
      <c r="AO67" s="85" t="s">
        <v>960</v>
      </c>
      <c r="AP67" s="79" t="s">
        <v>176</v>
      </c>
      <c r="AQ67" s="79">
        <v>0</v>
      </c>
      <c r="AR67" s="79">
        <v>0</v>
      </c>
      <c r="AS67" s="79"/>
      <c r="AT67" s="79"/>
      <c r="AU67" s="79"/>
      <c r="AV67" s="79"/>
      <c r="AW67" s="79"/>
      <c r="AX67" s="79"/>
      <c r="AY67" s="79"/>
      <c r="AZ67" s="79"/>
      <c r="BA67">
        <v>8</v>
      </c>
      <c r="BB67" s="78" t="str">
        <f>REPLACE(INDEX(GroupVertices[Group],MATCH(Edges25[[#This Row],[Vertex 1]],GroupVertices[Vertex],0)),1,1,"")</f>
        <v>4</v>
      </c>
      <c r="BC67" s="78" t="str">
        <f>REPLACE(INDEX(GroupVertices[Group],MATCH(Edges25[[#This Row],[Vertex 2]],GroupVertices[Vertex],0)),1,1,"")</f>
        <v>4</v>
      </c>
      <c r="BD67" s="48">
        <v>2</v>
      </c>
      <c r="BE67" s="49">
        <v>13.333333333333334</v>
      </c>
      <c r="BF67" s="48">
        <v>0</v>
      </c>
      <c r="BG67" s="49">
        <v>0</v>
      </c>
      <c r="BH67" s="48">
        <v>0</v>
      </c>
      <c r="BI67" s="49">
        <v>0</v>
      </c>
      <c r="BJ67" s="48">
        <v>13</v>
      </c>
      <c r="BK67" s="49">
        <v>86.66666666666667</v>
      </c>
      <c r="BL67" s="48">
        <v>15</v>
      </c>
    </row>
    <row r="68" spans="1:64" ht="15">
      <c r="A68" s="64" t="s">
        <v>235</v>
      </c>
      <c r="B68" s="64" t="s">
        <v>235</v>
      </c>
      <c r="C68" s="65"/>
      <c r="D68" s="66"/>
      <c r="E68" s="67"/>
      <c r="F68" s="68"/>
      <c r="G68" s="65"/>
      <c r="H68" s="69"/>
      <c r="I68" s="70"/>
      <c r="J68" s="70"/>
      <c r="K68" s="34" t="s">
        <v>65</v>
      </c>
      <c r="L68" s="77">
        <v>73</v>
      </c>
      <c r="M68" s="77"/>
      <c r="N68" s="72"/>
      <c r="O68" s="79" t="s">
        <v>176</v>
      </c>
      <c r="P68" s="81">
        <v>43684.15903935185</v>
      </c>
      <c r="Q68" s="79" t="s">
        <v>359</v>
      </c>
      <c r="R68" s="83" t="s">
        <v>472</v>
      </c>
      <c r="S68" s="79" t="s">
        <v>538</v>
      </c>
      <c r="T68" s="79" t="s">
        <v>579</v>
      </c>
      <c r="U68" s="83" t="s">
        <v>633</v>
      </c>
      <c r="V68" s="83" t="s">
        <v>633</v>
      </c>
      <c r="W68" s="81">
        <v>43684.15903935185</v>
      </c>
      <c r="X68" s="83" t="s">
        <v>786</v>
      </c>
      <c r="Y68" s="79"/>
      <c r="Z68" s="79"/>
      <c r="AA68" s="85" t="s">
        <v>969</v>
      </c>
      <c r="AB68" s="79"/>
      <c r="AC68" s="79" t="b">
        <v>0</v>
      </c>
      <c r="AD68" s="79">
        <v>0</v>
      </c>
      <c r="AE68" s="85" t="s">
        <v>1094</v>
      </c>
      <c r="AF68" s="79" t="b">
        <v>0</v>
      </c>
      <c r="AG68" s="79" t="s">
        <v>1104</v>
      </c>
      <c r="AH68" s="79"/>
      <c r="AI68" s="85" t="s">
        <v>1094</v>
      </c>
      <c r="AJ68" s="79" t="b">
        <v>0</v>
      </c>
      <c r="AK68" s="79">
        <v>0</v>
      </c>
      <c r="AL68" s="85" t="s">
        <v>1094</v>
      </c>
      <c r="AM68" s="79" t="s">
        <v>1126</v>
      </c>
      <c r="AN68" s="79" t="b">
        <v>0</v>
      </c>
      <c r="AO68" s="85" t="s">
        <v>969</v>
      </c>
      <c r="AP68" s="79" t="s">
        <v>176</v>
      </c>
      <c r="AQ68" s="79">
        <v>0</v>
      </c>
      <c r="AR68" s="79">
        <v>0</v>
      </c>
      <c r="AS68" s="79"/>
      <c r="AT68" s="79"/>
      <c r="AU68" s="79"/>
      <c r="AV68" s="79"/>
      <c r="AW68" s="79"/>
      <c r="AX68" s="79"/>
      <c r="AY68" s="79"/>
      <c r="AZ68" s="79"/>
      <c r="BA68">
        <v>6</v>
      </c>
      <c r="BB68" s="78" t="str">
        <f>REPLACE(INDEX(GroupVertices[Group],MATCH(Edges25[[#This Row],[Vertex 1]],GroupVertices[Vertex],0)),1,1,"")</f>
        <v>4</v>
      </c>
      <c r="BC68" s="78" t="str">
        <f>REPLACE(INDEX(GroupVertices[Group],MATCH(Edges25[[#This Row],[Vertex 2]],GroupVertices[Vertex],0)),1,1,"")</f>
        <v>4</v>
      </c>
      <c r="BD68" s="48">
        <v>2</v>
      </c>
      <c r="BE68" s="49">
        <v>8.333333333333334</v>
      </c>
      <c r="BF68" s="48">
        <v>0</v>
      </c>
      <c r="BG68" s="49">
        <v>0</v>
      </c>
      <c r="BH68" s="48">
        <v>0</v>
      </c>
      <c r="BI68" s="49">
        <v>0</v>
      </c>
      <c r="BJ68" s="48">
        <v>22</v>
      </c>
      <c r="BK68" s="49">
        <v>91.66666666666667</v>
      </c>
      <c r="BL68" s="48">
        <v>24</v>
      </c>
    </row>
    <row r="69" spans="1:64" ht="15">
      <c r="A69" s="64" t="s">
        <v>235</v>
      </c>
      <c r="B69" s="64" t="s">
        <v>235</v>
      </c>
      <c r="C69" s="65"/>
      <c r="D69" s="66"/>
      <c r="E69" s="67"/>
      <c r="F69" s="68"/>
      <c r="G69" s="65"/>
      <c r="H69" s="69"/>
      <c r="I69" s="70"/>
      <c r="J69" s="70"/>
      <c r="K69" s="34" t="s">
        <v>65</v>
      </c>
      <c r="L69" s="77">
        <v>74</v>
      </c>
      <c r="M69" s="77"/>
      <c r="N69" s="72"/>
      <c r="O69" s="79" t="s">
        <v>176</v>
      </c>
      <c r="P69" s="81">
        <v>43685.2472337963</v>
      </c>
      <c r="Q69" s="79" t="s">
        <v>360</v>
      </c>
      <c r="R69" s="83" t="s">
        <v>472</v>
      </c>
      <c r="S69" s="79" t="s">
        <v>538</v>
      </c>
      <c r="T69" s="79" t="s">
        <v>579</v>
      </c>
      <c r="U69" s="83" t="s">
        <v>634</v>
      </c>
      <c r="V69" s="83" t="s">
        <v>634</v>
      </c>
      <c r="W69" s="81">
        <v>43685.2472337963</v>
      </c>
      <c r="X69" s="83" t="s">
        <v>787</v>
      </c>
      <c r="Y69" s="79"/>
      <c r="Z69" s="79"/>
      <c r="AA69" s="85" t="s">
        <v>970</v>
      </c>
      <c r="AB69" s="79"/>
      <c r="AC69" s="79" t="b">
        <v>0</v>
      </c>
      <c r="AD69" s="79">
        <v>0</v>
      </c>
      <c r="AE69" s="85" t="s">
        <v>1094</v>
      </c>
      <c r="AF69" s="79" t="b">
        <v>0</v>
      </c>
      <c r="AG69" s="79" t="s">
        <v>1104</v>
      </c>
      <c r="AH69" s="79"/>
      <c r="AI69" s="85" t="s">
        <v>1094</v>
      </c>
      <c r="AJ69" s="79" t="b">
        <v>0</v>
      </c>
      <c r="AK69" s="79">
        <v>0</v>
      </c>
      <c r="AL69" s="85" t="s">
        <v>1094</v>
      </c>
      <c r="AM69" s="79" t="s">
        <v>1126</v>
      </c>
      <c r="AN69" s="79" t="b">
        <v>0</v>
      </c>
      <c r="AO69" s="85" t="s">
        <v>970</v>
      </c>
      <c r="AP69" s="79" t="s">
        <v>176</v>
      </c>
      <c r="AQ69" s="79">
        <v>0</v>
      </c>
      <c r="AR69" s="79">
        <v>0</v>
      </c>
      <c r="AS69" s="79"/>
      <c r="AT69" s="79"/>
      <c r="AU69" s="79"/>
      <c r="AV69" s="79"/>
      <c r="AW69" s="79"/>
      <c r="AX69" s="79"/>
      <c r="AY69" s="79"/>
      <c r="AZ69" s="79"/>
      <c r="BA69">
        <v>6</v>
      </c>
      <c r="BB69" s="78" t="str">
        <f>REPLACE(INDEX(GroupVertices[Group],MATCH(Edges25[[#This Row],[Vertex 1]],GroupVertices[Vertex],0)),1,1,"")</f>
        <v>4</v>
      </c>
      <c r="BC69" s="78" t="str">
        <f>REPLACE(INDEX(GroupVertices[Group],MATCH(Edges25[[#This Row],[Vertex 2]],GroupVertices[Vertex],0)),1,1,"")</f>
        <v>4</v>
      </c>
      <c r="BD69" s="48">
        <v>2</v>
      </c>
      <c r="BE69" s="49">
        <v>9.523809523809524</v>
      </c>
      <c r="BF69" s="48">
        <v>0</v>
      </c>
      <c r="BG69" s="49">
        <v>0</v>
      </c>
      <c r="BH69" s="48">
        <v>0</v>
      </c>
      <c r="BI69" s="49">
        <v>0</v>
      </c>
      <c r="BJ69" s="48">
        <v>19</v>
      </c>
      <c r="BK69" s="49">
        <v>90.47619047619048</v>
      </c>
      <c r="BL69" s="48">
        <v>21</v>
      </c>
    </row>
    <row r="70" spans="1:64" ht="15">
      <c r="A70" s="64" t="s">
        <v>235</v>
      </c>
      <c r="B70" s="64" t="s">
        <v>235</v>
      </c>
      <c r="C70" s="65"/>
      <c r="D70" s="66"/>
      <c r="E70" s="67"/>
      <c r="F70" s="68"/>
      <c r="G70" s="65"/>
      <c r="H70" s="69"/>
      <c r="I70" s="70"/>
      <c r="J70" s="70"/>
      <c r="K70" s="34" t="s">
        <v>65</v>
      </c>
      <c r="L70" s="77">
        <v>75</v>
      </c>
      <c r="M70" s="77"/>
      <c r="N70" s="72"/>
      <c r="O70" s="79" t="s">
        <v>176</v>
      </c>
      <c r="P70" s="81">
        <v>43687.92778935185</v>
      </c>
      <c r="Q70" s="79" t="s">
        <v>361</v>
      </c>
      <c r="R70" s="79" t="s">
        <v>483</v>
      </c>
      <c r="S70" s="79" t="s">
        <v>542</v>
      </c>
      <c r="T70" s="79" t="s">
        <v>563</v>
      </c>
      <c r="U70" s="79"/>
      <c r="V70" s="83" t="s">
        <v>680</v>
      </c>
      <c r="W70" s="81">
        <v>43687.92778935185</v>
      </c>
      <c r="X70" s="83" t="s">
        <v>788</v>
      </c>
      <c r="Y70" s="79"/>
      <c r="Z70" s="79"/>
      <c r="AA70" s="85" t="s">
        <v>971</v>
      </c>
      <c r="AB70" s="79"/>
      <c r="AC70" s="79" t="b">
        <v>0</v>
      </c>
      <c r="AD70" s="79">
        <v>0</v>
      </c>
      <c r="AE70" s="85" t="s">
        <v>1094</v>
      </c>
      <c r="AF70" s="79" t="b">
        <v>0</v>
      </c>
      <c r="AG70" s="79" t="s">
        <v>1104</v>
      </c>
      <c r="AH70" s="79"/>
      <c r="AI70" s="85" t="s">
        <v>1094</v>
      </c>
      <c r="AJ70" s="79" t="b">
        <v>0</v>
      </c>
      <c r="AK70" s="79">
        <v>0</v>
      </c>
      <c r="AL70" s="85" t="s">
        <v>1094</v>
      </c>
      <c r="AM70" s="79" t="s">
        <v>1126</v>
      </c>
      <c r="AN70" s="79" t="b">
        <v>1</v>
      </c>
      <c r="AO70" s="85" t="s">
        <v>971</v>
      </c>
      <c r="AP70" s="79" t="s">
        <v>176</v>
      </c>
      <c r="AQ70" s="79">
        <v>0</v>
      </c>
      <c r="AR70" s="79">
        <v>0</v>
      </c>
      <c r="AS70" s="79"/>
      <c r="AT70" s="79"/>
      <c r="AU70" s="79"/>
      <c r="AV70" s="79"/>
      <c r="AW70" s="79"/>
      <c r="AX70" s="79"/>
      <c r="AY70" s="79"/>
      <c r="AZ70" s="79"/>
      <c r="BA70">
        <v>6</v>
      </c>
      <c r="BB70" s="78" t="str">
        <f>REPLACE(INDEX(GroupVertices[Group],MATCH(Edges25[[#This Row],[Vertex 1]],GroupVertices[Vertex],0)),1,1,"")</f>
        <v>4</v>
      </c>
      <c r="BC70" s="78" t="str">
        <f>REPLACE(INDEX(GroupVertices[Group],MATCH(Edges25[[#This Row],[Vertex 2]],GroupVertices[Vertex],0)),1,1,"")</f>
        <v>4</v>
      </c>
      <c r="BD70" s="48">
        <v>1</v>
      </c>
      <c r="BE70" s="49">
        <v>11.11111111111111</v>
      </c>
      <c r="BF70" s="48">
        <v>0</v>
      </c>
      <c r="BG70" s="49">
        <v>0</v>
      </c>
      <c r="BH70" s="48">
        <v>0</v>
      </c>
      <c r="BI70" s="49">
        <v>0</v>
      </c>
      <c r="BJ70" s="48">
        <v>8</v>
      </c>
      <c r="BK70" s="49">
        <v>88.88888888888889</v>
      </c>
      <c r="BL70" s="48">
        <v>9</v>
      </c>
    </row>
    <row r="71" spans="1:64" ht="15">
      <c r="A71" s="64" t="s">
        <v>235</v>
      </c>
      <c r="B71" s="64" t="s">
        <v>235</v>
      </c>
      <c r="C71" s="65"/>
      <c r="D71" s="66"/>
      <c r="E71" s="67"/>
      <c r="F71" s="68"/>
      <c r="G71" s="65"/>
      <c r="H71" s="69"/>
      <c r="I71" s="70"/>
      <c r="J71" s="70"/>
      <c r="K71" s="34" t="s">
        <v>65</v>
      </c>
      <c r="L71" s="77">
        <v>76</v>
      </c>
      <c r="M71" s="77"/>
      <c r="N71" s="72"/>
      <c r="O71" s="79" t="s">
        <v>176</v>
      </c>
      <c r="P71" s="81">
        <v>43694.06390046296</v>
      </c>
      <c r="Q71" s="79" t="s">
        <v>362</v>
      </c>
      <c r="R71" s="83" t="s">
        <v>472</v>
      </c>
      <c r="S71" s="79" t="s">
        <v>538</v>
      </c>
      <c r="T71" s="79" t="s">
        <v>580</v>
      </c>
      <c r="U71" s="83" t="s">
        <v>635</v>
      </c>
      <c r="V71" s="83" t="s">
        <v>635</v>
      </c>
      <c r="W71" s="81">
        <v>43694.06390046296</v>
      </c>
      <c r="X71" s="83" t="s">
        <v>789</v>
      </c>
      <c r="Y71" s="79"/>
      <c r="Z71" s="79"/>
      <c r="AA71" s="85" t="s">
        <v>972</v>
      </c>
      <c r="AB71" s="79"/>
      <c r="AC71" s="79" t="b">
        <v>0</v>
      </c>
      <c r="AD71" s="79">
        <v>0</v>
      </c>
      <c r="AE71" s="85" t="s">
        <v>1094</v>
      </c>
      <c r="AF71" s="79" t="b">
        <v>0</v>
      </c>
      <c r="AG71" s="79" t="s">
        <v>1104</v>
      </c>
      <c r="AH71" s="79"/>
      <c r="AI71" s="85" t="s">
        <v>1094</v>
      </c>
      <c r="AJ71" s="79" t="b">
        <v>0</v>
      </c>
      <c r="AK71" s="79">
        <v>0</v>
      </c>
      <c r="AL71" s="85" t="s">
        <v>1094</v>
      </c>
      <c r="AM71" s="79" t="s">
        <v>1126</v>
      </c>
      <c r="AN71" s="79" t="b">
        <v>0</v>
      </c>
      <c r="AO71" s="85" t="s">
        <v>972</v>
      </c>
      <c r="AP71" s="79" t="s">
        <v>176</v>
      </c>
      <c r="AQ71" s="79">
        <v>0</v>
      </c>
      <c r="AR71" s="79">
        <v>0</v>
      </c>
      <c r="AS71" s="79"/>
      <c r="AT71" s="79"/>
      <c r="AU71" s="79"/>
      <c r="AV71" s="79"/>
      <c r="AW71" s="79"/>
      <c r="AX71" s="79"/>
      <c r="AY71" s="79"/>
      <c r="AZ71" s="79"/>
      <c r="BA71">
        <v>6</v>
      </c>
      <c r="BB71" s="78" t="str">
        <f>REPLACE(INDEX(GroupVertices[Group],MATCH(Edges25[[#This Row],[Vertex 1]],GroupVertices[Vertex],0)),1,1,"")</f>
        <v>4</v>
      </c>
      <c r="BC71" s="78" t="str">
        <f>REPLACE(INDEX(GroupVertices[Group],MATCH(Edges25[[#This Row],[Vertex 2]],GroupVertices[Vertex],0)),1,1,"")</f>
        <v>4</v>
      </c>
      <c r="BD71" s="48">
        <v>2</v>
      </c>
      <c r="BE71" s="49">
        <v>11.11111111111111</v>
      </c>
      <c r="BF71" s="48">
        <v>0</v>
      </c>
      <c r="BG71" s="49">
        <v>0</v>
      </c>
      <c r="BH71" s="48">
        <v>0</v>
      </c>
      <c r="BI71" s="49">
        <v>0</v>
      </c>
      <c r="BJ71" s="48">
        <v>16</v>
      </c>
      <c r="BK71" s="49">
        <v>88.88888888888889</v>
      </c>
      <c r="BL71" s="48">
        <v>18</v>
      </c>
    </row>
    <row r="72" spans="1:64" ht="15">
      <c r="A72" s="64" t="s">
        <v>235</v>
      </c>
      <c r="B72" s="64" t="s">
        <v>235</v>
      </c>
      <c r="C72" s="65"/>
      <c r="D72" s="66"/>
      <c r="E72" s="67"/>
      <c r="F72" s="68"/>
      <c r="G72" s="65"/>
      <c r="H72" s="69"/>
      <c r="I72" s="70"/>
      <c r="J72" s="70"/>
      <c r="K72" s="34" t="s">
        <v>65</v>
      </c>
      <c r="L72" s="77">
        <v>77</v>
      </c>
      <c r="M72" s="77"/>
      <c r="N72" s="72"/>
      <c r="O72" s="79" t="s">
        <v>176</v>
      </c>
      <c r="P72" s="81">
        <v>43703.32780092592</v>
      </c>
      <c r="Q72" s="79" t="s">
        <v>363</v>
      </c>
      <c r="R72" s="83" t="s">
        <v>484</v>
      </c>
      <c r="S72" s="79" t="s">
        <v>536</v>
      </c>
      <c r="T72" s="79" t="s">
        <v>581</v>
      </c>
      <c r="U72" s="79"/>
      <c r="V72" s="83" t="s">
        <v>680</v>
      </c>
      <c r="W72" s="81">
        <v>43703.32780092592</v>
      </c>
      <c r="X72" s="83" t="s">
        <v>790</v>
      </c>
      <c r="Y72" s="79"/>
      <c r="Z72" s="79"/>
      <c r="AA72" s="85" t="s">
        <v>973</v>
      </c>
      <c r="AB72" s="79"/>
      <c r="AC72" s="79" t="b">
        <v>0</v>
      </c>
      <c r="AD72" s="79">
        <v>0</v>
      </c>
      <c r="AE72" s="85" t="s">
        <v>1094</v>
      </c>
      <c r="AF72" s="79" t="b">
        <v>0</v>
      </c>
      <c r="AG72" s="79" t="s">
        <v>1104</v>
      </c>
      <c r="AH72" s="79"/>
      <c r="AI72" s="85" t="s">
        <v>1094</v>
      </c>
      <c r="AJ72" s="79" t="b">
        <v>0</v>
      </c>
      <c r="AK72" s="79">
        <v>0</v>
      </c>
      <c r="AL72" s="85" t="s">
        <v>1094</v>
      </c>
      <c r="AM72" s="79" t="s">
        <v>1126</v>
      </c>
      <c r="AN72" s="79" t="b">
        <v>1</v>
      </c>
      <c r="AO72" s="85" t="s">
        <v>973</v>
      </c>
      <c r="AP72" s="79" t="s">
        <v>176</v>
      </c>
      <c r="AQ72" s="79">
        <v>0</v>
      </c>
      <c r="AR72" s="79">
        <v>0</v>
      </c>
      <c r="AS72" s="79"/>
      <c r="AT72" s="79"/>
      <c r="AU72" s="79"/>
      <c r="AV72" s="79"/>
      <c r="AW72" s="79"/>
      <c r="AX72" s="79"/>
      <c r="AY72" s="79"/>
      <c r="AZ72" s="79"/>
      <c r="BA72">
        <v>6</v>
      </c>
      <c r="BB72" s="78" t="str">
        <f>REPLACE(INDEX(GroupVertices[Group],MATCH(Edges25[[#This Row],[Vertex 1]],GroupVertices[Vertex],0)),1,1,"")</f>
        <v>4</v>
      </c>
      <c r="BC72" s="78" t="str">
        <f>REPLACE(INDEX(GroupVertices[Group],MATCH(Edges25[[#This Row],[Vertex 2]],GroupVertices[Vertex],0)),1,1,"")</f>
        <v>4</v>
      </c>
      <c r="BD72" s="48">
        <v>1</v>
      </c>
      <c r="BE72" s="49">
        <v>9.090909090909092</v>
      </c>
      <c r="BF72" s="48">
        <v>0</v>
      </c>
      <c r="BG72" s="49">
        <v>0</v>
      </c>
      <c r="BH72" s="48">
        <v>0</v>
      </c>
      <c r="BI72" s="49">
        <v>0</v>
      </c>
      <c r="BJ72" s="48">
        <v>10</v>
      </c>
      <c r="BK72" s="49">
        <v>90.9090909090909</v>
      </c>
      <c r="BL72" s="48">
        <v>11</v>
      </c>
    </row>
    <row r="73" spans="1:64" ht="15">
      <c r="A73" s="64" t="s">
        <v>235</v>
      </c>
      <c r="B73" s="64" t="s">
        <v>235</v>
      </c>
      <c r="C73" s="65"/>
      <c r="D73" s="66"/>
      <c r="E73" s="67"/>
      <c r="F73" s="68"/>
      <c r="G73" s="65"/>
      <c r="H73" s="69"/>
      <c r="I73" s="70"/>
      <c r="J73" s="70"/>
      <c r="K73" s="34" t="s">
        <v>65</v>
      </c>
      <c r="L73" s="77">
        <v>78</v>
      </c>
      <c r="M73" s="77"/>
      <c r="N73" s="72"/>
      <c r="O73" s="79" t="s">
        <v>176</v>
      </c>
      <c r="P73" s="81">
        <v>43703.67621527778</v>
      </c>
      <c r="Q73" s="79" t="s">
        <v>364</v>
      </c>
      <c r="R73" s="79"/>
      <c r="S73" s="79"/>
      <c r="T73" s="79" t="s">
        <v>581</v>
      </c>
      <c r="U73" s="79"/>
      <c r="V73" s="83" t="s">
        <v>680</v>
      </c>
      <c r="W73" s="81">
        <v>43703.67621527778</v>
      </c>
      <c r="X73" s="83" t="s">
        <v>791</v>
      </c>
      <c r="Y73" s="79"/>
      <c r="Z73" s="79"/>
      <c r="AA73" s="85" t="s">
        <v>974</v>
      </c>
      <c r="AB73" s="79"/>
      <c r="AC73" s="79" t="b">
        <v>0</v>
      </c>
      <c r="AD73" s="79">
        <v>0</v>
      </c>
      <c r="AE73" s="85" t="s">
        <v>1094</v>
      </c>
      <c r="AF73" s="79" t="b">
        <v>0</v>
      </c>
      <c r="AG73" s="79" t="s">
        <v>1104</v>
      </c>
      <c r="AH73" s="79"/>
      <c r="AI73" s="85" t="s">
        <v>1094</v>
      </c>
      <c r="AJ73" s="79" t="b">
        <v>0</v>
      </c>
      <c r="AK73" s="79">
        <v>1</v>
      </c>
      <c r="AL73" s="85" t="s">
        <v>973</v>
      </c>
      <c r="AM73" s="79" t="s">
        <v>1124</v>
      </c>
      <c r="AN73" s="79" t="b">
        <v>0</v>
      </c>
      <c r="AO73" s="85" t="s">
        <v>973</v>
      </c>
      <c r="AP73" s="79" t="s">
        <v>176</v>
      </c>
      <c r="AQ73" s="79">
        <v>0</v>
      </c>
      <c r="AR73" s="79">
        <v>0</v>
      </c>
      <c r="AS73" s="79"/>
      <c r="AT73" s="79"/>
      <c r="AU73" s="79"/>
      <c r="AV73" s="79"/>
      <c r="AW73" s="79"/>
      <c r="AX73" s="79"/>
      <c r="AY73" s="79"/>
      <c r="AZ73" s="79"/>
      <c r="BA73">
        <v>6</v>
      </c>
      <c r="BB73" s="78" t="str">
        <f>REPLACE(INDEX(GroupVertices[Group],MATCH(Edges25[[#This Row],[Vertex 1]],GroupVertices[Vertex],0)),1,1,"")</f>
        <v>4</v>
      </c>
      <c r="BC73" s="78" t="str">
        <f>REPLACE(INDEX(GroupVertices[Group],MATCH(Edges25[[#This Row],[Vertex 2]],GroupVertices[Vertex],0)),1,1,"")</f>
        <v>4</v>
      </c>
      <c r="BD73" s="48">
        <v>1</v>
      </c>
      <c r="BE73" s="49">
        <v>7.6923076923076925</v>
      </c>
      <c r="BF73" s="48">
        <v>0</v>
      </c>
      <c r="BG73" s="49">
        <v>0</v>
      </c>
      <c r="BH73" s="48">
        <v>0</v>
      </c>
      <c r="BI73" s="49">
        <v>0</v>
      </c>
      <c r="BJ73" s="48">
        <v>12</v>
      </c>
      <c r="BK73" s="49">
        <v>92.3076923076923</v>
      </c>
      <c r="BL73" s="48">
        <v>13</v>
      </c>
    </row>
    <row r="74" spans="1:64" ht="15">
      <c r="A74" s="64" t="s">
        <v>236</v>
      </c>
      <c r="B74" s="64" t="s">
        <v>288</v>
      </c>
      <c r="C74" s="65"/>
      <c r="D74" s="66"/>
      <c r="E74" s="67"/>
      <c r="F74" s="68"/>
      <c r="G74" s="65"/>
      <c r="H74" s="69"/>
      <c r="I74" s="70"/>
      <c r="J74" s="70"/>
      <c r="K74" s="34" t="s">
        <v>65</v>
      </c>
      <c r="L74" s="77">
        <v>79</v>
      </c>
      <c r="M74" s="77"/>
      <c r="N74" s="72"/>
      <c r="O74" s="79" t="s">
        <v>325</v>
      </c>
      <c r="P74" s="81">
        <v>43704.12850694444</v>
      </c>
      <c r="Q74" s="79" t="s">
        <v>365</v>
      </c>
      <c r="R74" s="79" t="s">
        <v>485</v>
      </c>
      <c r="S74" s="79" t="s">
        <v>543</v>
      </c>
      <c r="T74" s="79"/>
      <c r="U74" s="79"/>
      <c r="V74" s="83" t="s">
        <v>681</v>
      </c>
      <c r="W74" s="81">
        <v>43704.12850694444</v>
      </c>
      <c r="X74" s="83" t="s">
        <v>792</v>
      </c>
      <c r="Y74" s="79"/>
      <c r="Z74" s="79"/>
      <c r="AA74" s="85" t="s">
        <v>975</v>
      </c>
      <c r="AB74" s="79"/>
      <c r="AC74" s="79" t="b">
        <v>0</v>
      </c>
      <c r="AD74" s="79">
        <v>0</v>
      </c>
      <c r="AE74" s="85" t="s">
        <v>1094</v>
      </c>
      <c r="AF74" s="79" t="b">
        <v>0</v>
      </c>
      <c r="AG74" s="79" t="s">
        <v>1104</v>
      </c>
      <c r="AH74" s="79"/>
      <c r="AI74" s="85" t="s">
        <v>1094</v>
      </c>
      <c r="AJ74" s="79" t="b">
        <v>0</v>
      </c>
      <c r="AK74" s="79">
        <v>0</v>
      </c>
      <c r="AL74" s="85" t="s">
        <v>1094</v>
      </c>
      <c r="AM74" s="79" t="s">
        <v>1131</v>
      </c>
      <c r="AN74" s="79" t="b">
        <v>1</v>
      </c>
      <c r="AO74" s="85" t="s">
        <v>975</v>
      </c>
      <c r="AP74" s="79" t="s">
        <v>176</v>
      </c>
      <c r="AQ74" s="79">
        <v>0</v>
      </c>
      <c r="AR74" s="79">
        <v>0</v>
      </c>
      <c r="AS74" s="79"/>
      <c r="AT74" s="79"/>
      <c r="AU74" s="79"/>
      <c r="AV74" s="79"/>
      <c r="AW74" s="79"/>
      <c r="AX74" s="79"/>
      <c r="AY74" s="79"/>
      <c r="AZ74" s="79"/>
      <c r="BA74">
        <v>1</v>
      </c>
      <c r="BB74" s="78" t="str">
        <f>REPLACE(INDEX(GroupVertices[Group],MATCH(Edges25[[#This Row],[Vertex 1]],GroupVertices[Vertex],0)),1,1,"")</f>
        <v>23</v>
      </c>
      <c r="BC74" s="78" t="str">
        <f>REPLACE(INDEX(GroupVertices[Group],MATCH(Edges25[[#This Row],[Vertex 2]],GroupVertices[Vertex],0)),1,1,"")</f>
        <v>23</v>
      </c>
      <c r="BD74" s="48">
        <v>0</v>
      </c>
      <c r="BE74" s="49">
        <v>0</v>
      </c>
      <c r="BF74" s="48">
        <v>0</v>
      </c>
      <c r="BG74" s="49">
        <v>0</v>
      </c>
      <c r="BH74" s="48">
        <v>0</v>
      </c>
      <c r="BI74" s="49">
        <v>0</v>
      </c>
      <c r="BJ74" s="48">
        <v>14</v>
      </c>
      <c r="BK74" s="49">
        <v>100</v>
      </c>
      <c r="BL74" s="48">
        <v>14</v>
      </c>
    </row>
    <row r="75" spans="1:64" ht="15">
      <c r="A75" s="64" t="s">
        <v>237</v>
      </c>
      <c r="B75" s="64" t="s">
        <v>237</v>
      </c>
      <c r="C75" s="65"/>
      <c r="D75" s="66"/>
      <c r="E75" s="67"/>
      <c r="F75" s="68"/>
      <c r="G75" s="65"/>
      <c r="H75" s="69"/>
      <c r="I75" s="70"/>
      <c r="J75" s="70"/>
      <c r="K75" s="34" t="s">
        <v>65</v>
      </c>
      <c r="L75" s="77">
        <v>80</v>
      </c>
      <c r="M75" s="77"/>
      <c r="N75" s="72"/>
      <c r="O75" s="79" t="s">
        <v>176</v>
      </c>
      <c r="P75" s="81">
        <v>43704.583819444444</v>
      </c>
      <c r="Q75" s="79" t="s">
        <v>366</v>
      </c>
      <c r="R75" s="83" t="s">
        <v>486</v>
      </c>
      <c r="S75" s="79" t="s">
        <v>536</v>
      </c>
      <c r="T75" s="79"/>
      <c r="U75" s="79"/>
      <c r="V75" s="83" t="s">
        <v>682</v>
      </c>
      <c r="W75" s="81">
        <v>43704.583819444444</v>
      </c>
      <c r="X75" s="83" t="s">
        <v>793</v>
      </c>
      <c r="Y75" s="79"/>
      <c r="Z75" s="79"/>
      <c r="AA75" s="85" t="s">
        <v>976</v>
      </c>
      <c r="AB75" s="79"/>
      <c r="AC75" s="79" t="b">
        <v>0</v>
      </c>
      <c r="AD75" s="79">
        <v>0</v>
      </c>
      <c r="AE75" s="85" t="s">
        <v>1094</v>
      </c>
      <c r="AF75" s="79" t="b">
        <v>0</v>
      </c>
      <c r="AG75" s="79" t="s">
        <v>1104</v>
      </c>
      <c r="AH75" s="79"/>
      <c r="AI75" s="85" t="s">
        <v>1094</v>
      </c>
      <c r="AJ75" s="79" t="b">
        <v>0</v>
      </c>
      <c r="AK75" s="79">
        <v>0</v>
      </c>
      <c r="AL75" s="85" t="s">
        <v>1094</v>
      </c>
      <c r="AM75" s="79" t="s">
        <v>1131</v>
      </c>
      <c r="AN75" s="79" t="b">
        <v>1</v>
      </c>
      <c r="AO75" s="85" t="s">
        <v>976</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2</v>
      </c>
      <c r="BE75" s="49">
        <v>10.526315789473685</v>
      </c>
      <c r="BF75" s="48">
        <v>0</v>
      </c>
      <c r="BG75" s="49">
        <v>0</v>
      </c>
      <c r="BH75" s="48">
        <v>0</v>
      </c>
      <c r="BI75" s="49">
        <v>0</v>
      </c>
      <c r="BJ75" s="48">
        <v>17</v>
      </c>
      <c r="BK75" s="49">
        <v>89.47368421052632</v>
      </c>
      <c r="BL75" s="48">
        <v>19</v>
      </c>
    </row>
    <row r="76" spans="1:64" ht="15">
      <c r="A76" s="64" t="s">
        <v>238</v>
      </c>
      <c r="B76" s="64" t="s">
        <v>289</v>
      </c>
      <c r="C76" s="65"/>
      <c r="D76" s="66"/>
      <c r="E76" s="67"/>
      <c r="F76" s="68"/>
      <c r="G76" s="65"/>
      <c r="H76" s="69"/>
      <c r="I76" s="70"/>
      <c r="J76" s="70"/>
      <c r="K76" s="34" t="s">
        <v>65</v>
      </c>
      <c r="L76" s="77">
        <v>81</v>
      </c>
      <c r="M76" s="77"/>
      <c r="N76" s="72"/>
      <c r="O76" s="79" t="s">
        <v>325</v>
      </c>
      <c r="P76" s="81">
        <v>43704.728321759256</v>
      </c>
      <c r="Q76" s="79" t="s">
        <v>367</v>
      </c>
      <c r="R76" s="79"/>
      <c r="S76" s="79"/>
      <c r="T76" s="79"/>
      <c r="U76" s="79"/>
      <c r="V76" s="83" t="s">
        <v>683</v>
      </c>
      <c r="W76" s="81">
        <v>43704.728321759256</v>
      </c>
      <c r="X76" s="83" t="s">
        <v>794</v>
      </c>
      <c r="Y76" s="79"/>
      <c r="Z76" s="79"/>
      <c r="AA76" s="85" t="s">
        <v>977</v>
      </c>
      <c r="AB76" s="79"/>
      <c r="AC76" s="79" t="b">
        <v>0</v>
      </c>
      <c r="AD76" s="79">
        <v>0</v>
      </c>
      <c r="AE76" s="85" t="s">
        <v>1094</v>
      </c>
      <c r="AF76" s="79" t="b">
        <v>0</v>
      </c>
      <c r="AG76" s="79" t="s">
        <v>1105</v>
      </c>
      <c r="AH76" s="79"/>
      <c r="AI76" s="85" t="s">
        <v>1094</v>
      </c>
      <c r="AJ76" s="79" t="b">
        <v>0</v>
      </c>
      <c r="AK76" s="79">
        <v>1</v>
      </c>
      <c r="AL76" s="85" t="s">
        <v>980</v>
      </c>
      <c r="AM76" s="79" t="s">
        <v>1120</v>
      </c>
      <c r="AN76" s="79" t="b">
        <v>0</v>
      </c>
      <c r="AO76" s="85" t="s">
        <v>980</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239</v>
      </c>
      <c r="B77" s="64" t="s">
        <v>289</v>
      </c>
      <c r="C77" s="65"/>
      <c r="D77" s="66"/>
      <c r="E77" s="67"/>
      <c r="F77" s="68"/>
      <c r="G77" s="65"/>
      <c r="H77" s="69"/>
      <c r="I77" s="70"/>
      <c r="J77" s="70"/>
      <c r="K77" s="34" t="s">
        <v>65</v>
      </c>
      <c r="L77" s="77">
        <v>93</v>
      </c>
      <c r="M77" s="77"/>
      <c r="N77" s="72"/>
      <c r="O77" s="79" t="s">
        <v>325</v>
      </c>
      <c r="P77" s="81">
        <v>43704.80519675926</v>
      </c>
      <c r="Q77" s="79" t="s">
        <v>367</v>
      </c>
      <c r="R77" s="79"/>
      <c r="S77" s="79"/>
      <c r="T77" s="79"/>
      <c r="U77" s="79"/>
      <c r="V77" s="83" t="s">
        <v>684</v>
      </c>
      <c r="W77" s="81">
        <v>43704.80519675926</v>
      </c>
      <c r="X77" s="83" t="s">
        <v>795</v>
      </c>
      <c r="Y77" s="79"/>
      <c r="Z77" s="79"/>
      <c r="AA77" s="85" t="s">
        <v>978</v>
      </c>
      <c r="AB77" s="79"/>
      <c r="AC77" s="79" t="b">
        <v>0</v>
      </c>
      <c r="AD77" s="79">
        <v>0</v>
      </c>
      <c r="AE77" s="85" t="s">
        <v>1094</v>
      </c>
      <c r="AF77" s="79" t="b">
        <v>0</v>
      </c>
      <c r="AG77" s="79" t="s">
        <v>1105</v>
      </c>
      <c r="AH77" s="79"/>
      <c r="AI77" s="85" t="s">
        <v>1094</v>
      </c>
      <c r="AJ77" s="79" t="b">
        <v>0</v>
      </c>
      <c r="AK77" s="79">
        <v>3</v>
      </c>
      <c r="AL77" s="85" t="s">
        <v>980</v>
      </c>
      <c r="AM77" s="79" t="s">
        <v>1124</v>
      </c>
      <c r="AN77" s="79" t="b">
        <v>0</v>
      </c>
      <c r="AO77" s="85" t="s">
        <v>980</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240</v>
      </c>
      <c r="B78" s="64" t="s">
        <v>289</v>
      </c>
      <c r="C78" s="65"/>
      <c r="D78" s="66"/>
      <c r="E78" s="67"/>
      <c r="F78" s="68"/>
      <c r="G78" s="65"/>
      <c r="H78" s="69"/>
      <c r="I78" s="70"/>
      <c r="J78" s="70"/>
      <c r="K78" s="34" t="s">
        <v>65</v>
      </c>
      <c r="L78" s="77">
        <v>105</v>
      </c>
      <c r="M78" s="77"/>
      <c r="N78" s="72"/>
      <c r="O78" s="79" t="s">
        <v>325</v>
      </c>
      <c r="P78" s="81">
        <v>43705.72342592593</v>
      </c>
      <c r="Q78" s="79" t="s">
        <v>367</v>
      </c>
      <c r="R78" s="79"/>
      <c r="S78" s="79"/>
      <c r="T78" s="79"/>
      <c r="U78" s="79"/>
      <c r="V78" s="83" t="s">
        <v>685</v>
      </c>
      <c r="W78" s="81">
        <v>43705.72342592593</v>
      </c>
      <c r="X78" s="83" t="s">
        <v>796</v>
      </c>
      <c r="Y78" s="79"/>
      <c r="Z78" s="79"/>
      <c r="AA78" s="85" t="s">
        <v>979</v>
      </c>
      <c r="AB78" s="79"/>
      <c r="AC78" s="79" t="b">
        <v>0</v>
      </c>
      <c r="AD78" s="79">
        <v>0</v>
      </c>
      <c r="AE78" s="85" t="s">
        <v>1094</v>
      </c>
      <c r="AF78" s="79" t="b">
        <v>0</v>
      </c>
      <c r="AG78" s="79" t="s">
        <v>1105</v>
      </c>
      <c r="AH78" s="79"/>
      <c r="AI78" s="85" t="s">
        <v>1094</v>
      </c>
      <c r="AJ78" s="79" t="b">
        <v>0</v>
      </c>
      <c r="AK78" s="79">
        <v>3</v>
      </c>
      <c r="AL78" s="85" t="s">
        <v>980</v>
      </c>
      <c r="AM78" s="79" t="s">
        <v>1116</v>
      </c>
      <c r="AN78" s="79" t="b">
        <v>0</v>
      </c>
      <c r="AO78" s="85" t="s">
        <v>980</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241</v>
      </c>
      <c r="B79" s="64" t="s">
        <v>290</v>
      </c>
      <c r="C79" s="65"/>
      <c r="D79" s="66"/>
      <c r="E79" s="67"/>
      <c r="F79" s="68"/>
      <c r="G79" s="65"/>
      <c r="H79" s="69"/>
      <c r="I79" s="70"/>
      <c r="J79" s="70"/>
      <c r="K79" s="34" t="s">
        <v>65</v>
      </c>
      <c r="L79" s="77">
        <v>106</v>
      </c>
      <c r="M79" s="77"/>
      <c r="N79" s="72"/>
      <c r="O79" s="79" t="s">
        <v>325</v>
      </c>
      <c r="P79" s="81">
        <v>43704.72697916667</v>
      </c>
      <c r="Q79" s="79" t="s">
        <v>368</v>
      </c>
      <c r="R79" s="83" t="s">
        <v>487</v>
      </c>
      <c r="S79" s="79" t="s">
        <v>536</v>
      </c>
      <c r="T79" s="79"/>
      <c r="U79" s="79"/>
      <c r="V79" s="83" t="s">
        <v>686</v>
      </c>
      <c r="W79" s="81">
        <v>43704.72697916667</v>
      </c>
      <c r="X79" s="83" t="s">
        <v>797</v>
      </c>
      <c r="Y79" s="79"/>
      <c r="Z79" s="79"/>
      <c r="AA79" s="85" t="s">
        <v>980</v>
      </c>
      <c r="AB79" s="85" t="s">
        <v>1088</v>
      </c>
      <c r="AC79" s="79" t="b">
        <v>0</v>
      </c>
      <c r="AD79" s="79">
        <v>0</v>
      </c>
      <c r="AE79" s="85" t="s">
        <v>1096</v>
      </c>
      <c r="AF79" s="79" t="b">
        <v>0</v>
      </c>
      <c r="AG79" s="79" t="s">
        <v>1105</v>
      </c>
      <c r="AH79" s="79"/>
      <c r="AI79" s="85" t="s">
        <v>1094</v>
      </c>
      <c r="AJ79" s="79" t="b">
        <v>0</v>
      </c>
      <c r="AK79" s="79">
        <v>0</v>
      </c>
      <c r="AL79" s="85" t="s">
        <v>1094</v>
      </c>
      <c r="AM79" s="79" t="s">
        <v>1118</v>
      </c>
      <c r="AN79" s="79" t="b">
        <v>1</v>
      </c>
      <c r="AO79" s="85" t="s">
        <v>1088</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242</v>
      </c>
      <c r="B80" s="64" t="s">
        <v>242</v>
      </c>
      <c r="C80" s="65"/>
      <c r="D80" s="66"/>
      <c r="E80" s="67"/>
      <c r="F80" s="68"/>
      <c r="G80" s="65"/>
      <c r="H80" s="69"/>
      <c r="I80" s="70"/>
      <c r="J80" s="70"/>
      <c r="K80" s="34" t="s">
        <v>65</v>
      </c>
      <c r="L80" s="77">
        <v>126</v>
      </c>
      <c r="M80" s="77"/>
      <c r="N80" s="72"/>
      <c r="O80" s="79" t="s">
        <v>176</v>
      </c>
      <c r="P80" s="81">
        <v>43705.85283564815</v>
      </c>
      <c r="Q80" s="79" t="s">
        <v>369</v>
      </c>
      <c r="R80" s="83" t="s">
        <v>488</v>
      </c>
      <c r="S80" s="79" t="s">
        <v>544</v>
      </c>
      <c r="T80" s="79" t="s">
        <v>582</v>
      </c>
      <c r="U80" s="79"/>
      <c r="V80" s="83" t="s">
        <v>687</v>
      </c>
      <c r="W80" s="81">
        <v>43705.85283564815</v>
      </c>
      <c r="X80" s="83" t="s">
        <v>798</v>
      </c>
      <c r="Y80" s="79"/>
      <c r="Z80" s="79"/>
      <c r="AA80" s="85" t="s">
        <v>981</v>
      </c>
      <c r="AB80" s="79"/>
      <c r="AC80" s="79" t="b">
        <v>0</v>
      </c>
      <c r="AD80" s="79">
        <v>0</v>
      </c>
      <c r="AE80" s="85" t="s">
        <v>1094</v>
      </c>
      <c r="AF80" s="79" t="b">
        <v>0</v>
      </c>
      <c r="AG80" s="79" t="s">
        <v>1104</v>
      </c>
      <c r="AH80" s="79"/>
      <c r="AI80" s="85" t="s">
        <v>1094</v>
      </c>
      <c r="AJ80" s="79" t="b">
        <v>0</v>
      </c>
      <c r="AK80" s="79">
        <v>0</v>
      </c>
      <c r="AL80" s="85" t="s">
        <v>1094</v>
      </c>
      <c r="AM80" s="79" t="s">
        <v>1132</v>
      </c>
      <c r="AN80" s="79" t="b">
        <v>0</v>
      </c>
      <c r="AO80" s="85" t="s">
        <v>981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4.3478260869565215</v>
      </c>
      <c r="BF80" s="48">
        <v>0</v>
      </c>
      <c r="BG80" s="49">
        <v>0</v>
      </c>
      <c r="BH80" s="48">
        <v>0</v>
      </c>
      <c r="BI80" s="49">
        <v>0</v>
      </c>
      <c r="BJ80" s="48">
        <v>22</v>
      </c>
      <c r="BK80" s="49">
        <v>95.65217391304348</v>
      </c>
      <c r="BL80" s="48">
        <v>23</v>
      </c>
    </row>
    <row r="81" spans="1:64" ht="15">
      <c r="A81" s="64" t="s">
        <v>243</v>
      </c>
      <c r="B81" s="64" t="s">
        <v>243</v>
      </c>
      <c r="C81" s="65"/>
      <c r="D81" s="66"/>
      <c r="E81" s="67"/>
      <c r="F81" s="68"/>
      <c r="G81" s="65"/>
      <c r="H81" s="69"/>
      <c r="I81" s="70"/>
      <c r="J81" s="70"/>
      <c r="K81" s="34" t="s">
        <v>65</v>
      </c>
      <c r="L81" s="77">
        <v>127</v>
      </c>
      <c r="M81" s="77"/>
      <c r="N81" s="72"/>
      <c r="O81" s="79" t="s">
        <v>176</v>
      </c>
      <c r="P81" s="81">
        <v>43707.76809027778</v>
      </c>
      <c r="Q81" s="79" t="s">
        <v>370</v>
      </c>
      <c r="R81" s="83" t="s">
        <v>489</v>
      </c>
      <c r="S81" s="79" t="s">
        <v>536</v>
      </c>
      <c r="T81" s="79"/>
      <c r="U81" s="79"/>
      <c r="V81" s="83" t="s">
        <v>688</v>
      </c>
      <c r="W81" s="81">
        <v>43707.76809027778</v>
      </c>
      <c r="X81" s="83" t="s">
        <v>799</v>
      </c>
      <c r="Y81" s="79"/>
      <c r="Z81" s="79"/>
      <c r="AA81" s="85" t="s">
        <v>982</v>
      </c>
      <c r="AB81" s="79"/>
      <c r="AC81" s="79" t="b">
        <v>0</v>
      </c>
      <c r="AD81" s="79">
        <v>0</v>
      </c>
      <c r="AE81" s="85" t="s">
        <v>1094</v>
      </c>
      <c r="AF81" s="79" t="b">
        <v>0</v>
      </c>
      <c r="AG81" s="79" t="s">
        <v>1104</v>
      </c>
      <c r="AH81" s="79"/>
      <c r="AI81" s="85" t="s">
        <v>1094</v>
      </c>
      <c r="AJ81" s="79" t="b">
        <v>0</v>
      </c>
      <c r="AK81" s="79">
        <v>0</v>
      </c>
      <c r="AL81" s="85" t="s">
        <v>1094</v>
      </c>
      <c r="AM81" s="79" t="s">
        <v>1126</v>
      </c>
      <c r="AN81" s="79" t="b">
        <v>1</v>
      </c>
      <c r="AO81" s="85" t="s">
        <v>982</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4.545454545454546</v>
      </c>
      <c r="BF81" s="48">
        <v>0</v>
      </c>
      <c r="BG81" s="49">
        <v>0</v>
      </c>
      <c r="BH81" s="48">
        <v>0</v>
      </c>
      <c r="BI81" s="49">
        <v>0</v>
      </c>
      <c r="BJ81" s="48">
        <v>21</v>
      </c>
      <c r="BK81" s="49">
        <v>95.45454545454545</v>
      </c>
      <c r="BL81" s="48">
        <v>22</v>
      </c>
    </row>
    <row r="82" spans="1:64" ht="15">
      <c r="A82" s="64" t="s">
        <v>244</v>
      </c>
      <c r="B82" s="64" t="s">
        <v>244</v>
      </c>
      <c r="C82" s="65"/>
      <c r="D82" s="66"/>
      <c r="E82" s="67"/>
      <c r="F82" s="68"/>
      <c r="G82" s="65"/>
      <c r="H82" s="69"/>
      <c r="I82" s="70"/>
      <c r="J82" s="70"/>
      <c r="K82" s="34" t="s">
        <v>65</v>
      </c>
      <c r="L82" s="77">
        <v>128</v>
      </c>
      <c r="M82" s="77"/>
      <c r="N82" s="72"/>
      <c r="O82" s="79" t="s">
        <v>176</v>
      </c>
      <c r="P82" s="81">
        <v>43708.091898148145</v>
      </c>
      <c r="Q82" s="79" t="s">
        <v>371</v>
      </c>
      <c r="R82" s="79" t="s">
        <v>490</v>
      </c>
      <c r="S82" s="79" t="s">
        <v>545</v>
      </c>
      <c r="T82" s="79" t="s">
        <v>583</v>
      </c>
      <c r="U82" s="79"/>
      <c r="V82" s="83" t="s">
        <v>689</v>
      </c>
      <c r="W82" s="81">
        <v>43708.091898148145</v>
      </c>
      <c r="X82" s="83" t="s">
        <v>800</v>
      </c>
      <c r="Y82" s="79"/>
      <c r="Z82" s="79"/>
      <c r="AA82" s="85" t="s">
        <v>983</v>
      </c>
      <c r="AB82" s="79"/>
      <c r="AC82" s="79" t="b">
        <v>0</v>
      </c>
      <c r="AD82" s="79">
        <v>0</v>
      </c>
      <c r="AE82" s="85" t="s">
        <v>1094</v>
      </c>
      <c r="AF82" s="79" t="b">
        <v>0</v>
      </c>
      <c r="AG82" s="79" t="s">
        <v>1104</v>
      </c>
      <c r="AH82" s="79"/>
      <c r="AI82" s="85" t="s">
        <v>1094</v>
      </c>
      <c r="AJ82" s="79" t="b">
        <v>0</v>
      </c>
      <c r="AK82" s="79">
        <v>0</v>
      </c>
      <c r="AL82" s="85" t="s">
        <v>1094</v>
      </c>
      <c r="AM82" s="79" t="s">
        <v>1133</v>
      </c>
      <c r="AN82" s="79" t="b">
        <v>1</v>
      </c>
      <c r="AO82" s="85" t="s">
        <v>983</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13</v>
      </c>
      <c r="BK82" s="49">
        <v>100</v>
      </c>
      <c r="BL82" s="48">
        <v>13</v>
      </c>
    </row>
    <row r="83" spans="1:64" ht="15">
      <c r="A83" s="64" t="s">
        <v>245</v>
      </c>
      <c r="B83" s="64" t="s">
        <v>245</v>
      </c>
      <c r="C83" s="65"/>
      <c r="D83" s="66"/>
      <c r="E83" s="67"/>
      <c r="F83" s="68"/>
      <c r="G83" s="65"/>
      <c r="H83" s="69"/>
      <c r="I83" s="70"/>
      <c r="J83" s="70"/>
      <c r="K83" s="34" t="s">
        <v>65</v>
      </c>
      <c r="L83" s="77">
        <v>129</v>
      </c>
      <c r="M83" s="77"/>
      <c r="N83" s="72"/>
      <c r="O83" s="79" t="s">
        <v>176</v>
      </c>
      <c r="P83" s="81">
        <v>43713.461863425924</v>
      </c>
      <c r="Q83" s="79" t="s">
        <v>372</v>
      </c>
      <c r="R83" s="83" t="s">
        <v>491</v>
      </c>
      <c r="S83" s="79" t="s">
        <v>546</v>
      </c>
      <c r="T83" s="79" t="s">
        <v>584</v>
      </c>
      <c r="U83" s="83" t="s">
        <v>636</v>
      </c>
      <c r="V83" s="83" t="s">
        <v>636</v>
      </c>
      <c r="W83" s="81">
        <v>43713.461863425924</v>
      </c>
      <c r="X83" s="83" t="s">
        <v>801</v>
      </c>
      <c r="Y83" s="79"/>
      <c r="Z83" s="79"/>
      <c r="AA83" s="85" t="s">
        <v>984</v>
      </c>
      <c r="AB83" s="79"/>
      <c r="AC83" s="79" t="b">
        <v>0</v>
      </c>
      <c r="AD83" s="79">
        <v>0</v>
      </c>
      <c r="AE83" s="85" t="s">
        <v>1094</v>
      </c>
      <c r="AF83" s="79" t="b">
        <v>0</v>
      </c>
      <c r="AG83" s="79" t="s">
        <v>1106</v>
      </c>
      <c r="AH83" s="79"/>
      <c r="AI83" s="85" t="s">
        <v>1094</v>
      </c>
      <c r="AJ83" s="79" t="b">
        <v>0</v>
      </c>
      <c r="AK83" s="79">
        <v>0</v>
      </c>
      <c r="AL83" s="85" t="s">
        <v>1094</v>
      </c>
      <c r="AM83" s="79" t="s">
        <v>1131</v>
      </c>
      <c r="AN83" s="79" t="b">
        <v>0</v>
      </c>
      <c r="AO83" s="85" t="s">
        <v>984</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29</v>
      </c>
      <c r="BK83" s="49">
        <v>100</v>
      </c>
      <c r="BL83" s="48">
        <v>29</v>
      </c>
    </row>
    <row r="84" spans="1:64" ht="15">
      <c r="A84" s="64" t="s">
        <v>246</v>
      </c>
      <c r="B84" s="64" t="s">
        <v>277</v>
      </c>
      <c r="C84" s="65"/>
      <c r="D84" s="66"/>
      <c r="E84" s="67"/>
      <c r="F84" s="68"/>
      <c r="G84" s="65"/>
      <c r="H84" s="69"/>
      <c r="I84" s="70"/>
      <c r="J84" s="70"/>
      <c r="K84" s="34" t="s">
        <v>65</v>
      </c>
      <c r="L84" s="77">
        <v>130</v>
      </c>
      <c r="M84" s="77"/>
      <c r="N84" s="72"/>
      <c r="O84" s="79" t="s">
        <v>325</v>
      </c>
      <c r="P84" s="81">
        <v>43713.93907407407</v>
      </c>
      <c r="Q84" s="79" t="s">
        <v>373</v>
      </c>
      <c r="R84" s="79"/>
      <c r="S84" s="79"/>
      <c r="T84" s="79" t="s">
        <v>585</v>
      </c>
      <c r="U84" s="79"/>
      <c r="V84" s="83" t="s">
        <v>690</v>
      </c>
      <c r="W84" s="81">
        <v>43713.93907407407</v>
      </c>
      <c r="X84" s="83" t="s">
        <v>802</v>
      </c>
      <c r="Y84" s="79"/>
      <c r="Z84" s="79"/>
      <c r="AA84" s="85" t="s">
        <v>985</v>
      </c>
      <c r="AB84" s="79"/>
      <c r="AC84" s="79" t="b">
        <v>0</v>
      </c>
      <c r="AD84" s="79">
        <v>0</v>
      </c>
      <c r="AE84" s="85" t="s">
        <v>1094</v>
      </c>
      <c r="AF84" s="79" t="b">
        <v>0</v>
      </c>
      <c r="AG84" s="79" t="s">
        <v>1104</v>
      </c>
      <c r="AH84" s="79"/>
      <c r="AI84" s="85" t="s">
        <v>1094</v>
      </c>
      <c r="AJ84" s="79" t="b">
        <v>0</v>
      </c>
      <c r="AK84" s="79">
        <v>1</v>
      </c>
      <c r="AL84" s="85" t="s">
        <v>1036</v>
      </c>
      <c r="AM84" s="79" t="s">
        <v>1134</v>
      </c>
      <c r="AN84" s="79" t="b">
        <v>0</v>
      </c>
      <c r="AO84" s="85" t="s">
        <v>1036</v>
      </c>
      <c r="AP84" s="79" t="s">
        <v>176</v>
      </c>
      <c r="AQ84" s="79">
        <v>0</v>
      </c>
      <c r="AR84" s="79">
        <v>0</v>
      </c>
      <c r="AS84" s="79"/>
      <c r="AT84" s="79"/>
      <c r="AU84" s="79"/>
      <c r="AV84" s="79"/>
      <c r="AW84" s="79"/>
      <c r="AX84" s="79"/>
      <c r="AY84" s="79"/>
      <c r="AZ84" s="79"/>
      <c r="BA84">
        <v>1</v>
      </c>
      <c r="BB84" s="78" t="str">
        <f>REPLACE(INDEX(GroupVertices[Group],MATCH(Edges25[[#This Row],[Vertex 1]],GroupVertices[Vertex],0)),1,1,"")</f>
        <v>22</v>
      </c>
      <c r="BC84" s="78" t="str">
        <f>REPLACE(INDEX(GroupVertices[Group],MATCH(Edges25[[#This Row],[Vertex 2]],GroupVertices[Vertex],0)),1,1,"")</f>
        <v>22</v>
      </c>
      <c r="BD84" s="48">
        <v>2</v>
      </c>
      <c r="BE84" s="49">
        <v>10</v>
      </c>
      <c r="BF84" s="48">
        <v>0</v>
      </c>
      <c r="BG84" s="49">
        <v>0</v>
      </c>
      <c r="BH84" s="48">
        <v>0</v>
      </c>
      <c r="BI84" s="49">
        <v>0</v>
      </c>
      <c r="BJ84" s="48">
        <v>18</v>
      </c>
      <c r="BK84" s="49">
        <v>90</v>
      </c>
      <c r="BL84" s="48">
        <v>20</v>
      </c>
    </row>
    <row r="85" spans="1:64" ht="15">
      <c r="A85" s="64" t="s">
        <v>247</v>
      </c>
      <c r="B85" s="64" t="s">
        <v>247</v>
      </c>
      <c r="C85" s="65"/>
      <c r="D85" s="66"/>
      <c r="E85" s="67"/>
      <c r="F85" s="68"/>
      <c r="G85" s="65"/>
      <c r="H85" s="69"/>
      <c r="I85" s="70"/>
      <c r="J85" s="70"/>
      <c r="K85" s="34" t="s">
        <v>65</v>
      </c>
      <c r="L85" s="77">
        <v>131</v>
      </c>
      <c r="M85" s="77"/>
      <c r="N85" s="72"/>
      <c r="O85" s="79" t="s">
        <v>176</v>
      </c>
      <c r="P85" s="81">
        <v>43714.78612268518</v>
      </c>
      <c r="Q85" s="79" t="s">
        <v>374</v>
      </c>
      <c r="R85" s="83" t="s">
        <v>492</v>
      </c>
      <c r="S85" s="79" t="s">
        <v>536</v>
      </c>
      <c r="T85" s="79"/>
      <c r="U85" s="79"/>
      <c r="V85" s="83" t="s">
        <v>691</v>
      </c>
      <c r="W85" s="81">
        <v>43714.78612268518</v>
      </c>
      <c r="X85" s="83" t="s">
        <v>803</v>
      </c>
      <c r="Y85" s="79"/>
      <c r="Z85" s="79"/>
      <c r="AA85" s="85" t="s">
        <v>986</v>
      </c>
      <c r="AB85" s="79"/>
      <c r="AC85" s="79" t="b">
        <v>0</v>
      </c>
      <c r="AD85" s="79">
        <v>0</v>
      </c>
      <c r="AE85" s="85" t="s">
        <v>1094</v>
      </c>
      <c r="AF85" s="79" t="b">
        <v>0</v>
      </c>
      <c r="AG85" s="79" t="s">
        <v>1104</v>
      </c>
      <c r="AH85" s="79"/>
      <c r="AI85" s="85" t="s">
        <v>1094</v>
      </c>
      <c r="AJ85" s="79" t="b">
        <v>0</v>
      </c>
      <c r="AK85" s="79">
        <v>0</v>
      </c>
      <c r="AL85" s="85" t="s">
        <v>1094</v>
      </c>
      <c r="AM85" s="79" t="s">
        <v>1120</v>
      </c>
      <c r="AN85" s="79" t="b">
        <v>1</v>
      </c>
      <c r="AO85" s="85" t="s">
        <v>986</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18</v>
      </c>
      <c r="BK85" s="49">
        <v>100</v>
      </c>
      <c r="BL85" s="48">
        <v>18</v>
      </c>
    </row>
    <row r="86" spans="1:64" ht="15">
      <c r="A86" s="64" t="s">
        <v>248</v>
      </c>
      <c r="B86" s="64" t="s">
        <v>298</v>
      </c>
      <c r="C86" s="65"/>
      <c r="D86" s="66"/>
      <c r="E86" s="67"/>
      <c r="F86" s="68"/>
      <c r="G86" s="65"/>
      <c r="H86" s="69"/>
      <c r="I86" s="70"/>
      <c r="J86" s="70"/>
      <c r="K86" s="34" t="s">
        <v>65</v>
      </c>
      <c r="L86" s="77">
        <v>132</v>
      </c>
      <c r="M86" s="77"/>
      <c r="N86" s="72"/>
      <c r="O86" s="79" t="s">
        <v>326</v>
      </c>
      <c r="P86" s="81">
        <v>43717.54004629629</v>
      </c>
      <c r="Q86" s="79" t="s">
        <v>375</v>
      </c>
      <c r="R86" s="79"/>
      <c r="S86" s="79"/>
      <c r="T86" s="79" t="s">
        <v>586</v>
      </c>
      <c r="U86" s="79"/>
      <c r="V86" s="83" t="s">
        <v>692</v>
      </c>
      <c r="W86" s="81">
        <v>43717.54004629629</v>
      </c>
      <c r="X86" s="83" t="s">
        <v>804</v>
      </c>
      <c r="Y86" s="79"/>
      <c r="Z86" s="79"/>
      <c r="AA86" s="85" t="s">
        <v>987</v>
      </c>
      <c r="AB86" s="85" t="s">
        <v>1089</v>
      </c>
      <c r="AC86" s="79" t="b">
        <v>0</v>
      </c>
      <c r="AD86" s="79">
        <v>0</v>
      </c>
      <c r="AE86" s="85" t="s">
        <v>1097</v>
      </c>
      <c r="AF86" s="79" t="b">
        <v>0</v>
      </c>
      <c r="AG86" s="79" t="s">
        <v>1104</v>
      </c>
      <c r="AH86" s="79"/>
      <c r="AI86" s="85" t="s">
        <v>1094</v>
      </c>
      <c r="AJ86" s="79" t="b">
        <v>0</v>
      </c>
      <c r="AK86" s="79">
        <v>0</v>
      </c>
      <c r="AL86" s="85" t="s">
        <v>1094</v>
      </c>
      <c r="AM86" s="79" t="s">
        <v>1124</v>
      </c>
      <c r="AN86" s="79" t="b">
        <v>0</v>
      </c>
      <c r="AO86" s="85" t="s">
        <v>1089</v>
      </c>
      <c r="AP86" s="79" t="s">
        <v>176</v>
      </c>
      <c r="AQ86" s="79">
        <v>0</v>
      </c>
      <c r="AR86" s="79">
        <v>0</v>
      </c>
      <c r="AS86" s="79" t="s">
        <v>1144</v>
      </c>
      <c r="AT86" s="79" t="s">
        <v>1145</v>
      </c>
      <c r="AU86" s="79" t="s">
        <v>1146</v>
      </c>
      <c r="AV86" s="79" t="s">
        <v>1147</v>
      </c>
      <c r="AW86" s="79" t="s">
        <v>1148</v>
      </c>
      <c r="AX86" s="79" t="s">
        <v>1149</v>
      </c>
      <c r="AY86" s="79" t="s">
        <v>1150</v>
      </c>
      <c r="AZ86" s="83" t="s">
        <v>1151</v>
      </c>
      <c r="BA86">
        <v>1</v>
      </c>
      <c r="BB86" s="78" t="str">
        <f>REPLACE(INDEX(GroupVertices[Group],MATCH(Edges25[[#This Row],[Vertex 1]],GroupVertices[Vertex],0)),1,1,"")</f>
        <v>21</v>
      </c>
      <c r="BC86" s="78" t="str">
        <f>REPLACE(INDEX(GroupVertices[Group],MATCH(Edges25[[#This Row],[Vertex 2]],GroupVertices[Vertex],0)),1,1,"")</f>
        <v>21</v>
      </c>
      <c r="BD86" s="48">
        <v>2</v>
      </c>
      <c r="BE86" s="49">
        <v>8</v>
      </c>
      <c r="BF86" s="48">
        <v>0</v>
      </c>
      <c r="BG86" s="49">
        <v>0</v>
      </c>
      <c r="BH86" s="48">
        <v>0</v>
      </c>
      <c r="BI86" s="49">
        <v>0</v>
      </c>
      <c r="BJ86" s="48">
        <v>23</v>
      </c>
      <c r="BK86" s="49">
        <v>92</v>
      </c>
      <c r="BL86" s="48">
        <v>25</v>
      </c>
    </row>
    <row r="87" spans="1:64" ht="15">
      <c r="A87" s="64" t="s">
        <v>249</v>
      </c>
      <c r="B87" s="64" t="s">
        <v>249</v>
      </c>
      <c r="C87" s="65"/>
      <c r="D87" s="66"/>
      <c r="E87" s="67"/>
      <c r="F87" s="68"/>
      <c r="G87" s="65"/>
      <c r="H87" s="69"/>
      <c r="I87" s="70"/>
      <c r="J87" s="70"/>
      <c r="K87" s="34" t="s">
        <v>65</v>
      </c>
      <c r="L87" s="77">
        <v>133</v>
      </c>
      <c r="M87" s="77"/>
      <c r="N87" s="72"/>
      <c r="O87" s="79" t="s">
        <v>176</v>
      </c>
      <c r="P87" s="81">
        <v>43718.31828703704</v>
      </c>
      <c r="Q87" s="79" t="s">
        <v>376</v>
      </c>
      <c r="R87" s="83" t="s">
        <v>493</v>
      </c>
      <c r="S87" s="79" t="s">
        <v>536</v>
      </c>
      <c r="T87" s="79" t="s">
        <v>587</v>
      </c>
      <c r="U87" s="79"/>
      <c r="V87" s="83" t="s">
        <v>693</v>
      </c>
      <c r="W87" s="81">
        <v>43718.31828703704</v>
      </c>
      <c r="X87" s="83" t="s">
        <v>805</v>
      </c>
      <c r="Y87" s="79"/>
      <c r="Z87" s="79"/>
      <c r="AA87" s="85" t="s">
        <v>988</v>
      </c>
      <c r="AB87" s="79"/>
      <c r="AC87" s="79" t="b">
        <v>0</v>
      </c>
      <c r="AD87" s="79">
        <v>0</v>
      </c>
      <c r="AE87" s="85" t="s">
        <v>1094</v>
      </c>
      <c r="AF87" s="79" t="b">
        <v>0</v>
      </c>
      <c r="AG87" s="79" t="s">
        <v>1104</v>
      </c>
      <c r="AH87" s="79"/>
      <c r="AI87" s="85" t="s">
        <v>1094</v>
      </c>
      <c r="AJ87" s="79" t="b">
        <v>0</v>
      </c>
      <c r="AK87" s="79">
        <v>0</v>
      </c>
      <c r="AL87" s="85" t="s">
        <v>1094</v>
      </c>
      <c r="AM87" s="79" t="s">
        <v>1124</v>
      </c>
      <c r="AN87" s="79" t="b">
        <v>1</v>
      </c>
      <c r="AO87" s="85" t="s">
        <v>988</v>
      </c>
      <c r="AP87" s="79" t="s">
        <v>176</v>
      </c>
      <c r="AQ87" s="79">
        <v>0</v>
      </c>
      <c r="AR87" s="79">
        <v>0</v>
      </c>
      <c r="AS87" s="79"/>
      <c r="AT87" s="79"/>
      <c r="AU87" s="79"/>
      <c r="AV87" s="79"/>
      <c r="AW87" s="79"/>
      <c r="AX87" s="79"/>
      <c r="AY87" s="79"/>
      <c r="AZ87" s="79"/>
      <c r="BA87">
        <v>1</v>
      </c>
      <c r="BB87" s="78" t="str">
        <f>REPLACE(INDEX(GroupVertices[Group],MATCH(Edges25[[#This Row],[Vertex 1]],GroupVertices[Vertex],0)),1,1,"")</f>
        <v>20</v>
      </c>
      <c r="BC87" s="78" t="str">
        <f>REPLACE(INDEX(GroupVertices[Group],MATCH(Edges25[[#This Row],[Vertex 2]],GroupVertices[Vertex],0)),1,1,"")</f>
        <v>20</v>
      </c>
      <c r="BD87" s="48">
        <v>0</v>
      </c>
      <c r="BE87" s="49">
        <v>0</v>
      </c>
      <c r="BF87" s="48">
        <v>1</v>
      </c>
      <c r="BG87" s="49">
        <v>5.555555555555555</v>
      </c>
      <c r="BH87" s="48">
        <v>0</v>
      </c>
      <c r="BI87" s="49">
        <v>0</v>
      </c>
      <c r="BJ87" s="48">
        <v>17</v>
      </c>
      <c r="BK87" s="49">
        <v>94.44444444444444</v>
      </c>
      <c r="BL87" s="48">
        <v>18</v>
      </c>
    </row>
    <row r="88" spans="1:64" ht="15">
      <c r="A88" s="64" t="s">
        <v>250</v>
      </c>
      <c r="B88" s="64" t="s">
        <v>249</v>
      </c>
      <c r="C88" s="65"/>
      <c r="D88" s="66"/>
      <c r="E88" s="67"/>
      <c r="F88" s="68"/>
      <c r="G88" s="65"/>
      <c r="H88" s="69"/>
      <c r="I88" s="70"/>
      <c r="J88" s="70"/>
      <c r="K88" s="34" t="s">
        <v>65</v>
      </c>
      <c r="L88" s="77">
        <v>134</v>
      </c>
      <c r="M88" s="77"/>
      <c r="N88" s="72"/>
      <c r="O88" s="79" t="s">
        <v>325</v>
      </c>
      <c r="P88" s="81">
        <v>43718.631585648145</v>
      </c>
      <c r="Q88" s="79" t="s">
        <v>377</v>
      </c>
      <c r="R88" s="79"/>
      <c r="S88" s="79"/>
      <c r="T88" s="79" t="s">
        <v>587</v>
      </c>
      <c r="U88" s="79"/>
      <c r="V88" s="83" t="s">
        <v>694</v>
      </c>
      <c r="W88" s="81">
        <v>43718.631585648145</v>
      </c>
      <c r="X88" s="83" t="s">
        <v>806</v>
      </c>
      <c r="Y88" s="79"/>
      <c r="Z88" s="79"/>
      <c r="AA88" s="85" t="s">
        <v>989</v>
      </c>
      <c r="AB88" s="79"/>
      <c r="AC88" s="79" t="b">
        <v>0</v>
      </c>
      <c r="AD88" s="79">
        <v>0</v>
      </c>
      <c r="AE88" s="85" t="s">
        <v>1094</v>
      </c>
      <c r="AF88" s="79" t="b">
        <v>0</v>
      </c>
      <c r="AG88" s="79" t="s">
        <v>1104</v>
      </c>
      <c r="AH88" s="79"/>
      <c r="AI88" s="85" t="s">
        <v>1094</v>
      </c>
      <c r="AJ88" s="79" t="b">
        <v>0</v>
      </c>
      <c r="AK88" s="79">
        <v>1</v>
      </c>
      <c r="AL88" s="85" t="s">
        <v>988</v>
      </c>
      <c r="AM88" s="79" t="s">
        <v>1120</v>
      </c>
      <c r="AN88" s="79" t="b">
        <v>0</v>
      </c>
      <c r="AO88" s="85" t="s">
        <v>988</v>
      </c>
      <c r="AP88" s="79" t="s">
        <v>176</v>
      </c>
      <c r="AQ88" s="79">
        <v>0</v>
      </c>
      <c r="AR88" s="79">
        <v>0</v>
      </c>
      <c r="AS88" s="79"/>
      <c r="AT88" s="79"/>
      <c r="AU88" s="79"/>
      <c r="AV88" s="79"/>
      <c r="AW88" s="79"/>
      <c r="AX88" s="79"/>
      <c r="AY88" s="79"/>
      <c r="AZ88" s="79"/>
      <c r="BA88">
        <v>1</v>
      </c>
      <c r="BB88" s="78" t="str">
        <f>REPLACE(INDEX(GroupVertices[Group],MATCH(Edges25[[#This Row],[Vertex 1]],GroupVertices[Vertex],0)),1,1,"")</f>
        <v>20</v>
      </c>
      <c r="BC88" s="78" t="str">
        <f>REPLACE(INDEX(GroupVertices[Group],MATCH(Edges25[[#This Row],[Vertex 2]],GroupVertices[Vertex],0)),1,1,"")</f>
        <v>20</v>
      </c>
      <c r="BD88" s="48">
        <v>0</v>
      </c>
      <c r="BE88" s="49">
        <v>0</v>
      </c>
      <c r="BF88" s="48">
        <v>1</v>
      </c>
      <c r="BG88" s="49">
        <v>4.761904761904762</v>
      </c>
      <c r="BH88" s="48">
        <v>0</v>
      </c>
      <c r="BI88" s="49">
        <v>0</v>
      </c>
      <c r="BJ88" s="48">
        <v>20</v>
      </c>
      <c r="BK88" s="49">
        <v>95.23809523809524</v>
      </c>
      <c r="BL88" s="48">
        <v>21</v>
      </c>
    </row>
    <row r="89" spans="1:64" ht="15">
      <c r="A89" s="64" t="s">
        <v>251</v>
      </c>
      <c r="B89" s="64" t="s">
        <v>251</v>
      </c>
      <c r="C89" s="65"/>
      <c r="D89" s="66"/>
      <c r="E89" s="67"/>
      <c r="F89" s="68"/>
      <c r="G89" s="65"/>
      <c r="H89" s="69"/>
      <c r="I89" s="70"/>
      <c r="J89" s="70"/>
      <c r="K89" s="34" t="s">
        <v>65</v>
      </c>
      <c r="L89" s="77">
        <v>135</v>
      </c>
      <c r="M89" s="77"/>
      <c r="N89" s="72"/>
      <c r="O89" s="79" t="s">
        <v>176</v>
      </c>
      <c r="P89" s="81">
        <v>43718.650196759256</v>
      </c>
      <c r="Q89" s="79" t="s">
        <v>378</v>
      </c>
      <c r="R89" s="79"/>
      <c r="S89" s="79"/>
      <c r="T89" s="79" t="s">
        <v>588</v>
      </c>
      <c r="U89" s="83" t="s">
        <v>637</v>
      </c>
      <c r="V89" s="83" t="s">
        <v>637</v>
      </c>
      <c r="W89" s="81">
        <v>43718.650196759256</v>
      </c>
      <c r="X89" s="83" t="s">
        <v>807</v>
      </c>
      <c r="Y89" s="79"/>
      <c r="Z89" s="79"/>
      <c r="AA89" s="85" t="s">
        <v>990</v>
      </c>
      <c r="AB89" s="79"/>
      <c r="AC89" s="79" t="b">
        <v>0</v>
      </c>
      <c r="AD89" s="79">
        <v>5</v>
      </c>
      <c r="AE89" s="85" t="s">
        <v>1094</v>
      </c>
      <c r="AF89" s="79" t="b">
        <v>0</v>
      </c>
      <c r="AG89" s="79" t="s">
        <v>1104</v>
      </c>
      <c r="AH89" s="79"/>
      <c r="AI89" s="85" t="s">
        <v>1094</v>
      </c>
      <c r="AJ89" s="79" t="b">
        <v>0</v>
      </c>
      <c r="AK89" s="79">
        <v>1</v>
      </c>
      <c r="AL89" s="85" t="s">
        <v>1094</v>
      </c>
      <c r="AM89" s="79" t="s">
        <v>1118</v>
      </c>
      <c r="AN89" s="79" t="b">
        <v>0</v>
      </c>
      <c r="AO89" s="85" t="s">
        <v>990</v>
      </c>
      <c r="AP89" s="79" t="s">
        <v>176</v>
      </c>
      <c r="AQ89" s="79">
        <v>0</v>
      </c>
      <c r="AR89" s="79">
        <v>0</v>
      </c>
      <c r="AS89" s="79"/>
      <c r="AT89" s="79"/>
      <c r="AU89" s="79"/>
      <c r="AV89" s="79"/>
      <c r="AW89" s="79"/>
      <c r="AX89" s="79"/>
      <c r="AY89" s="79"/>
      <c r="AZ89" s="79"/>
      <c r="BA89">
        <v>1</v>
      </c>
      <c r="BB89" s="78" t="str">
        <f>REPLACE(INDEX(GroupVertices[Group],MATCH(Edges25[[#This Row],[Vertex 1]],GroupVertices[Vertex],0)),1,1,"")</f>
        <v>19</v>
      </c>
      <c r="BC89" s="78" t="str">
        <f>REPLACE(INDEX(GroupVertices[Group],MATCH(Edges25[[#This Row],[Vertex 2]],GroupVertices[Vertex],0)),1,1,"")</f>
        <v>19</v>
      </c>
      <c r="BD89" s="48">
        <v>1</v>
      </c>
      <c r="BE89" s="49">
        <v>6.666666666666667</v>
      </c>
      <c r="BF89" s="48">
        <v>0</v>
      </c>
      <c r="BG89" s="49">
        <v>0</v>
      </c>
      <c r="BH89" s="48">
        <v>0</v>
      </c>
      <c r="BI89" s="49">
        <v>0</v>
      </c>
      <c r="BJ89" s="48">
        <v>14</v>
      </c>
      <c r="BK89" s="49">
        <v>93.33333333333333</v>
      </c>
      <c r="BL89" s="48">
        <v>15</v>
      </c>
    </row>
    <row r="90" spans="1:64" ht="15">
      <c r="A90" s="64" t="s">
        <v>252</v>
      </c>
      <c r="B90" s="64" t="s">
        <v>251</v>
      </c>
      <c r="C90" s="65"/>
      <c r="D90" s="66"/>
      <c r="E90" s="67"/>
      <c r="F90" s="68"/>
      <c r="G90" s="65"/>
      <c r="H90" s="69"/>
      <c r="I90" s="70"/>
      <c r="J90" s="70"/>
      <c r="K90" s="34" t="s">
        <v>65</v>
      </c>
      <c r="L90" s="77">
        <v>136</v>
      </c>
      <c r="M90" s="77"/>
      <c r="N90" s="72"/>
      <c r="O90" s="79" t="s">
        <v>325</v>
      </c>
      <c r="P90" s="81">
        <v>43718.65513888889</v>
      </c>
      <c r="Q90" s="79" t="s">
        <v>379</v>
      </c>
      <c r="R90" s="79"/>
      <c r="S90" s="79"/>
      <c r="T90" s="79" t="s">
        <v>588</v>
      </c>
      <c r="U90" s="83" t="s">
        <v>637</v>
      </c>
      <c r="V90" s="83" t="s">
        <v>637</v>
      </c>
      <c r="W90" s="81">
        <v>43718.65513888889</v>
      </c>
      <c r="X90" s="83" t="s">
        <v>808</v>
      </c>
      <c r="Y90" s="79"/>
      <c r="Z90" s="79"/>
      <c r="AA90" s="85" t="s">
        <v>991</v>
      </c>
      <c r="AB90" s="79"/>
      <c r="AC90" s="79" t="b">
        <v>0</v>
      </c>
      <c r="AD90" s="79">
        <v>0</v>
      </c>
      <c r="AE90" s="85" t="s">
        <v>1094</v>
      </c>
      <c r="AF90" s="79" t="b">
        <v>0</v>
      </c>
      <c r="AG90" s="79" t="s">
        <v>1104</v>
      </c>
      <c r="AH90" s="79"/>
      <c r="AI90" s="85" t="s">
        <v>1094</v>
      </c>
      <c r="AJ90" s="79" t="b">
        <v>0</v>
      </c>
      <c r="AK90" s="79">
        <v>1</v>
      </c>
      <c r="AL90" s="85" t="s">
        <v>990</v>
      </c>
      <c r="AM90" s="79" t="s">
        <v>1135</v>
      </c>
      <c r="AN90" s="79" t="b">
        <v>0</v>
      </c>
      <c r="AO90" s="85" t="s">
        <v>990</v>
      </c>
      <c r="AP90" s="79" t="s">
        <v>176</v>
      </c>
      <c r="AQ90" s="79">
        <v>0</v>
      </c>
      <c r="AR90" s="79">
        <v>0</v>
      </c>
      <c r="AS90" s="79"/>
      <c r="AT90" s="79"/>
      <c r="AU90" s="79"/>
      <c r="AV90" s="79"/>
      <c r="AW90" s="79"/>
      <c r="AX90" s="79"/>
      <c r="AY90" s="79"/>
      <c r="AZ90" s="79"/>
      <c r="BA90">
        <v>1</v>
      </c>
      <c r="BB90" s="78" t="str">
        <f>REPLACE(INDEX(GroupVertices[Group],MATCH(Edges25[[#This Row],[Vertex 1]],GroupVertices[Vertex],0)),1,1,"")</f>
        <v>19</v>
      </c>
      <c r="BC90" s="78" t="str">
        <f>REPLACE(INDEX(GroupVertices[Group],MATCH(Edges25[[#This Row],[Vertex 2]],GroupVertices[Vertex],0)),1,1,"")</f>
        <v>19</v>
      </c>
      <c r="BD90" s="48">
        <v>1</v>
      </c>
      <c r="BE90" s="49">
        <v>5.882352941176471</v>
      </c>
      <c r="BF90" s="48">
        <v>0</v>
      </c>
      <c r="BG90" s="49">
        <v>0</v>
      </c>
      <c r="BH90" s="48">
        <v>0</v>
      </c>
      <c r="BI90" s="49">
        <v>0</v>
      </c>
      <c r="BJ90" s="48">
        <v>16</v>
      </c>
      <c r="BK90" s="49">
        <v>94.11764705882354</v>
      </c>
      <c r="BL90" s="48">
        <v>17</v>
      </c>
    </row>
    <row r="91" spans="1:64" ht="15">
      <c r="A91" s="64" t="s">
        <v>253</v>
      </c>
      <c r="B91" s="64" t="s">
        <v>299</v>
      </c>
      <c r="C91" s="65"/>
      <c r="D91" s="66"/>
      <c r="E91" s="67"/>
      <c r="F91" s="68"/>
      <c r="G91" s="65"/>
      <c r="H91" s="69"/>
      <c r="I91" s="70"/>
      <c r="J91" s="70"/>
      <c r="K91" s="34" t="s">
        <v>65</v>
      </c>
      <c r="L91" s="77">
        <v>137</v>
      </c>
      <c r="M91" s="77"/>
      <c r="N91" s="72"/>
      <c r="O91" s="79" t="s">
        <v>325</v>
      </c>
      <c r="P91" s="81">
        <v>43718.823333333334</v>
      </c>
      <c r="Q91" s="79" t="s">
        <v>380</v>
      </c>
      <c r="R91" s="83" t="s">
        <v>494</v>
      </c>
      <c r="S91" s="79" t="s">
        <v>536</v>
      </c>
      <c r="T91" s="79" t="s">
        <v>589</v>
      </c>
      <c r="U91" s="79"/>
      <c r="V91" s="83" t="s">
        <v>695</v>
      </c>
      <c r="W91" s="81">
        <v>43718.823333333334</v>
      </c>
      <c r="X91" s="83" t="s">
        <v>809</v>
      </c>
      <c r="Y91" s="79"/>
      <c r="Z91" s="79"/>
      <c r="AA91" s="85" t="s">
        <v>992</v>
      </c>
      <c r="AB91" s="79"/>
      <c r="AC91" s="79" t="b">
        <v>0</v>
      </c>
      <c r="AD91" s="79">
        <v>2</v>
      </c>
      <c r="AE91" s="85" t="s">
        <v>1094</v>
      </c>
      <c r="AF91" s="79" t="b">
        <v>1</v>
      </c>
      <c r="AG91" s="79" t="s">
        <v>1104</v>
      </c>
      <c r="AH91" s="79"/>
      <c r="AI91" s="85" t="s">
        <v>1114</v>
      </c>
      <c r="AJ91" s="79" t="b">
        <v>0</v>
      </c>
      <c r="AK91" s="79">
        <v>0</v>
      </c>
      <c r="AL91" s="85" t="s">
        <v>1094</v>
      </c>
      <c r="AM91" s="79" t="s">
        <v>1120</v>
      </c>
      <c r="AN91" s="79" t="b">
        <v>0</v>
      </c>
      <c r="AO91" s="85" t="s">
        <v>992</v>
      </c>
      <c r="AP91" s="79" t="s">
        <v>176</v>
      </c>
      <c r="AQ91" s="79">
        <v>0</v>
      </c>
      <c r="AR91" s="79">
        <v>0</v>
      </c>
      <c r="AS91" s="79"/>
      <c r="AT91" s="79"/>
      <c r="AU91" s="79"/>
      <c r="AV91" s="79"/>
      <c r="AW91" s="79"/>
      <c r="AX91" s="79"/>
      <c r="AY91" s="79"/>
      <c r="AZ91" s="79"/>
      <c r="BA91">
        <v>1</v>
      </c>
      <c r="BB91" s="78" t="str">
        <f>REPLACE(INDEX(GroupVertices[Group],MATCH(Edges25[[#This Row],[Vertex 1]],GroupVertices[Vertex],0)),1,1,"")</f>
        <v>7</v>
      </c>
      <c r="BC91" s="78" t="str">
        <f>REPLACE(INDEX(GroupVertices[Group],MATCH(Edges25[[#This Row],[Vertex 2]],GroupVertices[Vertex],0)),1,1,"")</f>
        <v>7</v>
      </c>
      <c r="BD91" s="48"/>
      <c r="BE91" s="49"/>
      <c r="BF91" s="48"/>
      <c r="BG91" s="49"/>
      <c r="BH91" s="48"/>
      <c r="BI91" s="49"/>
      <c r="BJ91" s="48"/>
      <c r="BK91" s="49"/>
      <c r="BL91" s="48"/>
    </row>
    <row r="92" spans="1:64" ht="15">
      <c r="A92" s="64" t="s">
        <v>254</v>
      </c>
      <c r="B92" s="64" t="s">
        <v>254</v>
      </c>
      <c r="C92" s="65"/>
      <c r="D92" s="66"/>
      <c r="E92" s="67"/>
      <c r="F92" s="68"/>
      <c r="G92" s="65"/>
      <c r="H92" s="69"/>
      <c r="I92" s="70"/>
      <c r="J92" s="70"/>
      <c r="K92" s="34" t="s">
        <v>65</v>
      </c>
      <c r="L92" s="77">
        <v>139</v>
      </c>
      <c r="M92" s="77"/>
      <c r="N92" s="72"/>
      <c r="O92" s="79" t="s">
        <v>176</v>
      </c>
      <c r="P92" s="81">
        <v>43720.55771990741</v>
      </c>
      <c r="Q92" s="79" t="s">
        <v>381</v>
      </c>
      <c r="R92" s="83" t="s">
        <v>495</v>
      </c>
      <c r="S92" s="79" t="s">
        <v>547</v>
      </c>
      <c r="T92" s="79" t="s">
        <v>590</v>
      </c>
      <c r="U92" s="79"/>
      <c r="V92" s="83" t="s">
        <v>696</v>
      </c>
      <c r="W92" s="81">
        <v>43720.55771990741</v>
      </c>
      <c r="X92" s="83" t="s">
        <v>810</v>
      </c>
      <c r="Y92" s="79"/>
      <c r="Z92" s="79"/>
      <c r="AA92" s="85" t="s">
        <v>993</v>
      </c>
      <c r="AB92" s="79"/>
      <c r="AC92" s="79" t="b">
        <v>0</v>
      </c>
      <c r="AD92" s="79">
        <v>0</v>
      </c>
      <c r="AE92" s="85" t="s">
        <v>1094</v>
      </c>
      <c r="AF92" s="79" t="b">
        <v>0</v>
      </c>
      <c r="AG92" s="79" t="s">
        <v>1104</v>
      </c>
      <c r="AH92" s="79"/>
      <c r="AI92" s="85" t="s">
        <v>1094</v>
      </c>
      <c r="AJ92" s="79" t="b">
        <v>0</v>
      </c>
      <c r="AK92" s="79">
        <v>0</v>
      </c>
      <c r="AL92" s="85" t="s">
        <v>1094</v>
      </c>
      <c r="AM92" s="79" t="s">
        <v>1136</v>
      </c>
      <c r="AN92" s="79" t="b">
        <v>0</v>
      </c>
      <c r="AO92" s="85" t="s">
        <v>993</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2</v>
      </c>
      <c r="BE92" s="49">
        <v>9.523809523809524</v>
      </c>
      <c r="BF92" s="48">
        <v>0</v>
      </c>
      <c r="BG92" s="49">
        <v>0</v>
      </c>
      <c r="BH92" s="48">
        <v>0</v>
      </c>
      <c r="BI92" s="49">
        <v>0</v>
      </c>
      <c r="BJ92" s="48">
        <v>19</v>
      </c>
      <c r="BK92" s="49">
        <v>90.47619047619048</v>
      </c>
      <c r="BL92" s="48">
        <v>21</v>
      </c>
    </row>
    <row r="93" spans="1:64" ht="15">
      <c r="A93" s="64" t="s">
        <v>255</v>
      </c>
      <c r="B93" s="64" t="s">
        <v>255</v>
      </c>
      <c r="C93" s="65"/>
      <c r="D93" s="66"/>
      <c r="E93" s="67"/>
      <c r="F93" s="68"/>
      <c r="G93" s="65"/>
      <c r="H93" s="69"/>
      <c r="I93" s="70"/>
      <c r="J93" s="70"/>
      <c r="K93" s="34" t="s">
        <v>65</v>
      </c>
      <c r="L93" s="77">
        <v>140</v>
      </c>
      <c r="M93" s="77"/>
      <c r="N93" s="72"/>
      <c r="O93" s="79" t="s">
        <v>176</v>
      </c>
      <c r="P93" s="81">
        <v>43720.712488425925</v>
      </c>
      <c r="Q93" s="79" t="s">
        <v>382</v>
      </c>
      <c r="R93" s="83" t="s">
        <v>496</v>
      </c>
      <c r="S93" s="79" t="s">
        <v>548</v>
      </c>
      <c r="T93" s="79" t="s">
        <v>591</v>
      </c>
      <c r="U93" s="83" t="s">
        <v>638</v>
      </c>
      <c r="V93" s="83" t="s">
        <v>638</v>
      </c>
      <c r="W93" s="81">
        <v>43720.712488425925</v>
      </c>
      <c r="X93" s="83" t="s">
        <v>811</v>
      </c>
      <c r="Y93" s="79"/>
      <c r="Z93" s="79"/>
      <c r="AA93" s="85" t="s">
        <v>994</v>
      </c>
      <c r="AB93" s="79"/>
      <c r="AC93" s="79" t="b">
        <v>0</v>
      </c>
      <c r="AD93" s="79">
        <v>0</v>
      </c>
      <c r="AE93" s="85" t="s">
        <v>1094</v>
      </c>
      <c r="AF93" s="79" t="b">
        <v>0</v>
      </c>
      <c r="AG93" s="79" t="s">
        <v>1104</v>
      </c>
      <c r="AH93" s="79"/>
      <c r="AI93" s="85" t="s">
        <v>1094</v>
      </c>
      <c r="AJ93" s="79" t="b">
        <v>0</v>
      </c>
      <c r="AK93" s="79">
        <v>0</v>
      </c>
      <c r="AL93" s="85" t="s">
        <v>1094</v>
      </c>
      <c r="AM93" s="79" t="s">
        <v>1120</v>
      </c>
      <c r="AN93" s="79" t="b">
        <v>0</v>
      </c>
      <c r="AO93" s="85" t="s">
        <v>994</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3.0303030303030303</v>
      </c>
      <c r="BF93" s="48">
        <v>0</v>
      </c>
      <c r="BG93" s="49">
        <v>0</v>
      </c>
      <c r="BH93" s="48">
        <v>0</v>
      </c>
      <c r="BI93" s="49">
        <v>0</v>
      </c>
      <c r="BJ93" s="48">
        <v>32</v>
      </c>
      <c r="BK93" s="49">
        <v>96.96969696969697</v>
      </c>
      <c r="BL93" s="48">
        <v>33</v>
      </c>
    </row>
    <row r="94" spans="1:64" ht="15">
      <c r="A94" s="64" t="s">
        <v>256</v>
      </c>
      <c r="B94" s="64" t="s">
        <v>296</v>
      </c>
      <c r="C94" s="65"/>
      <c r="D94" s="66"/>
      <c r="E94" s="67"/>
      <c r="F94" s="68"/>
      <c r="G94" s="65"/>
      <c r="H94" s="69"/>
      <c r="I94" s="70"/>
      <c r="J94" s="70"/>
      <c r="K94" s="34" t="s">
        <v>65</v>
      </c>
      <c r="L94" s="77">
        <v>141</v>
      </c>
      <c r="M94" s="77"/>
      <c r="N94" s="72"/>
      <c r="O94" s="79" t="s">
        <v>325</v>
      </c>
      <c r="P94" s="81">
        <v>43383.40299768518</v>
      </c>
      <c r="Q94" s="79" t="s">
        <v>383</v>
      </c>
      <c r="R94" s="83" t="s">
        <v>497</v>
      </c>
      <c r="S94" s="79" t="s">
        <v>549</v>
      </c>
      <c r="T94" s="79" t="s">
        <v>592</v>
      </c>
      <c r="U94" s="83" t="s">
        <v>639</v>
      </c>
      <c r="V94" s="83" t="s">
        <v>639</v>
      </c>
      <c r="W94" s="81">
        <v>43383.40299768518</v>
      </c>
      <c r="X94" s="83" t="s">
        <v>812</v>
      </c>
      <c r="Y94" s="79"/>
      <c r="Z94" s="79"/>
      <c r="AA94" s="85" t="s">
        <v>995</v>
      </c>
      <c r="AB94" s="79"/>
      <c r="AC94" s="79" t="b">
        <v>0</v>
      </c>
      <c r="AD94" s="79">
        <v>0</v>
      </c>
      <c r="AE94" s="85" t="s">
        <v>1098</v>
      </c>
      <c r="AF94" s="79" t="b">
        <v>0</v>
      </c>
      <c r="AG94" s="79" t="s">
        <v>1104</v>
      </c>
      <c r="AH94" s="79"/>
      <c r="AI94" s="85" t="s">
        <v>1094</v>
      </c>
      <c r="AJ94" s="79" t="b">
        <v>0</v>
      </c>
      <c r="AK94" s="79">
        <v>2</v>
      </c>
      <c r="AL94" s="85" t="s">
        <v>1094</v>
      </c>
      <c r="AM94" s="79" t="s">
        <v>1137</v>
      </c>
      <c r="AN94" s="79" t="b">
        <v>0</v>
      </c>
      <c r="AO94" s="85" t="s">
        <v>995</v>
      </c>
      <c r="AP94" s="79" t="s">
        <v>1143</v>
      </c>
      <c r="AQ94" s="79">
        <v>0</v>
      </c>
      <c r="AR94" s="79">
        <v>0</v>
      </c>
      <c r="AS94" s="79"/>
      <c r="AT94" s="79"/>
      <c r="AU94" s="79"/>
      <c r="AV94" s="79"/>
      <c r="AW94" s="79"/>
      <c r="AX94" s="79"/>
      <c r="AY94" s="79"/>
      <c r="AZ94" s="79"/>
      <c r="BA94">
        <v>1</v>
      </c>
      <c r="BB94" s="78" t="str">
        <f>REPLACE(INDEX(GroupVertices[Group],MATCH(Edges25[[#This Row],[Vertex 1]],GroupVertices[Vertex],0)),1,1,"")</f>
        <v>5</v>
      </c>
      <c r="BC94" s="78" t="str">
        <f>REPLACE(INDEX(GroupVertices[Group],MATCH(Edges25[[#This Row],[Vertex 2]],GroupVertices[Vertex],0)),1,1,"")</f>
        <v>2</v>
      </c>
      <c r="BD94" s="48"/>
      <c r="BE94" s="49"/>
      <c r="BF94" s="48"/>
      <c r="BG94" s="49"/>
      <c r="BH94" s="48"/>
      <c r="BI94" s="49"/>
      <c r="BJ94" s="48"/>
      <c r="BK94" s="49"/>
      <c r="BL94" s="48"/>
    </row>
    <row r="95" spans="1:64" ht="15">
      <c r="A95" s="64" t="s">
        <v>256</v>
      </c>
      <c r="B95" s="64" t="s">
        <v>302</v>
      </c>
      <c r="C95" s="65"/>
      <c r="D95" s="66"/>
      <c r="E95" s="67"/>
      <c r="F95" s="68"/>
      <c r="G95" s="65"/>
      <c r="H95" s="69"/>
      <c r="I95" s="70"/>
      <c r="J95" s="70"/>
      <c r="K95" s="34" t="s">
        <v>65</v>
      </c>
      <c r="L95" s="77">
        <v>144</v>
      </c>
      <c r="M95" s="77"/>
      <c r="N95" s="72"/>
      <c r="O95" s="79" t="s">
        <v>325</v>
      </c>
      <c r="P95" s="81">
        <v>43699.53758101852</v>
      </c>
      <c r="Q95" s="79" t="s">
        <v>384</v>
      </c>
      <c r="R95" s="79"/>
      <c r="S95" s="79"/>
      <c r="T95" s="79"/>
      <c r="U95" s="79"/>
      <c r="V95" s="83" t="s">
        <v>697</v>
      </c>
      <c r="W95" s="81">
        <v>43699.53758101852</v>
      </c>
      <c r="X95" s="83" t="s">
        <v>813</v>
      </c>
      <c r="Y95" s="79"/>
      <c r="Z95" s="79"/>
      <c r="AA95" s="85" t="s">
        <v>996</v>
      </c>
      <c r="AB95" s="79"/>
      <c r="AC95" s="79" t="b">
        <v>0</v>
      </c>
      <c r="AD95" s="79">
        <v>0</v>
      </c>
      <c r="AE95" s="85" t="s">
        <v>1094</v>
      </c>
      <c r="AF95" s="79" t="b">
        <v>0</v>
      </c>
      <c r="AG95" s="79" t="s">
        <v>1104</v>
      </c>
      <c r="AH95" s="79"/>
      <c r="AI95" s="85" t="s">
        <v>1094</v>
      </c>
      <c r="AJ95" s="79" t="b">
        <v>0</v>
      </c>
      <c r="AK95" s="79">
        <v>2</v>
      </c>
      <c r="AL95" s="85" t="s">
        <v>995</v>
      </c>
      <c r="AM95" s="79" t="s">
        <v>1120</v>
      </c>
      <c r="AN95" s="79" t="b">
        <v>0</v>
      </c>
      <c r="AO95" s="85" t="s">
        <v>995</v>
      </c>
      <c r="AP95" s="79" t="s">
        <v>176</v>
      </c>
      <c r="AQ95" s="79">
        <v>0</v>
      </c>
      <c r="AR95" s="79">
        <v>0</v>
      </c>
      <c r="AS95" s="79"/>
      <c r="AT95" s="79"/>
      <c r="AU95" s="79"/>
      <c r="AV95" s="79"/>
      <c r="AW95" s="79"/>
      <c r="AX95" s="79"/>
      <c r="AY95" s="79"/>
      <c r="AZ95" s="79"/>
      <c r="BA95">
        <v>3</v>
      </c>
      <c r="BB95" s="78" t="str">
        <f>REPLACE(INDEX(GroupVertices[Group],MATCH(Edges25[[#This Row],[Vertex 1]],GroupVertices[Vertex],0)),1,1,"")</f>
        <v>5</v>
      </c>
      <c r="BC95" s="78" t="str">
        <f>REPLACE(INDEX(GroupVertices[Group],MATCH(Edges25[[#This Row],[Vertex 2]],GroupVertices[Vertex],0)),1,1,"")</f>
        <v>5</v>
      </c>
      <c r="BD95" s="48"/>
      <c r="BE95" s="49"/>
      <c r="BF95" s="48"/>
      <c r="BG95" s="49"/>
      <c r="BH95" s="48"/>
      <c r="BI95" s="49"/>
      <c r="BJ95" s="48"/>
      <c r="BK95" s="49"/>
      <c r="BL95" s="48"/>
    </row>
    <row r="96" spans="1:64" ht="15">
      <c r="A96" s="64" t="s">
        <v>256</v>
      </c>
      <c r="B96" s="64" t="s">
        <v>302</v>
      </c>
      <c r="C96" s="65"/>
      <c r="D96" s="66"/>
      <c r="E96" s="67"/>
      <c r="F96" s="68"/>
      <c r="G96" s="65"/>
      <c r="H96" s="69"/>
      <c r="I96" s="70"/>
      <c r="J96" s="70"/>
      <c r="K96" s="34" t="s">
        <v>65</v>
      </c>
      <c r="L96" s="77">
        <v>145</v>
      </c>
      <c r="M96" s="77"/>
      <c r="N96" s="72"/>
      <c r="O96" s="79" t="s">
        <v>325</v>
      </c>
      <c r="P96" s="81">
        <v>43721.47766203704</v>
      </c>
      <c r="Q96" s="79" t="s">
        <v>384</v>
      </c>
      <c r="R96" s="79"/>
      <c r="S96" s="79"/>
      <c r="T96" s="79"/>
      <c r="U96" s="79"/>
      <c r="V96" s="83" t="s">
        <v>697</v>
      </c>
      <c r="W96" s="81">
        <v>43721.47766203704</v>
      </c>
      <c r="X96" s="83" t="s">
        <v>814</v>
      </c>
      <c r="Y96" s="79"/>
      <c r="Z96" s="79"/>
      <c r="AA96" s="85" t="s">
        <v>997</v>
      </c>
      <c r="AB96" s="79"/>
      <c r="AC96" s="79" t="b">
        <v>0</v>
      </c>
      <c r="AD96" s="79">
        <v>0</v>
      </c>
      <c r="AE96" s="85" t="s">
        <v>1094</v>
      </c>
      <c r="AF96" s="79" t="b">
        <v>0</v>
      </c>
      <c r="AG96" s="79" t="s">
        <v>1104</v>
      </c>
      <c r="AH96" s="79"/>
      <c r="AI96" s="85" t="s">
        <v>1094</v>
      </c>
      <c r="AJ96" s="79" t="b">
        <v>0</v>
      </c>
      <c r="AK96" s="79">
        <v>2</v>
      </c>
      <c r="AL96" s="85" t="s">
        <v>995</v>
      </c>
      <c r="AM96" s="79" t="s">
        <v>1120</v>
      </c>
      <c r="AN96" s="79" t="b">
        <v>0</v>
      </c>
      <c r="AO96" s="85" t="s">
        <v>995</v>
      </c>
      <c r="AP96" s="79" t="s">
        <v>176</v>
      </c>
      <c r="AQ96" s="79">
        <v>0</v>
      </c>
      <c r="AR96" s="79">
        <v>0</v>
      </c>
      <c r="AS96" s="79"/>
      <c r="AT96" s="79"/>
      <c r="AU96" s="79"/>
      <c r="AV96" s="79"/>
      <c r="AW96" s="79"/>
      <c r="AX96" s="79"/>
      <c r="AY96" s="79"/>
      <c r="AZ96" s="79"/>
      <c r="BA96">
        <v>3</v>
      </c>
      <c r="BB96" s="78" t="str">
        <f>REPLACE(INDEX(GroupVertices[Group],MATCH(Edges25[[#This Row],[Vertex 1]],GroupVertices[Vertex],0)),1,1,"")</f>
        <v>5</v>
      </c>
      <c r="BC96" s="78" t="str">
        <f>REPLACE(INDEX(GroupVertices[Group],MATCH(Edges25[[#This Row],[Vertex 2]],GroupVertices[Vertex],0)),1,1,"")</f>
        <v>5</v>
      </c>
      <c r="BD96" s="48"/>
      <c r="BE96" s="49"/>
      <c r="BF96" s="48"/>
      <c r="BG96" s="49"/>
      <c r="BH96" s="48"/>
      <c r="BI96" s="49"/>
      <c r="BJ96" s="48"/>
      <c r="BK96" s="49"/>
      <c r="BL96" s="48"/>
    </row>
    <row r="97" spans="1:64" ht="15">
      <c r="A97" s="64" t="s">
        <v>257</v>
      </c>
      <c r="B97" s="64" t="s">
        <v>309</v>
      </c>
      <c r="C97" s="65"/>
      <c r="D97" s="66"/>
      <c r="E97" s="67"/>
      <c r="F97" s="68"/>
      <c r="G97" s="65"/>
      <c r="H97" s="69"/>
      <c r="I97" s="70"/>
      <c r="J97" s="70"/>
      <c r="K97" s="34" t="s">
        <v>65</v>
      </c>
      <c r="L97" s="77">
        <v>173</v>
      </c>
      <c r="M97" s="77"/>
      <c r="N97" s="72"/>
      <c r="O97" s="79" t="s">
        <v>325</v>
      </c>
      <c r="P97" s="81">
        <v>43724.844201388885</v>
      </c>
      <c r="Q97" s="79" t="s">
        <v>385</v>
      </c>
      <c r="R97" s="83" t="s">
        <v>498</v>
      </c>
      <c r="S97" s="79" t="s">
        <v>536</v>
      </c>
      <c r="T97" s="79"/>
      <c r="U97" s="79"/>
      <c r="V97" s="83" t="s">
        <v>698</v>
      </c>
      <c r="W97" s="81">
        <v>43724.844201388885</v>
      </c>
      <c r="X97" s="83" t="s">
        <v>815</v>
      </c>
      <c r="Y97" s="79"/>
      <c r="Z97" s="79"/>
      <c r="AA97" s="85" t="s">
        <v>998</v>
      </c>
      <c r="AB97" s="85" t="s">
        <v>1090</v>
      </c>
      <c r="AC97" s="79" t="b">
        <v>0</v>
      </c>
      <c r="AD97" s="79">
        <v>0</v>
      </c>
      <c r="AE97" s="85" t="s">
        <v>1099</v>
      </c>
      <c r="AF97" s="79" t="b">
        <v>0</v>
      </c>
      <c r="AG97" s="79" t="s">
        <v>1104</v>
      </c>
      <c r="AH97" s="79"/>
      <c r="AI97" s="85" t="s">
        <v>1094</v>
      </c>
      <c r="AJ97" s="79" t="b">
        <v>0</v>
      </c>
      <c r="AK97" s="79">
        <v>0</v>
      </c>
      <c r="AL97" s="85" t="s">
        <v>1094</v>
      </c>
      <c r="AM97" s="79" t="s">
        <v>1124</v>
      </c>
      <c r="AN97" s="79" t="b">
        <v>1</v>
      </c>
      <c r="AO97" s="85" t="s">
        <v>1090</v>
      </c>
      <c r="AP97" s="79" t="s">
        <v>176</v>
      </c>
      <c r="AQ97" s="79">
        <v>0</v>
      </c>
      <c r="AR97" s="79">
        <v>0</v>
      </c>
      <c r="AS97" s="79"/>
      <c r="AT97" s="79"/>
      <c r="AU97" s="79"/>
      <c r="AV97" s="79"/>
      <c r="AW97" s="79"/>
      <c r="AX97" s="79"/>
      <c r="AY97" s="79"/>
      <c r="AZ97" s="79"/>
      <c r="BA97">
        <v>1</v>
      </c>
      <c r="BB97" s="78" t="str">
        <f>REPLACE(INDEX(GroupVertices[Group],MATCH(Edges25[[#This Row],[Vertex 1]],GroupVertices[Vertex],0)),1,1,"")</f>
        <v>6</v>
      </c>
      <c r="BC97" s="78" t="str">
        <f>REPLACE(INDEX(GroupVertices[Group],MATCH(Edges25[[#This Row],[Vertex 2]],GroupVertices[Vertex],0)),1,1,"")</f>
        <v>6</v>
      </c>
      <c r="BD97" s="48"/>
      <c r="BE97" s="49"/>
      <c r="BF97" s="48"/>
      <c r="BG97" s="49"/>
      <c r="BH97" s="48"/>
      <c r="BI97" s="49"/>
      <c r="BJ97" s="48"/>
      <c r="BK97" s="49"/>
      <c r="BL97" s="48"/>
    </row>
    <row r="98" spans="1:64" ht="15">
      <c r="A98" s="64" t="s">
        <v>258</v>
      </c>
      <c r="B98" s="64" t="s">
        <v>258</v>
      </c>
      <c r="C98" s="65"/>
      <c r="D98" s="66"/>
      <c r="E98" s="67"/>
      <c r="F98" s="68"/>
      <c r="G98" s="65"/>
      <c r="H98" s="69"/>
      <c r="I98" s="70"/>
      <c r="J98" s="70"/>
      <c r="K98" s="34" t="s">
        <v>65</v>
      </c>
      <c r="L98" s="77">
        <v>179</v>
      </c>
      <c r="M98" s="77"/>
      <c r="N98" s="72"/>
      <c r="O98" s="79" t="s">
        <v>176</v>
      </c>
      <c r="P98" s="81">
        <v>43725.47630787037</v>
      </c>
      <c r="Q98" s="79" t="s">
        <v>386</v>
      </c>
      <c r="R98" s="83" t="s">
        <v>499</v>
      </c>
      <c r="S98" s="79" t="s">
        <v>536</v>
      </c>
      <c r="T98" s="79"/>
      <c r="U98" s="79"/>
      <c r="V98" s="83" t="s">
        <v>699</v>
      </c>
      <c r="W98" s="81">
        <v>43725.47630787037</v>
      </c>
      <c r="X98" s="83" t="s">
        <v>816</v>
      </c>
      <c r="Y98" s="79"/>
      <c r="Z98" s="79"/>
      <c r="AA98" s="85" t="s">
        <v>999</v>
      </c>
      <c r="AB98" s="79"/>
      <c r="AC98" s="79" t="b">
        <v>0</v>
      </c>
      <c r="AD98" s="79">
        <v>0</v>
      </c>
      <c r="AE98" s="85" t="s">
        <v>1094</v>
      </c>
      <c r="AF98" s="79" t="b">
        <v>0</v>
      </c>
      <c r="AG98" s="79" t="s">
        <v>1104</v>
      </c>
      <c r="AH98" s="79"/>
      <c r="AI98" s="85" t="s">
        <v>1094</v>
      </c>
      <c r="AJ98" s="79" t="b">
        <v>0</v>
      </c>
      <c r="AK98" s="79">
        <v>0</v>
      </c>
      <c r="AL98" s="85" t="s">
        <v>1094</v>
      </c>
      <c r="AM98" s="79" t="s">
        <v>1120</v>
      </c>
      <c r="AN98" s="79" t="b">
        <v>1</v>
      </c>
      <c r="AO98" s="85" t="s">
        <v>999</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2</v>
      </c>
      <c r="BE98" s="49">
        <v>8.695652173913043</v>
      </c>
      <c r="BF98" s="48">
        <v>1</v>
      </c>
      <c r="BG98" s="49">
        <v>4.3478260869565215</v>
      </c>
      <c r="BH98" s="48">
        <v>0</v>
      </c>
      <c r="BI98" s="49">
        <v>0</v>
      </c>
      <c r="BJ98" s="48">
        <v>20</v>
      </c>
      <c r="BK98" s="49">
        <v>86.95652173913044</v>
      </c>
      <c r="BL98" s="48">
        <v>23</v>
      </c>
    </row>
    <row r="99" spans="1:64" ht="15">
      <c r="A99" s="64" t="s">
        <v>259</v>
      </c>
      <c r="B99" s="64" t="s">
        <v>293</v>
      </c>
      <c r="C99" s="65"/>
      <c r="D99" s="66"/>
      <c r="E99" s="67"/>
      <c r="F99" s="68"/>
      <c r="G99" s="65"/>
      <c r="H99" s="69"/>
      <c r="I99" s="70"/>
      <c r="J99" s="70"/>
      <c r="K99" s="34" t="s">
        <v>65</v>
      </c>
      <c r="L99" s="77">
        <v>180</v>
      </c>
      <c r="M99" s="77"/>
      <c r="N99" s="72"/>
      <c r="O99" s="79" t="s">
        <v>325</v>
      </c>
      <c r="P99" s="81">
        <v>43726.65935185185</v>
      </c>
      <c r="Q99" s="79" t="s">
        <v>387</v>
      </c>
      <c r="R99" s="79"/>
      <c r="S99" s="79"/>
      <c r="T99" s="79" t="s">
        <v>593</v>
      </c>
      <c r="U99" s="83" t="s">
        <v>640</v>
      </c>
      <c r="V99" s="83" t="s">
        <v>640</v>
      </c>
      <c r="W99" s="81">
        <v>43726.65935185185</v>
      </c>
      <c r="X99" s="83" t="s">
        <v>817</v>
      </c>
      <c r="Y99" s="79"/>
      <c r="Z99" s="79"/>
      <c r="AA99" s="85" t="s">
        <v>1000</v>
      </c>
      <c r="AB99" s="79"/>
      <c r="AC99" s="79" t="b">
        <v>0</v>
      </c>
      <c r="AD99" s="79">
        <v>0</v>
      </c>
      <c r="AE99" s="85" t="s">
        <v>1094</v>
      </c>
      <c r="AF99" s="79" t="b">
        <v>0</v>
      </c>
      <c r="AG99" s="79" t="s">
        <v>1104</v>
      </c>
      <c r="AH99" s="79"/>
      <c r="AI99" s="85" t="s">
        <v>1094</v>
      </c>
      <c r="AJ99" s="79" t="b">
        <v>0</v>
      </c>
      <c r="AK99" s="79">
        <v>0</v>
      </c>
      <c r="AL99" s="85" t="s">
        <v>1094</v>
      </c>
      <c r="AM99" s="79" t="s">
        <v>1124</v>
      </c>
      <c r="AN99" s="79" t="b">
        <v>0</v>
      </c>
      <c r="AO99" s="85" t="s">
        <v>1000</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v>1</v>
      </c>
      <c r="BE99" s="49">
        <v>7.6923076923076925</v>
      </c>
      <c r="BF99" s="48">
        <v>0</v>
      </c>
      <c r="BG99" s="49">
        <v>0</v>
      </c>
      <c r="BH99" s="48">
        <v>0</v>
      </c>
      <c r="BI99" s="49">
        <v>0</v>
      </c>
      <c r="BJ99" s="48">
        <v>12</v>
      </c>
      <c r="BK99" s="49">
        <v>92.3076923076923</v>
      </c>
      <c r="BL99" s="48">
        <v>13</v>
      </c>
    </row>
    <row r="100" spans="1:64" ht="15">
      <c r="A100" s="64" t="s">
        <v>260</v>
      </c>
      <c r="B100" s="64" t="s">
        <v>315</v>
      </c>
      <c r="C100" s="65"/>
      <c r="D100" s="66"/>
      <c r="E100" s="67"/>
      <c r="F100" s="68"/>
      <c r="G100" s="65"/>
      <c r="H100" s="69"/>
      <c r="I100" s="70"/>
      <c r="J100" s="70"/>
      <c r="K100" s="34" t="s">
        <v>65</v>
      </c>
      <c r="L100" s="77">
        <v>181</v>
      </c>
      <c r="M100" s="77"/>
      <c r="N100" s="72"/>
      <c r="O100" s="79" t="s">
        <v>325</v>
      </c>
      <c r="P100" s="81">
        <v>43728.921435185184</v>
      </c>
      <c r="Q100" s="79" t="s">
        <v>388</v>
      </c>
      <c r="R100" s="83" t="s">
        <v>500</v>
      </c>
      <c r="S100" s="79" t="s">
        <v>536</v>
      </c>
      <c r="T100" s="79"/>
      <c r="U100" s="79"/>
      <c r="V100" s="83" t="s">
        <v>700</v>
      </c>
      <c r="W100" s="81">
        <v>43728.921435185184</v>
      </c>
      <c r="X100" s="83" t="s">
        <v>818</v>
      </c>
      <c r="Y100" s="79"/>
      <c r="Z100" s="79"/>
      <c r="AA100" s="85" t="s">
        <v>1001</v>
      </c>
      <c r="AB100" s="79"/>
      <c r="AC100" s="79" t="b">
        <v>0</v>
      </c>
      <c r="AD100" s="79">
        <v>0</v>
      </c>
      <c r="AE100" s="85" t="s">
        <v>1094</v>
      </c>
      <c r="AF100" s="79" t="b">
        <v>0</v>
      </c>
      <c r="AG100" s="79" t="s">
        <v>1107</v>
      </c>
      <c r="AH100" s="79"/>
      <c r="AI100" s="85" t="s">
        <v>1094</v>
      </c>
      <c r="AJ100" s="79" t="b">
        <v>0</v>
      </c>
      <c r="AK100" s="79">
        <v>0</v>
      </c>
      <c r="AL100" s="85" t="s">
        <v>1094</v>
      </c>
      <c r="AM100" s="79" t="s">
        <v>1131</v>
      </c>
      <c r="AN100" s="79" t="b">
        <v>1</v>
      </c>
      <c r="AO100" s="85" t="s">
        <v>1001</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18</v>
      </c>
      <c r="BC100" s="78" t="str">
        <f>REPLACE(INDEX(GroupVertices[Group],MATCH(Edges25[[#This Row],[Vertex 2]],GroupVertices[Vertex],0)),1,1,"")</f>
        <v>18</v>
      </c>
      <c r="BD100" s="48">
        <v>0</v>
      </c>
      <c r="BE100" s="49">
        <v>0</v>
      </c>
      <c r="BF100" s="48">
        <v>0</v>
      </c>
      <c r="BG100" s="49">
        <v>0</v>
      </c>
      <c r="BH100" s="48">
        <v>0</v>
      </c>
      <c r="BI100" s="49">
        <v>0</v>
      </c>
      <c r="BJ100" s="48">
        <v>19</v>
      </c>
      <c r="BK100" s="49">
        <v>100</v>
      </c>
      <c r="BL100" s="48">
        <v>19</v>
      </c>
    </row>
    <row r="101" spans="1:64" ht="15">
      <c r="A101" s="64" t="s">
        <v>260</v>
      </c>
      <c r="B101" s="64" t="s">
        <v>315</v>
      </c>
      <c r="C101" s="65"/>
      <c r="D101" s="66"/>
      <c r="E101" s="67"/>
      <c r="F101" s="68"/>
      <c r="G101" s="65"/>
      <c r="H101" s="69"/>
      <c r="I101" s="70"/>
      <c r="J101" s="70"/>
      <c r="K101" s="34" t="s">
        <v>65</v>
      </c>
      <c r="L101" s="77">
        <v>182</v>
      </c>
      <c r="M101" s="77"/>
      <c r="N101" s="72"/>
      <c r="O101" s="79" t="s">
        <v>325</v>
      </c>
      <c r="P101" s="81">
        <v>43729.13296296296</v>
      </c>
      <c r="Q101" s="79" t="s">
        <v>389</v>
      </c>
      <c r="R101" s="79"/>
      <c r="S101" s="79"/>
      <c r="T101" s="79" t="s">
        <v>559</v>
      </c>
      <c r="U101" s="79"/>
      <c r="V101" s="83" t="s">
        <v>700</v>
      </c>
      <c r="W101" s="81">
        <v>43729.13296296296</v>
      </c>
      <c r="X101" s="83" t="s">
        <v>819</v>
      </c>
      <c r="Y101" s="79"/>
      <c r="Z101" s="79"/>
      <c r="AA101" s="85" t="s">
        <v>1002</v>
      </c>
      <c r="AB101" s="79"/>
      <c r="AC101" s="79" t="b">
        <v>0</v>
      </c>
      <c r="AD101" s="79">
        <v>0</v>
      </c>
      <c r="AE101" s="85" t="s">
        <v>1094</v>
      </c>
      <c r="AF101" s="79" t="b">
        <v>0</v>
      </c>
      <c r="AG101" s="79" t="s">
        <v>1107</v>
      </c>
      <c r="AH101" s="79"/>
      <c r="AI101" s="85" t="s">
        <v>1094</v>
      </c>
      <c r="AJ101" s="79" t="b">
        <v>0</v>
      </c>
      <c r="AK101" s="79">
        <v>0</v>
      </c>
      <c r="AL101" s="85" t="s">
        <v>1001</v>
      </c>
      <c r="AM101" s="79" t="s">
        <v>1131</v>
      </c>
      <c r="AN101" s="79" t="b">
        <v>0</v>
      </c>
      <c r="AO101" s="85" t="s">
        <v>1001</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18</v>
      </c>
      <c r="BC101" s="78" t="str">
        <f>REPLACE(INDEX(GroupVertices[Group],MATCH(Edges25[[#This Row],[Vertex 2]],GroupVertices[Vertex],0)),1,1,"")</f>
        <v>18</v>
      </c>
      <c r="BD101" s="48">
        <v>0</v>
      </c>
      <c r="BE101" s="49">
        <v>0</v>
      </c>
      <c r="BF101" s="48">
        <v>0</v>
      </c>
      <c r="BG101" s="49">
        <v>0</v>
      </c>
      <c r="BH101" s="48">
        <v>0</v>
      </c>
      <c r="BI101" s="49">
        <v>0</v>
      </c>
      <c r="BJ101" s="48">
        <v>23</v>
      </c>
      <c r="BK101" s="49">
        <v>100</v>
      </c>
      <c r="BL101" s="48">
        <v>23</v>
      </c>
    </row>
    <row r="102" spans="1:64" ht="15">
      <c r="A102" s="64" t="s">
        <v>261</v>
      </c>
      <c r="B102" s="64" t="s">
        <v>316</v>
      </c>
      <c r="C102" s="65"/>
      <c r="D102" s="66"/>
      <c r="E102" s="67"/>
      <c r="F102" s="68"/>
      <c r="G102" s="65"/>
      <c r="H102" s="69"/>
      <c r="I102" s="70"/>
      <c r="J102" s="70"/>
      <c r="K102" s="34" t="s">
        <v>65</v>
      </c>
      <c r="L102" s="77">
        <v>183</v>
      </c>
      <c r="M102" s="77"/>
      <c r="N102" s="72"/>
      <c r="O102" s="79" t="s">
        <v>325</v>
      </c>
      <c r="P102" s="81">
        <v>43729.84104166667</v>
      </c>
      <c r="Q102" s="79" t="s">
        <v>390</v>
      </c>
      <c r="R102" s="79"/>
      <c r="S102" s="79"/>
      <c r="T102" s="79" t="s">
        <v>594</v>
      </c>
      <c r="U102" s="83" t="s">
        <v>641</v>
      </c>
      <c r="V102" s="83" t="s">
        <v>641</v>
      </c>
      <c r="W102" s="81">
        <v>43729.84104166667</v>
      </c>
      <c r="X102" s="83" t="s">
        <v>820</v>
      </c>
      <c r="Y102" s="79"/>
      <c r="Z102" s="79"/>
      <c r="AA102" s="85" t="s">
        <v>1003</v>
      </c>
      <c r="AB102" s="79"/>
      <c r="AC102" s="79" t="b">
        <v>0</v>
      </c>
      <c r="AD102" s="79">
        <v>1</v>
      </c>
      <c r="AE102" s="85" t="s">
        <v>1094</v>
      </c>
      <c r="AF102" s="79" t="b">
        <v>0</v>
      </c>
      <c r="AG102" s="79" t="s">
        <v>1104</v>
      </c>
      <c r="AH102" s="79"/>
      <c r="AI102" s="85" t="s">
        <v>1094</v>
      </c>
      <c r="AJ102" s="79" t="b">
        <v>0</v>
      </c>
      <c r="AK102" s="79">
        <v>0</v>
      </c>
      <c r="AL102" s="85" t="s">
        <v>1094</v>
      </c>
      <c r="AM102" s="79" t="s">
        <v>1118</v>
      </c>
      <c r="AN102" s="79" t="b">
        <v>0</v>
      </c>
      <c r="AO102" s="85" t="s">
        <v>1003</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17</v>
      </c>
      <c r="BC102" s="78" t="str">
        <f>REPLACE(INDEX(GroupVertices[Group],MATCH(Edges25[[#This Row],[Vertex 2]],GroupVertices[Vertex],0)),1,1,"")</f>
        <v>17</v>
      </c>
      <c r="BD102" s="48">
        <v>0</v>
      </c>
      <c r="BE102" s="49">
        <v>0</v>
      </c>
      <c r="BF102" s="48">
        <v>0</v>
      </c>
      <c r="BG102" s="49">
        <v>0</v>
      </c>
      <c r="BH102" s="48">
        <v>0</v>
      </c>
      <c r="BI102" s="49">
        <v>0</v>
      </c>
      <c r="BJ102" s="48">
        <v>36</v>
      </c>
      <c r="BK102" s="49">
        <v>100</v>
      </c>
      <c r="BL102" s="48">
        <v>36</v>
      </c>
    </row>
    <row r="103" spans="1:64" ht="15">
      <c r="A103" s="64" t="s">
        <v>262</v>
      </c>
      <c r="B103" s="64" t="s">
        <v>284</v>
      </c>
      <c r="C103" s="65"/>
      <c r="D103" s="66"/>
      <c r="E103" s="67"/>
      <c r="F103" s="68"/>
      <c r="G103" s="65"/>
      <c r="H103" s="69"/>
      <c r="I103" s="70"/>
      <c r="J103" s="70"/>
      <c r="K103" s="34" t="s">
        <v>65</v>
      </c>
      <c r="L103" s="77">
        <v>184</v>
      </c>
      <c r="M103" s="77"/>
      <c r="N103" s="72"/>
      <c r="O103" s="79" t="s">
        <v>325</v>
      </c>
      <c r="P103" s="81">
        <v>43721.1159375</v>
      </c>
      <c r="Q103" s="79" t="s">
        <v>391</v>
      </c>
      <c r="R103" s="79"/>
      <c r="S103" s="79"/>
      <c r="T103" s="79" t="s">
        <v>595</v>
      </c>
      <c r="U103" s="79"/>
      <c r="V103" s="83" t="s">
        <v>701</v>
      </c>
      <c r="W103" s="81">
        <v>43721.1159375</v>
      </c>
      <c r="X103" s="83" t="s">
        <v>821</v>
      </c>
      <c r="Y103" s="79"/>
      <c r="Z103" s="79"/>
      <c r="AA103" s="85" t="s">
        <v>1004</v>
      </c>
      <c r="AB103" s="79"/>
      <c r="AC103" s="79" t="b">
        <v>0</v>
      </c>
      <c r="AD103" s="79">
        <v>0</v>
      </c>
      <c r="AE103" s="85" t="s">
        <v>1094</v>
      </c>
      <c r="AF103" s="79" t="b">
        <v>0</v>
      </c>
      <c r="AG103" s="79" t="s">
        <v>1104</v>
      </c>
      <c r="AH103" s="79"/>
      <c r="AI103" s="85" t="s">
        <v>1094</v>
      </c>
      <c r="AJ103" s="79" t="b">
        <v>0</v>
      </c>
      <c r="AK103" s="79">
        <v>1</v>
      </c>
      <c r="AL103" s="85" t="s">
        <v>1076</v>
      </c>
      <c r="AM103" s="79" t="s">
        <v>1124</v>
      </c>
      <c r="AN103" s="79" t="b">
        <v>0</v>
      </c>
      <c r="AO103" s="85" t="s">
        <v>1076</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16</v>
      </c>
      <c r="BC103" s="78" t="str">
        <f>REPLACE(INDEX(GroupVertices[Group],MATCH(Edges25[[#This Row],[Vertex 2]],GroupVertices[Vertex],0)),1,1,"")</f>
        <v>16</v>
      </c>
      <c r="BD103" s="48">
        <v>0</v>
      </c>
      <c r="BE103" s="49">
        <v>0</v>
      </c>
      <c r="BF103" s="48">
        <v>0</v>
      </c>
      <c r="BG103" s="49">
        <v>0</v>
      </c>
      <c r="BH103" s="48">
        <v>0</v>
      </c>
      <c r="BI103" s="49">
        <v>0</v>
      </c>
      <c r="BJ103" s="48">
        <v>12</v>
      </c>
      <c r="BK103" s="49">
        <v>100</v>
      </c>
      <c r="BL103" s="48">
        <v>12</v>
      </c>
    </row>
    <row r="104" spans="1:64" ht="15">
      <c r="A104" s="64" t="s">
        <v>262</v>
      </c>
      <c r="B104" s="64" t="s">
        <v>284</v>
      </c>
      <c r="C104" s="65"/>
      <c r="D104" s="66"/>
      <c r="E104" s="67"/>
      <c r="F104" s="68"/>
      <c r="G104" s="65"/>
      <c r="H104" s="69"/>
      <c r="I104" s="70"/>
      <c r="J104" s="70"/>
      <c r="K104" s="34" t="s">
        <v>65</v>
      </c>
      <c r="L104" s="77">
        <v>185</v>
      </c>
      <c r="M104" s="77"/>
      <c r="N104" s="72"/>
      <c r="O104" s="79" t="s">
        <v>325</v>
      </c>
      <c r="P104" s="81">
        <v>43731.68497685185</v>
      </c>
      <c r="Q104" s="79" t="s">
        <v>392</v>
      </c>
      <c r="R104" s="79"/>
      <c r="S104" s="79"/>
      <c r="T104" s="79" t="s">
        <v>596</v>
      </c>
      <c r="U104" s="79"/>
      <c r="V104" s="83" t="s">
        <v>701</v>
      </c>
      <c r="W104" s="81">
        <v>43731.68497685185</v>
      </c>
      <c r="X104" s="83" t="s">
        <v>822</v>
      </c>
      <c r="Y104" s="79"/>
      <c r="Z104" s="79"/>
      <c r="AA104" s="85" t="s">
        <v>1005</v>
      </c>
      <c r="AB104" s="79"/>
      <c r="AC104" s="79" t="b">
        <v>0</v>
      </c>
      <c r="AD104" s="79">
        <v>0</v>
      </c>
      <c r="AE104" s="85" t="s">
        <v>1094</v>
      </c>
      <c r="AF104" s="79" t="b">
        <v>0</v>
      </c>
      <c r="AG104" s="79" t="s">
        <v>1104</v>
      </c>
      <c r="AH104" s="79"/>
      <c r="AI104" s="85" t="s">
        <v>1094</v>
      </c>
      <c r="AJ104" s="79" t="b">
        <v>0</v>
      </c>
      <c r="AK104" s="79">
        <v>1</v>
      </c>
      <c r="AL104" s="85" t="s">
        <v>1078</v>
      </c>
      <c r="AM104" s="79" t="s">
        <v>1124</v>
      </c>
      <c r="AN104" s="79" t="b">
        <v>0</v>
      </c>
      <c r="AO104" s="85" t="s">
        <v>1078</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16</v>
      </c>
      <c r="BC104" s="78" t="str">
        <f>REPLACE(INDEX(GroupVertices[Group],MATCH(Edges25[[#This Row],[Vertex 2]],GroupVertices[Vertex],0)),1,1,"")</f>
        <v>16</v>
      </c>
      <c r="BD104" s="48">
        <v>1</v>
      </c>
      <c r="BE104" s="49">
        <v>5.882352941176471</v>
      </c>
      <c r="BF104" s="48">
        <v>0</v>
      </c>
      <c r="BG104" s="49">
        <v>0</v>
      </c>
      <c r="BH104" s="48">
        <v>0</v>
      </c>
      <c r="BI104" s="49">
        <v>0</v>
      </c>
      <c r="BJ104" s="48">
        <v>16</v>
      </c>
      <c r="BK104" s="49">
        <v>94.11764705882354</v>
      </c>
      <c r="BL104" s="48">
        <v>17</v>
      </c>
    </row>
    <row r="105" spans="1:64" ht="15">
      <c r="A105" s="64" t="s">
        <v>263</v>
      </c>
      <c r="B105" s="64" t="s">
        <v>263</v>
      </c>
      <c r="C105" s="65"/>
      <c r="D105" s="66"/>
      <c r="E105" s="67"/>
      <c r="F105" s="68"/>
      <c r="G105" s="65"/>
      <c r="H105" s="69"/>
      <c r="I105" s="70"/>
      <c r="J105" s="70"/>
      <c r="K105" s="34" t="s">
        <v>65</v>
      </c>
      <c r="L105" s="77">
        <v>186</v>
      </c>
      <c r="M105" s="77"/>
      <c r="N105" s="72"/>
      <c r="O105" s="79" t="s">
        <v>176</v>
      </c>
      <c r="P105" s="81">
        <v>43733.347037037034</v>
      </c>
      <c r="Q105" s="79" t="s">
        <v>393</v>
      </c>
      <c r="R105" s="83" t="s">
        <v>501</v>
      </c>
      <c r="S105" s="79" t="s">
        <v>536</v>
      </c>
      <c r="T105" s="79" t="s">
        <v>597</v>
      </c>
      <c r="U105" s="79"/>
      <c r="V105" s="83" t="s">
        <v>702</v>
      </c>
      <c r="W105" s="81">
        <v>43733.347037037034</v>
      </c>
      <c r="X105" s="83" t="s">
        <v>823</v>
      </c>
      <c r="Y105" s="79"/>
      <c r="Z105" s="79"/>
      <c r="AA105" s="85" t="s">
        <v>1006</v>
      </c>
      <c r="AB105" s="79"/>
      <c r="AC105" s="79" t="b">
        <v>0</v>
      </c>
      <c r="AD105" s="79">
        <v>0</v>
      </c>
      <c r="AE105" s="85" t="s">
        <v>1094</v>
      </c>
      <c r="AF105" s="79" t="b">
        <v>0</v>
      </c>
      <c r="AG105" s="79" t="s">
        <v>1105</v>
      </c>
      <c r="AH105" s="79"/>
      <c r="AI105" s="85" t="s">
        <v>1094</v>
      </c>
      <c r="AJ105" s="79" t="b">
        <v>0</v>
      </c>
      <c r="AK105" s="79">
        <v>0</v>
      </c>
      <c r="AL105" s="85" t="s">
        <v>1094</v>
      </c>
      <c r="AM105" s="79" t="s">
        <v>1120</v>
      </c>
      <c r="AN105" s="79" t="b">
        <v>1</v>
      </c>
      <c r="AO105" s="85" t="s">
        <v>1006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10</v>
      </c>
      <c r="BK105" s="49">
        <v>100</v>
      </c>
      <c r="BL105" s="48">
        <v>10</v>
      </c>
    </row>
    <row r="106" spans="1:64" ht="15">
      <c r="A106" s="64" t="s">
        <v>264</v>
      </c>
      <c r="B106" s="64" t="s">
        <v>264</v>
      </c>
      <c r="C106" s="65"/>
      <c r="D106" s="66"/>
      <c r="E106" s="67"/>
      <c r="F106" s="68"/>
      <c r="G106" s="65"/>
      <c r="H106" s="69"/>
      <c r="I106" s="70"/>
      <c r="J106" s="70"/>
      <c r="K106" s="34" t="s">
        <v>65</v>
      </c>
      <c r="L106" s="77">
        <v>187</v>
      </c>
      <c r="M106" s="77"/>
      <c r="N106" s="72"/>
      <c r="O106" s="79" t="s">
        <v>176</v>
      </c>
      <c r="P106" s="81">
        <v>43734.665671296294</v>
      </c>
      <c r="Q106" s="79" t="s">
        <v>394</v>
      </c>
      <c r="R106" s="79" t="s">
        <v>502</v>
      </c>
      <c r="S106" s="79" t="s">
        <v>550</v>
      </c>
      <c r="T106" s="79"/>
      <c r="U106" s="79"/>
      <c r="V106" s="83" t="s">
        <v>703</v>
      </c>
      <c r="W106" s="81">
        <v>43734.665671296294</v>
      </c>
      <c r="X106" s="83" t="s">
        <v>824</v>
      </c>
      <c r="Y106" s="79"/>
      <c r="Z106" s="79"/>
      <c r="AA106" s="85" t="s">
        <v>1007</v>
      </c>
      <c r="AB106" s="79"/>
      <c r="AC106" s="79" t="b">
        <v>0</v>
      </c>
      <c r="AD106" s="79">
        <v>0</v>
      </c>
      <c r="AE106" s="85" t="s">
        <v>1094</v>
      </c>
      <c r="AF106" s="79" t="b">
        <v>0</v>
      </c>
      <c r="AG106" s="79" t="s">
        <v>1104</v>
      </c>
      <c r="AH106" s="79"/>
      <c r="AI106" s="85" t="s">
        <v>1094</v>
      </c>
      <c r="AJ106" s="79" t="b">
        <v>0</v>
      </c>
      <c r="AK106" s="79">
        <v>0</v>
      </c>
      <c r="AL106" s="85" t="s">
        <v>1094</v>
      </c>
      <c r="AM106" s="79" t="s">
        <v>1120</v>
      </c>
      <c r="AN106" s="79" t="b">
        <v>1</v>
      </c>
      <c r="AO106" s="85" t="s">
        <v>1007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1</v>
      </c>
      <c r="BE106" s="49">
        <v>6.666666666666667</v>
      </c>
      <c r="BF106" s="48">
        <v>0</v>
      </c>
      <c r="BG106" s="49">
        <v>0</v>
      </c>
      <c r="BH106" s="48">
        <v>0</v>
      </c>
      <c r="BI106" s="49">
        <v>0</v>
      </c>
      <c r="BJ106" s="48">
        <v>14</v>
      </c>
      <c r="BK106" s="49">
        <v>93.33333333333333</v>
      </c>
      <c r="BL106" s="48">
        <v>15</v>
      </c>
    </row>
    <row r="107" spans="1:64" ht="15">
      <c r="A107" s="64" t="s">
        <v>265</v>
      </c>
      <c r="B107" s="64" t="s">
        <v>270</v>
      </c>
      <c r="C107" s="65"/>
      <c r="D107" s="66"/>
      <c r="E107" s="67"/>
      <c r="F107" s="68"/>
      <c r="G107" s="65"/>
      <c r="H107" s="69"/>
      <c r="I107" s="70"/>
      <c r="J107" s="70"/>
      <c r="K107" s="34" t="s">
        <v>65</v>
      </c>
      <c r="L107" s="77">
        <v>188</v>
      </c>
      <c r="M107" s="77"/>
      <c r="N107" s="72"/>
      <c r="O107" s="79" t="s">
        <v>325</v>
      </c>
      <c r="P107" s="81">
        <v>43739.96487268519</v>
      </c>
      <c r="Q107" s="79" t="s">
        <v>395</v>
      </c>
      <c r="R107" s="79"/>
      <c r="S107" s="79"/>
      <c r="T107" s="79" t="s">
        <v>585</v>
      </c>
      <c r="U107" s="79"/>
      <c r="V107" s="83" t="s">
        <v>704</v>
      </c>
      <c r="W107" s="81">
        <v>43739.96487268519</v>
      </c>
      <c r="X107" s="83" t="s">
        <v>825</v>
      </c>
      <c r="Y107" s="79"/>
      <c r="Z107" s="79"/>
      <c r="AA107" s="85" t="s">
        <v>1008</v>
      </c>
      <c r="AB107" s="79"/>
      <c r="AC107" s="79" t="b">
        <v>0</v>
      </c>
      <c r="AD107" s="79">
        <v>0</v>
      </c>
      <c r="AE107" s="85" t="s">
        <v>1094</v>
      </c>
      <c r="AF107" s="79" t="b">
        <v>0</v>
      </c>
      <c r="AG107" s="79" t="s">
        <v>1104</v>
      </c>
      <c r="AH107" s="79"/>
      <c r="AI107" s="85" t="s">
        <v>1094</v>
      </c>
      <c r="AJ107" s="79" t="b">
        <v>0</v>
      </c>
      <c r="AK107" s="79">
        <v>1</v>
      </c>
      <c r="AL107" s="85" t="s">
        <v>1019</v>
      </c>
      <c r="AM107" s="79" t="s">
        <v>1116</v>
      </c>
      <c r="AN107" s="79" t="b">
        <v>0</v>
      </c>
      <c r="AO107" s="85" t="s">
        <v>1019</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15</v>
      </c>
      <c r="BC107" s="78" t="str">
        <f>REPLACE(INDEX(GroupVertices[Group],MATCH(Edges25[[#This Row],[Vertex 2]],GroupVertices[Vertex],0)),1,1,"")</f>
        <v>15</v>
      </c>
      <c r="BD107" s="48">
        <v>0</v>
      </c>
      <c r="BE107" s="49">
        <v>0</v>
      </c>
      <c r="BF107" s="48">
        <v>0</v>
      </c>
      <c r="BG107" s="49">
        <v>0</v>
      </c>
      <c r="BH107" s="48">
        <v>0</v>
      </c>
      <c r="BI107" s="49">
        <v>0</v>
      </c>
      <c r="BJ107" s="48">
        <v>27</v>
      </c>
      <c r="BK107" s="49">
        <v>100</v>
      </c>
      <c r="BL107" s="48">
        <v>27</v>
      </c>
    </row>
    <row r="108" spans="1:64" ht="15">
      <c r="A108" s="64" t="s">
        <v>266</v>
      </c>
      <c r="B108" s="64" t="s">
        <v>317</v>
      </c>
      <c r="C108" s="65"/>
      <c r="D108" s="66"/>
      <c r="E108" s="67"/>
      <c r="F108" s="68"/>
      <c r="G108" s="65"/>
      <c r="H108" s="69"/>
      <c r="I108" s="70"/>
      <c r="J108" s="70"/>
      <c r="K108" s="34" t="s">
        <v>65</v>
      </c>
      <c r="L108" s="77">
        <v>189</v>
      </c>
      <c r="M108" s="77"/>
      <c r="N108" s="72"/>
      <c r="O108" s="79" t="s">
        <v>326</v>
      </c>
      <c r="P108" s="81">
        <v>43740.500127314815</v>
      </c>
      <c r="Q108" s="79" t="s">
        <v>396</v>
      </c>
      <c r="R108" s="83" t="s">
        <v>503</v>
      </c>
      <c r="S108" s="79" t="s">
        <v>551</v>
      </c>
      <c r="T108" s="79" t="s">
        <v>582</v>
      </c>
      <c r="U108" s="79"/>
      <c r="V108" s="83" t="s">
        <v>705</v>
      </c>
      <c r="W108" s="81">
        <v>43740.500127314815</v>
      </c>
      <c r="X108" s="83" t="s">
        <v>826</v>
      </c>
      <c r="Y108" s="79"/>
      <c r="Z108" s="79"/>
      <c r="AA108" s="85" t="s">
        <v>1009</v>
      </c>
      <c r="AB108" s="79"/>
      <c r="AC108" s="79" t="b">
        <v>0</v>
      </c>
      <c r="AD108" s="79">
        <v>0</v>
      </c>
      <c r="AE108" s="85" t="s">
        <v>1100</v>
      </c>
      <c r="AF108" s="79" t="b">
        <v>0</v>
      </c>
      <c r="AG108" s="79" t="s">
        <v>1104</v>
      </c>
      <c r="AH108" s="79"/>
      <c r="AI108" s="85" t="s">
        <v>1094</v>
      </c>
      <c r="AJ108" s="79" t="b">
        <v>0</v>
      </c>
      <c r="AK108" s="79">
        <v>0</v>
      </c>
      <c r="AL108" s="85" t="s">
        <v>1094</v>
      </c>
      <c r="AM108" s="79" t="s">
        <v>1138</v>
      </c>
      <c r="AN108" s="79" t="b">
        <v>0</v>
      </c>
      <c r="AO108" s="85" t="s">
        <v>1009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14</v>
      </c>
      <c r="BC108" s="78" t="str">
        <f>REPLACE(INDEX(GroupVertices[Group],MATCH(Edges25[[#This Row],[Vertex 2]],GroupVertices[Vertex],0)),1,1,"")</f>
        <v>14</v>
      </c>
      <c r="BD108" s="48">
        <v>0</v>
      </c>
      <c r="BE108" s="49">
        <v>0</v>
      </c>
      <c r="BF108" s="48">
        <v>0</v>
      </c>
      <c r="BG108" s="49">
        <v>0</v>
      </c>
      <c r="BH108" s="48">
        <v>0</v>
      </c>
      <c r="BI108" s="49">
        <v>0</v>
      </c>
      <c r="BJ108" s="48">
        <v>31</v>
      </c>
      <c r="BK108" s="49">
        <v>100</v>
      </c>
      <c r="BL108" s="48">
        <v>31</v>
      </c>
    </row>
    <row r="109" spans="1:64" ht="15">
      <c r="A109" s="64" t="s">
        <v>266</v>
      </c>
      <c r="B109" s="64" t="s">
        <v>266</v>
      </c>
      <c r="C109" s="65"/>
      <c r="D109" s="66"/>
      <c r="E109" s="67"/>
      <c r="F109" s="68"/>
      <c r="G109" s="65"/>
      <c r="H109" s="69"/>
      <c r="I109" s="70"/>
      <c r="J109" s="70"/>
      <c r="K109" s="34" t="s">
        <v>65</v>
      </c>
      <c r="L109" s="77">
        <v>190</v>
      </c>
      <c r="M109" s="77"/>
      <c r="N109" s="72"/>
      <c r="O109" s="79" t="s">
        <v>176</v>
      </c>
      <c r="P109" s="81">
        <v>43712.82986111111</v>
      </c>
      <c r="Q109" s="79" t="s">
        <v>397</v>
      </c>
      <c r="R109" s="83" t="s">
        <v>504</v>
      </c>
      <c r="S109" s="79" t="s">
        <v>551</v>
      </c>
      <c r="T109" s="79" t="s">
        <v>598</v>
      </c>
      <c r="U109" s="79"/>
      <c r="V109" s="83" t="s">
        <v>705</v>
      </c>
      <c r="W109" s="81">
        <v>43712.82986111111</v>
      </c>
      <c r="X109" s="83" t="s">
        <v>827</v>
      </c>
      <c r="Y109" s="79"/>
      <c r="Z109" s="79"/>
      <c r="AA109" s="85" t="s">
        <v>1010</v>
      </c>
      <c r="AB109" s="79"/>
      <c r="AC109" s="79" t="b">
        <v>0</v>
      </c>
      <c r="AD109" s="79">
        <v>0</v>
      </c>
      <c r="AE109" s="85" t="s">
        <v>1094</v>
      </c>
      <c r="AF109" s="79" t="b">
        <v>0</v>
      </c>
      <c r="AG109" s="79" t="s">
        <v>1104</v>
      </c>
      <c r="AH109" s="79"/>
      <c r="AI109" s="85" t="s">
        <v>1094</v>
      </c>
      <c r="AJ109" s="79" t="b">
        <v>0</v>
      </c>
      <c r="AK109" s="79">
        <v>0</v>
      </c>
      <c r="AL109" s="85" t="s">
        <v>1094</v>
      </c>
      <c r="AM109" s="79" t="s">
        <v>1138</v>
      </c>
      <c r="AN109" s="79" t="b">
        <v>0</v>
      </c>
      <c r="AO109" s="85" t="s">
        <v>1010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14</v>
      </c>
      <c r="BC109" s="78" t="str">
        <f>REPLACE(INDEX(GroupVertices[Group],MATCH(Edges25[[#This Row],[Vertex 2]],GroupVertices[Vertex],0)),1,1,"")</f>
        <v>14</v>
      </c>
      <c r="BD109" s="48">
        <v>0</v>
      </c>
      <c r="BE109" s="49">
        <v>0</v>
      </c>
      <c r="BF109" s="48">
        <v>0</v>
      </c>
      <c r="BG109" s="49">
        <v>0</v>
      </c>
      <c r="BH109" s="48">
        <v>0</v>
      </c>
      <c r="BI109" s="49">
        <v>0</v>
      </c>
      <c r="BJ109" s="48">
        <v>20</v>
      </c>
      <c r="BK109" s="49">
        <v>100</v>
      </c>
      <c r="BL109" s="48">
        <v>20</v>
      </c>
    </row>
    <row r="110" spans="1:64" ht="15">
      <c r="A110" s="64" t="s">
        <v>267</v>
      </c>
      <c r="B110" s="64" t="s">
        <v>318</v>
      </c>
      <c r="C110" s="65"/>
      <c r="D110" s="66"/>
      <c r="E110" s="67"/>
      <c r="F110" s="68"/>
      <c r="G110" s="65"/>
      <c r="H110" s="69"/>
      <c r="I110" s="70"/>
      <c r="J110" s="70"/>
      <c r="K110" s="34" t="s">
        <v>65</v>
      </c>
      <c r="L110" s="77">
        <v>191</v>
      </c>
      <c r="M110" s="77"/>
      <c r="N110" s="72"/>
      <c r="O110" s="79" t="s">
        <v>325</v>
      </c>
      <c r="P110" s="81">
        <v>43740.64047453704</v>
      </c>
      <c r="Q110" s="79" t="s">
        <v>398</v>
      </c>
      <c r="R110" s="79"/>
      <c r="S110" s="79"/>
      <c r="T110" s="79" t="s">
        <v>559</v>
      </c>
      <c r="U110" s="83" t="s">
        <v>642</v>
      </c>
      <c r="V110" s="83" t="s">
        <v>642</v>
      </c>
      <c r="W110" s="81">
        <v>43740.64047453704</v>
      </c>
      <c r="X110" s="83" t="s">
        <v>828</v>
      </c>
      <c r="Y110" s="79"/>
      <c r="Z110" s="79"/>
      <c r="AA110" s="85" t="s">
        <v>1011</v>
      </c>
      <c r="AB110" s="79"/>
      <c r="AC110" s="79" t="b">
        <v>0</v>
      </c>
      <c r="AD110" s="79">
        <v>0</v>
      </c>
      <c r="AE110" s="85" t="s">
        <v>1094</v>
      </c>
      <c r="AF110" s="79" t="b">
        <v>0</v>
      </c>
      <c r="AG110" s="79" t="s">
        <v>1104</v>
      </c>
      <c r="AH110" s="79"/>
      <c r="AI110" s="85" t="s">
        <v>1094</v>
      </c>
      <c r="AJ110" s="79" t="b">
        <v>0</v>
      </c>
      <c r="AK110" s="79">
        <v>0</v>
      </c>
      <c r="AL110" s="85" t="s">
        <v>1094</v>
      </c>
      <c r="AM110" s="79" t="s">
        <v>1120</v>
      </c>
      <c r="AN110" s="79" t="b">
        <v>0</v>
      </c>
      <c r="AO110" s="85" t="s">
        <v>1011</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13</v>
      </c>
      <c r="BC110" s="78" t="str">
        <f>REPLACE(INDEX(GroupVertices[Group],MATCH(Edges25[[#This Row],[Vertex 2]],GroupVertices[Vertex],0)),1,1,"")</f>
        <v>13</v>
      </c>
      <c r="BD110" s="48">
        <v>2</v>
      </c>
      <c r="BE110" s="49">
        <v>6.896551724137931</v>
      </c>
      <c r="BF110" s="48">
        <v>0</v>
      </c>
      <c r="BG110" s="49">
        <v>0</v>
      </c>
      <c r="BH110" s="48">
        <v>0</v>
      </c>
      <c r="BI110" s="49">
        <v>0</v>
      </c>
      <c r="BJ110" s="48">
        <v>27</v>
      </c>
      <c r="BK110" s="49">
        <v>93.10344827586206</v>
      </c>
      <c r="BL110" s="48">
        <v>29</v>
      </c>
    </row>
    <row r="111" spans="1:64" ht="15">
      <c r="A111" s="64" t="s">
        <v>268</v>
      </c>
      <c r="B111" s="64" t="s">
        <v>268</v>
      </c>
      <c r="C111" s="65"/>
      <c r="D111" s="66"/>
      <c r="E111" s="67"/>
      <c r="F111" s="68"/>
      <c r="G111" s="65"/>
      <c r="H111" s="69"/>
      <c r="I111" s="70"/>
      <c r="J111" s="70"/>
      <c r="K111" s="34" t="s">
        <v>65</v>
      </c>
      <c r="L111" s="77">
        <v>192</v>
      </c>
      <c r="M111" s="77"/>
      <c r="N111" s="72"/>
      <c r="O111" s="79" t="s">
        <v>176</v>
      </c>
      <c r="P111" s="81">
        <v>43741.6180787037</v>
      </c>
      <c r="Q111" s="79" t="s">
        <v>399</v>
      </c>
      <c r="R111" s="83" t="s">
        <v>505</v>
      </c>
      <c r="S111" s="79" t="s">
        <v>552</v>
      </c>
      <c r="T111" s="79" t="s">
        <v>599</v>
      </c>
      <c r="U111" s="83" t="s">
        <v>643</v>
      </c>
      <c r="V111" s="83" t="s">
        <v>643</v>
      </c>
      <c r="W111" s="81">
        <v>43741.6180787037</v>
      </c>
      <c r="X111" s="83" t="s">
        <v>829</v>
      </c>
      <c r="Y111" s="79"/>
      <c r="Z111" s="79"/>
      <c r="AA111" s="85" t="s">
        <v>1012</v>
      </c>
      <c r="AB111" s="79"/>
      <c r="AC111" s="79" t="b">
        <v>0</v>
      </c>
      <c r="AD111" s="79">
        <v>0</v>
      </c>
      <c r="AE111" s="85" t="s">
        <v>1094</v>
      </c>
      <c r="AF111" s="79" t="b">
        <v>0</v>
      </c>
      <c r="AG111" s="79" t="s">
        <v>1104</v>
      </c>
      <c r="AH111" s="79"/>
      <c r="AI111" s="85" t="s">
        <v>1094</v>
      </c>
      <c r="AJ111" s="79" t="b">
        <v>0</v>
      </c>
      <c r="AK111" s="79">
        <v>0</v>
      </c>
      <c r="AL111" s="85" t="s">
        <v>1094</v>
      </c>
      <c r="AM111" s="79" t="s">
        <v>1122</v>
      </c>
      <c r="AN111" s="79" t="b">
        <v>0</v>
      </c>
      <c r="AO111" s="85" t="s">
        <v>1012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2</v>
      </c>
      <c r="BE111" s="49">
        <v>4.651162790697675</v>
      </c>
      <c r="BF111" s="48">
        <v>1</v>
      </c>
      <c r="BG111" s="49">
        <v>2.3255813953488373</v>
      </c>
      <c r="BH111" s="48">
        <v>0</v>
      </c>
      <c r="BI111" s="49">
        <v>0</v>
      </c>
      <c r="BJ111" s="48">
        <v>40</v>
      </c>
      <c r="BK111" s="49">
        <v>93.02325581395348</v>
      </c>
      <c r="BL111" s="48">
        <v>43</v>
      </c>
    </row>
    <row r="112" spans="1:64" ht="15">
      <c r="A112" s="64" t="s">
        <v>269</v>
      </c>
      <c r="B112" s="64" t="s">
        <v>269</v>
      </c>
      <c r="C112" s="65"/>
      <c r="D112" s="66"/>
      <c r="E112" s="67"/>
      <c r="F112" s="68"/>
      <c r="G112" s="65"/>
      <c r="H112" s="69"/>
      <c r="I112" s="70"/>
      <c r="J112" s="70"/>
      <c r="K112" s="34" t="s">
        <v>65</v>
      </c>
      <c r="L112" s="77">
        <v>193</v>
      </c>
      <c r="M112" s="77"/>
      <c r="N112" s="72"/>
      <c r="O112" s="79" t="s">
        <v>176</v>
      </c>
      <c r="P112" s="81">
        <v>43682.45924768518</v>
      </c>
      <c r="Q112" s="79" t="s">
        <v>400</v>
      </c>
      <c r="R112" s="79"/>
      <c r="S112" s="79"/>
      <c r="T112" s="79" t="s">
        <v>600</v>
      </c>
      <c r="U112" s="83" t="s">
        <v>644</v>
      </c>
      <c r="V112" s="83" t="s">
        <v>644</v>
      </c>
      <c r="W112" s="81">
        <v>43682.45924768518</v>
      </c>
      <c r="X112" s="83" t="s">
        <v>830</v>
      </c>
      <c r="Y112" s="79"/>
      <c r="Z112" s="79"/>
      <c r="AA112" s="85" t="s">
        <v>1013</v>
      </c>
      <c r="AB112" s="79"/>
      <c r="AC112" s="79" t="b">
        <v>0</v>
      </c>
      <c r="AD112" s="79">
        <v>0</v>
      </c>
      <c r="AE112" s="85" t="s">
        <v>1094</v>
      </c>
      <c r="AF112" s="79" t="b">
        <v>0</v>
      </c>
      <c r="AG112" s="79" t="s">
        <v>1104</v>
      </c>
      <c r="AH112" s="79"/>
      <c r="AI112" s="85" t="s">
        <v>1094</v>
      </c>
      <c r="AJ112" s="79" t="b">
        <v>0</v>
      </c>
      <c r="AK112" s="79">
        <v>0</v>
      </c>
      <c r="AL112" s="85" t="s">
        <v>1094</v>
      </c>
      <c r="AM112" s="79" t="s">
        <v>1139</v>
      </c>
      <c r="AN112" s="79" t="b">
        <v>0</v>
      </c>
      <c r="AO112" s="85" t="s">
        <v>1013</v>
      </c>
      <c r="AP112" s="79" t="s">
        <v>176</v>
      </c>
      <c r="AQ112" s="79">
        <v>0</v>
      </c>
      <c r="AR112" s="79">
        <v>0</v>
      </c>
      <c r="AS112" s="79"/>
      <c r="AT112" s="79"/>
      <c r="AU112" s="79"/>
      <c r="AV112" s="79"/>
      <c r="AW112" s="79"/>
      <c r="AX112" s="79"/>
      <c r="AY112" s="79"/>
      <c r="AZ112" s="79"/>
      <c r="BA112">
        <v>6</v>
      </c>
      <c r="BB112" s="78" t="str">
        <f>REPLACE(INDEX(GroupVertices[Group],MATCH(Edges25[[#This Row],[Vertex 1]],GroupVertices[Vertex],0)),1,1,"")</f>
        <v>24</v>
      </c>
      <c r="BC112" s="78" t="str">
        <f>REPLACE(INDEX(GroupVertices[Group],MATCH(Edges25[[#This Row],[Vertex 2]],GroupVertices[Vertex],0)),1,1,"")</f>
        <v>24</v>
      </c>
      <c r="BD112" s="48">
        <v>0</v>
      </c>
      <c r="BE112" s="49">
        <v>0</v>
      </c>
      <c r="BF112" s="48">
        <v>0</v>
      </c>
      <c r="BG112" s="49">
        <v>0</v>
      </c>
      <c r="BH112" s="48">
        <v>0</v>
      </c>
      <c r="BI112" s="49">
        <v>0</v>
      </c>
      <c r="BJ112" s="48">
        <v>37</v>
      </c>
      <c r="BK112" s="49">
        <v>100</v>
      </c>
      <c r="BL112" s="48">
        <v>37</v>
      </c>
    </row>
    <row r="113" spans="1:64" ht="15">
      <c r="A113" s="64" t="s">
        <v>269</v>
      </c>
      <c r="B113" s="64" t="s">
        <v>269</v>
      </c>
      <c r="C113" s="65"/>
      <c r="D113" s="66"/>
      <c r="E113" s="67"/>
      <c r="F113" s="68"/>
      <c r="G113" s="65"/>
      <c r="H113" s="69"/>
      <c r="I113" s="70"/>
      <c r="J113" s="70"/>
      <c r="K113" s="34" t="s">
        <v>65</v>
      </c>
      <c r="L113" s="77">
        <v>194</v>
      </c>
      <c r="M113" s="77"/>
      <c r="N113" s="72"/>
      <c r="O113" s="79" t="s">
        <v>176</v>
      </c>
      <c r="P113" s="81">
        <v>43684.957337962966</v>
      </c>
      <c r="Q113" s="79" t="s">
        <v>401</v>
      </c>
      <c r="R113" s="83" t="s">
        <v>506</v>
      </c>
      <c r="S113" s="79" t="s">
        <v>553</v>
      </c>
      <c r="T113" s="79" t="s">
        <v>601</v>
      </c>
      <c r="U113" s="83" t="s">
        <v>645</v>
      </c>
      <c r="V113" s="83" t="s">
        <v>645</v>
      </c>
      <c r="W113" s="81">
        <v>43684.957337962966</v>
      </c>
      <c r="X113" s="83" t="s">
        <v>831</v>
      </c>
      <c r="Y113" s="79"/>
      <c r="Z113" s="79"/>
      <c r="AA113" s="85" t="s">
        <v>1014</v>
      </c>
      <c r="AB113" s="79"/>
      <c r="AC113" s="79" t="b">
        <v>0</v>
      </c>
      <c r="AD113" s="79">
        <v>0</v>
      </c>
      <c r="AE113" s="85" t="s">
        <v>1094</v>
      </c>
      <c r="AF113" s="79" t="b">
        <v>0</v>
      </c>
      <c r="AG113" s="79" t="s">
        <v>1104</v>
      </c>
      <c r="AH113" s="79"/>
      <c r="AI113" s="85" t="s">
        <v>1094</v>
      </c>
      <c r="AJ113" s="79" t="b">
        <v>0</v>
      </c>
      <c r="AK113" s="79">
        <v>0</v>
      </c>
      <c r="AL113" s="85" t="s">
        <v>1094</v>
      </c>
      <c r="AM113" s="79" t="s">
        <v>1139</v>
      </c>
      <c r="AN113" s="79" t="b">
        <v>0</v>
      </c>
      <c r="AO113" s="85" t="s">
        <v>1014</v>
      </c>
      <c r="AP113" s="79" t="s">
        <v>176</v>
      </c>
      <c r="AQ113" s="79">
        <v>0</v>
      </c>
      <c r="AR113" s="79">
        <v>0</v>
      </c>
      <c r="AS113" s="79"/>
      <c r="AT113" s="79"/>
      <c r="AU113" s="79"/>
      <c r="AV113" s="79"/>
      <c r="AW113" s="79"/>
      <c r="AX113" s="79"/>
      <c r="AY113" s="79"/>
      <c r="AZ113" s="79"/>
      <c r="BA113">
        <v>6</v>
      </c>
      <c r="BB113" s="78" t="str">
        <f>REPLACE(INDEX(GroupVertices[Group],MATCH(Edges25[[#This Row],[Vertex 1]],GroupVertices[Vertex],0)),1,1,"")</f>
        <v>24</v>
      </c>
      <c r="BC113" s="78" t="str">
        <f>REPLACE(INDEX(GroupVertices[Group],MATCH(Edges25[[#This Row],[Vertex 2]],GroupVertices[Vertex],0)),1,1,"")</f>
        <v>24</v>
      </c>
      <c r="BD113" s="48">
        <v>0</v>
      </c>
      <c r="BE113" s="49">
        <v>0</v>
      </c>
      <c r="BF113" s="48">
        <v>0</v>
      </c>
      <c r="BG113" s="49">
        <v>0</v>
      </c>
      <c r="BH113" s="48">
        <v>0</v>
      </c>
      <c r="BI113" s="49">
        <v>0</v>
      </c>
      <c r="BJ113" s="48">
        <v>33</v>
      </c>
      <c r="BK113" s="49">
        <v>100</v>
      </c>
      <c r="BL113" s="48">
        <v>33</v>
      </c>
    </row>
    <row r="114" spans="1:64" ht="15">
      <c r="A114" s="64" t="s">
        <v>269</v>
      </c>
      <c r="B114" s="64" t="s">
        <v>269</v>
      </c>
      <c r="C114" s="65"/>
      <c r="D114" s="66"/>
      <c r="E114" s="67"/>
      <c r="F114" s="68"/>
      <c r="G114" s="65"/>
      <c r="H114" s="69"/>
      <c r="I114" s="70"/>
      <c r="J114" s="70"/>
      <c r="K114" s="34" t="s">
        <v>65</v>
      </c>
      <c r="L114" s="77">
        <v>195</v>
      </c>
      <c r="M114" s="77"/>
      <c r="N114" s="72"/>
      <c r="O114" s="79" t="s">
        <v>176</v>
      </c>
      <c r="P114" s="81">
        <v>43689.45885416667</v>
      </c>
      <c r="Q114" s="79" t="s">
        <v>402</v>
      </c>
      <c r="R114" s="79"/>
      <c r="S114" s="79"/>
      <c r="T114" s="79" t="s">
        <v>602</v>
      </c>
      <c r="U114" s="83" t="s">
        <v>646</v>
      </c>
      <c r="V114" s="83" t="s">
        <v>646</v>
      </c>
      <c r="W114" s="81">
        <v>43689.45885416667</v>
      </c>
      <c r="X114" s="83" t="s">
        <v>832</v>
      </c>
      <c r="Y114" s="79"/>
      <c r="Z114" s="79"/>
      <c r="AA114" s="85" t="s">
        <v>1015</v>
      </c>
      <c r="AB114" s="79"/>
      <c r="AC114" s="79" t="b">
        <v>0</v>
      </c>
      <c r="AD114" s="79">
        <v>2</v>
      </c>
      <c r="AE114" s="85" t="s">
        <v>1094</v>
      </c>
      <c r="AF114" s="79" t="b">
        <v>0</v>
      </c>
      <c r="AG114" s="79" t="s">
        <v>1104</v>
      </c>
      <c r="AH114" s="79"/>
      <c r="AI114" s="85" t="s">
        <v>1094</v>
      </c>
      <c r="AJ114" s="79" t="b">
        <v>0</v>
      </c>
      <c r="AK114" s="79">
        <v>1</v>
      </c>
      <c r="AL114" s="85" t="s">
        <v>1094</v>
      </c>
      <c r="AM114" s="79" t="s">
        <v>1139</v>
      </c>
      <c r="AN114" s="79" t="b">
        <v>0</v>
      </c>
      <c r="AO114" s="85" t="s">
        <v>1015</v>
      </c>
      <c r="AP114" s="79" t="s">
        <v>176</v>
      </c>
      <c r="AQ114" s="79">
        <v>0</v>
      </c>
      <c r="AR114" s="79">
        <v>0</v>
      </c>
      <c r="AS114" s="79"/>
      <c r="AT114" s="79"/>
      <c r="AU114" s="79"/>
      <c r="AV114" s="79"/>
      <c r="AW114" s="79"/>
      <c r="AX114" s="79"/>
      <c r="AY114" s="79"/>
      <c r="AZ114" s="79"/>
      <c r="BA114">
        <v>6</v>
      </c>
      <c r="BB114" s="78" t="str">
        <f>REPLACE(INDEX(GroupVertices[Group],MATCH(Edges25[[#This Row],[Vertex 1]],GroupVertices[Vertex],0)),1,1,"")</f>
        <v>24</v>
      </c>
      <c r="BC114" s="78" t="str">
        <f>REPLACE(INDEX(GroupVertices[Group],MATCH(Edges25[[#This Row],[Vertex 2]],GroupVertices[Vertex],0)),1,1,"")</f>
        <v>24</v>
      </c>
      <c r="BD114" s="48">
        <v>0</v>
      </c>
      <c r="BE114" s="49">
        <v>0</v>
      </c>
      <c r="BF114" s="48">
        <v>0</v>
      </c>
      <c r="BG114" s="49">
        <v>0</v>
      </c>
      <c r="BH114" s="48">
        <v>0</v>
      </c>
      <c r="BI114" s="49">
        <v>0</v>
      </c>
      <c r="BJ114" s="48">
        <v>27</v>
      </c>
      <c r="BK114" s="49">
        <v>100</v>
      </c>
      <c r="BL114" s="48">
        <v>27</v>
      </c>
    </row>
    <row r="115" spans="1:64" ht="15">
      <c r="A115" s="64" t="s">
        <v>269</v>
      </c>
      <c r="B115" s="64" t="s">
        <v>269</v>
      </c>
      <c r="C115" s="65"/>
      <c r="D115" s="66"/>
      <c r="E115" s="67"/>
      <c r="F115" s="68"/>
      <c r="G115" s="65"/>
      <c r="H115" s="69"/>
      <c r="I115" s="70"/>
      <c r="J115" s="70"/>
      <c r="K115" s="34" t="s">
        <v>65</v>
      </c>
      <c r="L115" s="77">
        <v>196</v>
      </c>
      <c r="M115" s="77"/>
      <c r="N115" s="72"/>
      <c r="O115" s="79" t="s">
        <v>176</v>
      </c>
      <c r="P115" s="81">
        <v>43689.708969907406</v>
      </c>
      <c r="Q115" s="79" t="s">
        <v>403</v>
      </c>
      <c r="R115" s="83" t="s">
        <v>507</v>
      </c>
      <c r="S115" s="79" t="s">
        <v>536</v>
      </c>
      <c r="T115" s="79" t="s">
        <v>603</v>
      </c>
      <c r="U115" s="79"/>
      <c r="V115" s="83" t="s">
        <v>706</v>
      </c>
      <c r="W115" s="81">
        <v>43689.708969907406</v>
      </c>
      <c r="X115" s="83" t="s">
        <v>833</v>
      </c>
      <c r="Y115" s="79"/>
      <c r="Z115" s="79"/>
      <c r="AA115" s="85" t="s">
        <v>1016</v>
      </c>
      <c r="AB115" s="79"/>
      <c r="AC115" s="79" t="b">
        <v>0</v>
      </c>
      <c r="AD115" s="79">
        <v>0</v>
      </c>
      <c r="AE115" s="85" t="s">
        <v>1094</v>
      </c>
      <c r="AF115" s="79" t="b">
        <v>0</v>
      </c>
      <c r="AG115" s="79" t="s">
        <v>1104</v>
      </c>
      <c r="AH115" s="79"/>
      <c r="AI115" s="85" t="s">
        <v>1094</v>
      </c>
      <c r="AJ115" s="79" t="b">
        <v>0</v>
      </c>
      <c r="AK115" s="79">
        <v>0</v>
      </c>
      <c r="AL115" s="85" t="s">
        <v>1094</v>
      </c>
      <c r="AM115" s="79" t="s">
        <v>1139</v>
      </c>
      <c r="AN115" s="79" t="b">
        <v>1</v>
      </c>
      <c r="AO115" s="85" t="s">
        <v>1016</v>
      </c>
      <c r="AP115" s="79" t="s">
        <v>176</v>
      </c>
      <c r="AQ115" s="79">
        <v>0</v>
      </c>
      <c r="AR115" s="79">
        <v>0</v>
      </c>
      <c r="AS115" s="79"/>
      <c r="AT115" s="79"/>
      <c r="AU115" s="79"/>
      <c r="AV115" s="79"/>
      <c r="AW115" s="79"/>
      <c r="AX115" s="79"/>
      <c r="AY115" s="79"/>
      <c r="AZ115" s="79"/>
      <c r="BA115">
        <v>6</v>
      </c>
      <c r="BB115" s="78" t="str">
        <f>REPLACE(INDEX(GroupVertices[Group],MATCH(Edges25[[#This Row],[Vertex 1]],GroupVertices[Vertex],0)),1,1,"")</f>
        <v>24</v>
      </c>
      <c r="BC115" s="78" t="str">
        <f>REPLACE(INDEX(GroupVertices[Group],MATCH(Edges25[[#This Row],[Vertex 2]],GroupVertices[Vertex],0)),1,1,"")</f>
        <v>24</v>
      </c>
      <c r="BD115" s="48">
        <v>0</v>
      </c>
      <c r="BE115" s="49">
        <v>0</v>
      </c>
      <c r="BF115" s="48">
        <v>0</v>
      </c>
      <c r="BG115" s="49">
        <v>0</v>
      </c>
      <c r="BH115" s="48">
        <v>0</v>
      </c>
      <c r="BI115" s="49">
        <v>0</v>
      </c>
      <c r="BJ115" s="48">
        <v>16</v>
      </c>
      <c r="BK115" s="49">
        <v>100</v>
      </c>
      <c r="BL115" s="48">
        <v>16</v>
      </c>
    </row>
    <row r="116" spans="1:64" ht="15">
      <c r="A116" s="64" t="s">
        <v>269</v>
      </c>
      <c r="B116" s="64" t="s">
        <v>269</v>
      </c>
      <c r="C116" s="65"/>
      <c r="D116" s="66"/>
      <c r="E116" s="67"/>
      <c r="F116" s="68"/>
      <c r="G116" s="65"/>
      <c r="H116" s="69"/>
      <c r="I116" s="70"/>
      <c r="J116" s="70"/>
      <c r="K116" s="34" t="s">
        <v>65</v>
      </c>
      <c r="L116" s="77">
        <v>197</v>
      </c>
      <c r="M116" s="77"/>
      <c r="N116" s="72"/>
      <c r="O116" s="79" t="s">
        <v>176</v>
      </c>
      <c r="P116" s="81">
        <v>43699.62635416666</v>
      </c>
      <c r="Q116" s="79" t="s">
        <v>404</v>
      </c>
      <c r="R116" s="83" t="s">
        <v>508</v>
      </c>
      <c r="S116" s="79" t="s">
        <v>553</v>
      </c>
      <c r="T116" s="79" t="s">
        <v>604</v>
      </c>
      <c r="U116" s="83" t="s">
        <v>647</v>
      </c>
      <c r="V116" s="83" t="s">
        <v>647</v>
      </c>
      <c r="W116" s="81">
        <v>43699.62635416666</v>
      </c>
      <c r="X116" s="83" t="s">
        <v>834</v>
      </c>
      <c r="Y116" s="79"/>
      <c r="Z116" s="79"/>
      <c r="AA116" s="85" t="s">
        <v>1017</v>
      </c>
      <c r="AB116" s="79"/>
      <c r="AC116" s="79" t="b">
        <v>0</v>
      </c>
      <c r="AD116" s="79">
        <v>0</v>
      </c>
      <c r="AE116" s="85" t="s">
        <v>1094</v>
      </c>
      <c r="AF116" s="79" t="b">
        <v>0</v>
      </c>
      <c r="AG116" s="79" t="s">
        <v>1104</v>
      </c>
      <c r="AH116" s="79"/>
      <c r="AI116" s="85" t="s">
        <v>1094</v>
      </c>
      <c r="AJ116" s="79" t="b">
        <v>0</v>
      </c>
      <c r="AK116" s="79">
        <v>0</v>
      </c>
      <c r="AL116" s="85" t="s">
        <v>1094</v>
      </c>
      <c r="AM116" s="79" t="s">
        <v>1139</v>
      </c>
      <c r="AN116" s="79" t="b">
        <v>0</v>
      </c>
      <c r="AO116" s="85" t="s">
        <v>1017</v>
      </c>
      <c r="AP116" s="79" t="s">
        <v>176</v>
      </c>
      <c r="AQ116" s="79">
        <v>0</v>
      </c>
      <c r="AR116" s="79">
        <v>0</v>
      </c>
      <c r="AS116" s="79"/>
      <c r="AT116" s="79"/>
      <c r="AU116" s="79"/>
      <c r="AV116" s="79"/>
      <c r="AW116" s="79"/>
      <c r="AX116" s="79"/>
      <c r="AY116" s="79"/>
      <c r="AZ116" s="79"/>
      <c r="BA116">
        <v>6</v>
      </c>
      <c r="BB116" s="78" t="str">
        <f>REPLACE(INDEX(GroupVertices[Group],MATCH(Edges25[[#This Row],[Vertex 1]],GroupVertices[Vertex],0)),1,1,"")</f>
        <v>24</v>
      </c>
      <c r="BC116" s="78" t="str">
        <f>REPLACE(INDEX(GroupVertices[Group],MATCH(Edges25[[#This Row],[Vertex 2]],GroupVertices[Vertex],0)),1,1,"")</f>
        <v>24</v>
      </c>
      <c r="BD116" s="48">
        <v>1</v>
      </c>
      <c r="BE116" s="49">
        <v>3.125</v>
      </c>
      <c r="BF116" s="48">
        <v>0</v>
      </c>
      <c r="BG116" s="49">
        <v>0</v>
      </c>
      <c r="BH116" s="48">
        <v>0</v>
      </c>
      <c r="BI116" s="49">
        <v>0</v>
      </c>
      <c r="BJ116" s="48">
        <v>31</v>
      </c>
      <c r="BK116" s="49">
        <v>96.875</v>
      </c>
      <c r="BL116" s="48">
        <v>32</v>
      </c>
    </row>
    <row r="117" spans="1:64" ht="15">
      <c r="A117" s="64" t="s">
        <v>269</v>
      </c>
      <c r="B117" s="64" t="s">
        <v>269</v>
      </c>
      <c r="C117" s="65"/>
      <c r="D117" s="66"/>
      <c r="E117" s="67"/>
      <c r="F117" s="68"/>
      <c r="G117" s="65"/>
      <c r="H117" s="69"/>
      <c r="I117" s="70"/>
      <c r="J117" s="70"/>
      <c r="K117" s="34" t="s">
        <v>65</v>
      </c>
      <c r="L117" s="77">
        <v>198</v>
      </c>
      <c r="M117" s="77"/>
      <c r="N117" s="72"/>
      <c r="O117" s="79" t="s">
        <v>176</v>
      </c>
      <c r="P117" s="81">
        <v>43742.46357638889</v>
      </c>
      <c r="Q117" s="79" t="s">
        <v>405</v>
      </c>
      <c r="R117" s="83" t="s">
        <v>509</v>
      </c>
      <c r="S117" s="79" t="s">
        <v>553</v>
      </c>
      <c r="T117" s="79" t="s">
        <v>601</v>
      </c>
      <c r="U117" s="83" t="s">
        <v>648</v>
      </c>
      <c r="V117" s="83" t="s">
        <v>648</v>
      </c>
      <c r="W117" s="81">
        <v>43742.46357638889</v>
      </c>
      <c r="X117" s="83" t="s">
        <v>835</v>
      </c>
      <c r="Y117" s="79"/>
      <c r="Z117" s="79"/>
      <c r="AA117" s="85" t="s">
        <v>1018</v>
      </c>
      <c r="AB117" s="79"/>
      <c r="AC117" s="79" t="b">
        <v>0</v>
      </c>
      <c r="AD117" s="79">
        <v>1</v>
      </c>
      <c r="AE117" s="85" t="s">
        <v>1094</v>
      </c>
      <c r="AF117" s="79" t="b">
        <v>0</v>
      </c>
      <c r="AG117" s="79" t="s">
        <v>1104</v>
      </c>
      <c r="AH117" s="79"/>
      <c r="AI117" s="85" t="s">
        <v>1094</v>
      </c>
      <c r="AJ117" s="79" t="b">
        <v>0</v>
      </c>
      <c r="AK117" s="79">
        <v>0</v>
      </c>
      <c r="AL117" s="85" t="s">
        <v>1094</v>
      </c>
      <c r="AM117" s="79" t="s">
        <v>1139</v>
      </c>
      <c r="AN117" s="79" t="b">
        <v>0</v>
      </c>
      <c r="AO117" s="85" t="s">
        <v>1018</v>
      </c>
      <c r="AP117" s="79" t="s">
        <v>176</v>
      </c>
      <c r="AQ117" s="79">
        <v>0</v>
      </c>
      <c r="AR117" s="79">
        <v>0</v>
      </c>
      <c r="AS117" s="79"/>
      <c r="AT117" s="79"/>
      <c r="AU117" s="79"/>
      <c r="AV117" s="79"/>
      <c r="AW117" s="79"/>
      <c r="AX117" s="79"/>
      <c r="AY117" s="79"/>
      <c r="AZ117" s="79"/>
      <c r="BA117">
        <v>6</v>
      </c>
      <c r="BB117" s="78" t="str">
        <f>REPLACE(INDEX(GroupVertices[Group],MATCH(Edges25[[#This Row],[Vertex 1]],GroupVertices[Vertex],0)),1,1,"")</f>
        <v>24</v>
      </c>
      <c r="BC117" s="78" t="str">
        <f>REPLACE(INDEX(GroupVertices[Group],MATCH(Edges25[[#This Row],[Vertex 2]],GroupVertices[Vertex],0)),1,1,"")</f>
        <v>24</v>
      </c>
      <c r="BD117" s="48">
        <v>0</v>
      </c>
      <c r="BE117" s="49">
        <v>0</v>
      </c>
      <c r="BF117" s="48">
        <v>0</v>
      </c>
      <c r="BG117" s="49">
        <v>0</v>
      </c>
      <c r="BH117" s="48">
        <v>0</v>
      </c>
      <c r="BI117" s="49">
        <v>0</v>
      </c>
      <c r="BJ117" s="48">
        <v>33</v>
      </c>
      <c r="BK117" s="49">
        <v>100</v>
      </c>
      <c r="BL117" s="48">
        <v>33</v>
      </c>
    </row>
    <row r="118" spans="1:64" ht="15">
      <c r="A118" s="64" t="s">
        <v>270</v>
      </c>
      <c r="B118" s="64" t="s">
        <v>270</v>
      </c>
      <c r="C118" s="65"/>
      <c r="D118" s="66"/>
      <c r="E118" s="67"/>
      <c r="F118" s="68"/>
      <c r="G118" s="65"/>
      <c r="H118" s="69"/>
      <c r="I118" s="70"/>
      <c r="J118" s="70"/>
      <c r="K118" s="34" t="s">
        <v>65</v>
      </c>
      <c r="L118" s="77">
        <v>199</v>
      </c>
      <c r="M118" s="77"/>
      <c r="N118" s="72"/>
      <c r="O118" s="79" t="s">
        <v>176</v>
      </c>
      <c r="P118" s="81">
        <v>43739.95849537037</v>
      </c>
      <c r="Q118" s="79" t="s">
        <v>406</v>
      </c>
      <c r="R118" s="83" t="s">
        <v>510</v>
      </c>
      <c r="S118" s="79" t="s">
        <v>553</v>
      </c>
      <c r="T118" s="79" t="s">
        <v>605</v>
      </c>
      <c r="U118" s="83" t="s">
        <v>649</v>
      </c>
      <c r="V118" s="83" t="s">
        <v>649</v>
      </c>
      <c r="W118" s="81">
        <v>43739.95849537037</v>
      </c>
      <c r="X118" s="83" t="s">
        <v>836</v>
      </c>
      <c r="Y118" s="79"/>
      <c r="Z118" s="79"/>
      <c r="AA118" s="85" t="s">
        <v>1019</v>
      </c>
      <c r="AB118" s="79"/>
      <c r="AC118" s="79" t="b">
        <v>0</v>
      </c>
      <c r="AD118" s="79">
        <v>2</v>
      </c>
      <c r="AE118" s="85" t="s">
        <v>1094</v>
      </c>
      <c r="AF118" s="79" t="b">
        <v>0</v>
      </c>
      <c r="AG118" s="79" t="s">
        <v>1104</v>
      </c>
      <c r="AH118" s="79"/>
      <c r="AI118" s="85" t="s">
        <v>1094</v>
      </c>
      <c r="AJ118" s="79" t="b">
        <v>0</v>
      </c>
      <c r="AK118" s="79">
        <v>1</v>
      </c>
      <c r="AL118" s="85" t="s">
        <v>1094</v>
      </c>
      <c r="AM118" s="79" t="s">
        <v>1139</v>
      </c>
      <c r="AN118" s="79" t="b">
        <v>0</v>
      </c>
      <c r="AO118" s="85" t="s">
        <v>1019</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15</v>
      </c>
      <c r="BC118" s="78" t="str">
        <f>REPLACE(INDEX(GroupVertices[Group],MATCH(Edges25[[#This Row],[Vertex 2]],GroupVertices[Vertex],0)),1,1,"")</f>
        <v>15</v>
      </c>
      <c r="BD118" s="48">
        <v>0</v>
      </c>
      <c r="BE118" s="49">
        <v>0</v>
      </c>
      <c r="BF118" s="48">
        <v>0</v>
      </c>
      <c r="BG118" s="49">
        <v>0</v>
      </c>
      <c r="BH118" s="48">
        <v>0</v>
      </c>
      <c r="BI118" s="49">
        <v>0</v>
      </c>
      <c r="BJ118" s="48">
        <v>31</v>
      </c>
      <c r="BK118" s="49">
        <v>100</v>
      </c>
      <c r="BL118" s="48">
        <v>31</v>
      </c>
    </row>
    <row r="119" spans="1:64" ht="15">
      <c r="A119" s="64" t="s">
        <v>270</v>
      </c>
      <c r="B119" s="64" t="s">
        <v>270</v>
      </c>
      <c r="C119" s="65"/>
      <c r="D119" s="66"/>
      <c r="E119" s="67"/>
      <c r="F119" s="68"/>
      <c r="G119" s="65"/>
      <c r="H119" s="69"/>
      <c r="I119" s="70"/>
      <c r="J119" s="70"/>
      <c r="K119" s="34" t="s">
        <v>65</v>
      </c>
      <c r="L119" s="77">
        <v>200</v>
      </c>
      <c r="M119" s="77"/>
      <c r="N119" s="72"/>
      <c r="O119" s="79" t="s">
        <v>176</v>
      </c>
      <c r="P119" s="81">
        <v>43740.708761574075</v>
      </c>
      <c r="Q119" s="79" t="s">
        <v>407</v>
      </c>
      <c r="R119" s="83" t="s">
        <v>511</v>
      </c>
      <c r="S119" s="79" t="s">
        <v>553</v>
      </c>
      <c r="T119" s="79" t="s">
        <v>602</v>
      </c>
      <c r="U119" s="83" t="s">
        <v>650</v>
      </c>
      <c r="V119" s="83" t="s">
        <v>650</v>
      </c>
      <c r="W119" s="81">
        <v>43740.708761574075</v>
      </c>
      <c r="X119" s="83" t="s">
        <v>837</v>
      </c>
      <c r="Y119" s="79"/>
      <c r="Z119" s="79"/>
      <c r="AA119" s="85" t="s">
        <v>1020</v>
      </c>
      <c r="AB119" s="79"/>
      <c r="AC119" s="79" t="b">
        <v>0</v>
      </c>
      <c r="AD119" s="79">
        <v>0</v>
      </c>
      <c r="AE119" s="85" t="s">
        <v>1094</v>
      </c>
      <c r="AF119" s="79" t="b">
        <v>0</v>
      </c>
      <c r="AG119" s="79" t="s">
        <v>1104</v>
      </c>
      <c r="AH119" s="79"/>
      <c r="AI119" s="85" t="s">
        <v>1094</v>
      </c>
      <c r="AJ119" s="79" t="b">
        <v>0</v>
      </c>
      <c r="AK119" s="79">
        <v>0</v>
      </c>
      <c r="AL119" s="85" t="s">
        <v>1094</v>
      </c>
      <c r="AM119" s="79" t="s">
        <v>1139</v>
      </c>
      <c r="AN119" s="79" t="b">
        <v>0</v>
      </c>
      <c r="AO119" s="85" t="s">
        <v>1020</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15</v>
      </c>
      <c r="BC119" s="78" t="str">
        <f>REPLACE(INDEX(GroupVertices[Group],MATCH(Edges25[[#This Row],[Vertex 2]],GroupVertices[Vertex],0)),1,1,"")</f>
        <v>15</v>
      </c>
      <c r="BD119" s="48">
        <v>0</v>
      </c>
      <c r="BE119" s="49">
        <v>0</v>
      </c>
      <c r="BF119" s="48">
        <v>0</v>
      </c>
      <c r="BG119" s="49">
        <v>0</v>
      </c>
      <c r="BH119" s="48">
        <v>0</v>
      </c>
      <c r="BI119" s="49">
        <v>0</v>
      </c>
      <c r="BJ119" s="48">
        <v>23</v>
      </c>
      <c r="BK119" s="49">
        <v>100</v>
      </c>
      <c r="BL119" s="48">
        <v>23</v>
      </c>
    </row>
    <row r="120" spans="1:64" ht="15">
      <c r="A120" s="64" t="s">
        <v>270</v>
      </c>
      <c r="B120" s="64" t="s">
        <v>270</v>
      </c>
      <c r="C120" s="65"/>
      <c r="D120" s="66"/>
      <c r="E120" s="67"/>
      <c r="F120" s="68"/>
      <c r="G120" s="65"/>
      <c r="H120" s="69"/>
      <c r="I120" s="70"/>
      <c r="J120" s="70"/>
      <c r="K120" s="34" t="s">
        <v>65</v>
      </c>
      <c r="L120" s="77">
        <v>201</v>
      </c>
      <c r="M120" s="77"/>
      <c r="N120" s="72"/>
      <c r="O120" s="79" t="s">
        <v>176</v>
      </c>
      <c r="P120" s="81">
        <v>43742.709328703706</v>
      </c>
      <c r="Q120" s="79" t="s">
        <v>408</v>
      </c>
      <c r="R120" s="83" t="s">
        <v>512</v>
      </c>
      <c r="S120" s="79" t="s">
        <v>553</v>
      </c>
      <c r="T120" s="79" t="s">
        <v>606</v>
      </c>
      <c r="U120" s="83" t="s">
        <v>651</v>
      </c>
      <c r="V120" s="83" t="s">
        <v>651</v>
      </c>
      <c r="W120" s="81">
        <v>43742.709328703706</v>
      </c>
      <c r="X120" s="83" t="s">
        <v>838</v>
      </c>
      <c r="Y120" s="79"/>
      <c r="Z120" s="79"/>
      <c r="AA120" s="85" t="s">
        <v>1021</v>
      </c>
      <c r="AB120" s="79"/>
      <c r="AC120" s="79" t="b">
        <v>0</v>
      </c>
      <c r="AD120" s="79">
        <v>0</v>
      </c>
      <c r="AE120" s="85" t="s">
        <v>1094</v>
      </c>
      <c r="AF120" s="79" t="b">
        <v>0</v>
      </c>
      <c r="AG120" s="79" t="s">
        <v>1104</v>
      </c>
      <c r="AH120" s="79"/>
      <c r="AI120" s="85" t="s">
        <v>1094</v>
      </c>
      <c r="AJ120" s="79" t="b">
        <v>0</v>
      </c>
      <c r="AK120" s="79">
        <v>0</v>
      </c>
      <c r="AL120" s="85" t="s">
        <v>1094</v>
      </c>
      <c r="AM120" s="79" t="s">
        <v>1139</v>
      </c>
      <c r="AN120" s="79" t="b">
        <v>0</v>
      </c>
      <c r="AO120" s="85" t="s">
        <v>1021</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15</v>
      </c>
      <c r="BC120" s="78" t="str">
        <f>REPLACE(INDEX(GroupVertices[Group],MATCH(Edges25[[#This Row],[Vertex 2]],GroupVertices[Vertex],0)),1,1,"")</f>
        <v>15</v>
      </c>
      <c r="BD120" s="48">
        <v>0</v>
      </c>
      <c r="BE120" s="49">
        <v>0</v>
      </c>
      <c r="BF120" s="48">
        <v>0</v>
      </c>
      <c r="BG120" s="49">
        <v>0</v>
      </c>
      <c r="BH120" s="48">
        <v>0</v>
      </c>
      <c r="BI120" s="49">
        <v>0</v>
      </c>
      <c r="BJ120" s="48">
        <v>35</v>
      </c>
      <c r="BK120" s="49">
        <v>100</v>
      </c>
      <c r="BL120" s="48">
        <v>35</v>
      </c>
    </row>
    <row r="121" spans="1:64" ht="15">
      <c r="A121" s="64" t="s">
        <v>271</v>
      </c>
      <c r="B121" s="64" t="s">
        <v>319</v>
      </c>
      <c r="C121" s="65"/>
      <c r="D121" s="66"/>
      <c r="E121" s="67"/>
      <c r="F121" s="68"/>
      <c r="G121" s="65"/>
      <c r="H121" s="69"/>
      <c r="I121" s="70"/>
      <c r="J121" s="70"/>
      <c r="K121" s="34" t="s">
        <v>65</v>
      </c>
      <c r="L121" s="77">
        <v>202</v>
      </c>
      <c r="M121" s="77"/>
      <c r="N121" s="72"/>
      <c r="O121" s="79" t="s">
        <v>325</v>
      </c>
      <c r="P121" s="81">
        <v>43666.76372685185</v>
      </c>
      <c r="Q121" s="79" t="s">
        <v>409</v>
      </c>
      <c r="R121" s="83" t="s">
        <v>513</v>
      </c>
      <c r="S121" s="79" t="s">
        <v>536</v>
      </c>
      <c r="T121" s="79" t="s">
        <v>559</v>
      </c>
      <c r="U121" s="79"/>
      <c r="V121" s="83" t="s">
        <v>707</v>
      </c>
      <c r="W121" s="81">
        <v>43666.76372685185</v>
      </c>
      <c r="X121" s="83" t="s">
        <v>839</v>
      </c>
      <c r="Y121" s="79"/>
      <c r="Z121" s="79"/>
      <c r="AA121" s="85" t="s">
        <v>1022</v>
      </c>
      <c r="AB121" s="85" t="s">
        <v>1091</v>
      </c>
      <c r="AC121" s="79" t="b">
        <v>0</v>
      </c>
      <c r="AD121" s="79">
        <v>10</v>
      </c>
      <c r="AE121" s="85" t="s">
        <v>1101</v>
      </c>
      <c r="AF121" s="79" t="b">
        <v>0</v>
      </c>
      <c r="AG121" s="79" t="s">
        <v>1104</v>
      </c>
      <c r="AH121" s="79"/>
      <c r="AI121" s="85" t="s">
        <v>1094</v>
      </c>
      <c r="AJ121" s="79" t="b">
        <v>0</v>
      </c>
      <c r="AK121" s="79">
        <v>2</v>
      </c>
      <c r="AL121" s="85" t="s">
        <v>1094</v>
      </c>
      <c r="AM121" s="79" t="s">
        <v>1124</v>
      </c>
      <c r="AN121" s="79" t="b">
        <v>1</v>
      </c>
      <c r="AO121" s="85" t="s">
        <v>1091</v>
      </c>
      <c r="AP121" s="79" t="s">
        <v>1143</v>
      </c>
      <c r="AQ121" s="79">
        <v>0</v>
      </c>
      <c r="AR121" s="79">
        <v>0</v>
      </c>
      <c r="AS121" s="79"/>
      <c r="AT121" s="79"/>
      <c r="AU121" s="79"/>
      <c r="AV121" s="79"/>
      <c r="AW121" s="79"/>
      <c r="AX121" s="79"/>
      <c r="AY121" s="79"/>
      <c r="AZ121" s="79"/>
      <c r="BA121">
        <v>1</v>
      </c>
      <c r="BB121" s="78" t="str">
        <f>REPLACE(INDEX(GroupVertices[Group],MATCH(Edges25[[#This Row],[Vertex 1]],GroupVertices[Vertex],0)),1,1,"")</f>
        <v>3</v>
      </c>
      <c r="BC121" s="78" t="str">
        <f>REPLACE(INDEX(GroupVertices[Group],MATCH(Edges25[[#This Row],[Vertex 2]],GroupVertices[Vertex],0)),1,1,"")</f>
        <v>3</v>
      </c>
      <c r="BD121" s="48"/>
      <c r="BE121" s="49"/>
      <c r="BF121" s="48"/>
      <c r="BG121" s="49"/>
      <c r="BH121" s="48"/>
      <c r="BI121" s="49"/>
      <c r="BJ121" s="48"/>
      <c r="BK121" s="49"/>
      <c r="BL121" s="48"/>
    </row>
    <row r="122" spans="1:64" ht="15">
      <c r="A122" s="64" t="s">
        <v>272</v>
      </c>
      <c r="B122" s="64" t="s">
        <v>319</v>
      </c>
      <c r="C122" s="65"/>
      <c r="D122" s="66"/>
      <c r="E122" s="67"/>
      <c r="F122" s="68"/>
      <c r="G122" s="65"/>
      <c r="H122" s="69"/>
      <c r="I122" s="70"/>
      <c r="J122" s="70"/>
      <c r="K122" s="34" t="s">
        <v>65</v>
      </c>
      <c r="L122" s="77">
        <v>203</v>
      </c>
      <c r="M122" s="77"/>
      <c r="N122" s="72"/>
      <c r="O122" s="79" t="s">
        <v>325</v>
      </c>
      <c r="P122" s="81">
        <v>43745.533680555556</v>
      </c>
      <c r="Q122" s="79" t="s">
        <v>410</v>
      </c>
      <c r="R122" s="79"/>
      <c r="S122" s="79"/>
      <c r="T122" s="79" t="s">
        <v>559</v>
      </c>
      <c r="U122" s="79"/>
      <c r="V122" s="83" t="s">
        <v>708</v>
      </c>
      <c r="W122" s="81">
        <v>43745.533680555556</v>
      </c>
      <c r="X122" s="83" t="s">
        <v>840</v>
      </c>
      <c r="Y122" s="79"/>
      <c r="Z122" s="79"/>
      <c r="AA122" s="85" t="s">
        <v>1023</v>
      </c>
      <c r="AB122" s="79"/>
      <c r="AC122" s="79" t="b">
        <v>0</v>
      </c>
      <c r="AD122" s="79">
        <v>0</v>
      </c>
      <c r="AE122" s="85" t="s">
        <v>1094</v>
      </c>
      <c r="AF122" s="79" t="b">
        <v>0</v>
      </c>
      <c r="AG122" s="79" t="s">
        <v>1104</v>
      </c>
      <c r="AH122" s="79"/>
      <c r="AI122" s="85" t="s">
        <v>1094</v>
      </c>
      <c r="AJ122" s="79" t="b">
        <v>0</v>
      </c>
      <c r="AK122" s="79">
        <v>0</v>
      </c>
      <c r="AL122" s="85" t="s">
        <v>1022</v>
      </c>
      <c r="AM122" s="79" t="s">
        <v>1120</v>
      </c>
      <c r="AN122" s="79" t="b">
        <v>0</v>
      </c>
      <c r="AO122" s="85" t="s">
        <v>1022</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3</v>
      </c>
      <c r="BC122" s="78" t="str">
        <f>REPLACE(INDEX(GroupVertices[Group],MATCH(Edges25[[#This Row],[Vertex 2]],GroupVertices[Vertex],0)),1,1,"")</f>
        <v>3</v>
      </c>
      <c r="BD122" s="48"/>
      <c r="BE122" s="49"/>
      <c r="BF122" s="48"/>
      <c r="BG122" s="49"/>
      <c r="BH122" s="48"/>
      <c r="BI122" s="49"/>
      <c r="BJ122" s="48"/>
      <c r="BK122" s="49"/>
      <c r="BL122" s="48"/>
    </row>
    <row r="123" spans="1:64" ht="15">
      <c r="A123" s="64" t="s">
        <v>273</v>
      </c>
      <c r="B123" s="64" t="s">
        <v>273</v>
      </c>
      <c r="C123" s="65"/>
      <c r="D123" s="66"/>
      <c r="E123" s="67"/>
      <c r="F123" s="68"/>
      <c r="G123" s="65"/>
      <c r="H123" s="69"/>
      <c r="I123" s="70"/>
      <c r="J123" s="70"/>
      <c r="K123" s="34" t="s">
        <v>65</v>
      </c>
      <c r="L123" s="77">
        <v>213</v>
      </c>
      <c r="M123" s="77"/>
      <c r="N123" s="72"/>
      <c r="O123" s="79" t="s">
        <v>176</v>
      </c>
      <c r="P123" s="81">
        <v>43745.790659722225</v>
      </c>
      <c r="Q123" s="79" t="s">
        <v>411</v>
      </c>
      <c r="R123" s="79"/>
      <c r="S123" s="79"/>
      <c r="T123" s="79" t="s">
        <v>607</v>
      </c>
      <c r="U123" s="79"/>
      <c r="V123" s="83" t="s">
        <v>709</v>
      </c>
      <c r="W123" s="81">
        <v>43745.790659722225</v>
      </c>
      <c r="X123" s="83" t="s">
        <v>841</v>
      </c>
      <c r="Y123" s="79"/>
      <c r="Z123" s="79"/>
      <c r="AA123" s="85" t="s">
        <v>1024</v>
      </c>
      <c r="AB123" s="79"/>
      <c r="AC123" s="79" t="b">
        <v>0</v>
      </c>
      <c r="AD123" s="79">
        <v>0</v>
      </c>
      <c r="AE123" s="85" t="s">
        <v>1094</v>
      </c>
      <c r="AF123" s="79" t="b">
        <v>0</v>
      </c>
      <c r="AG123" s="79" t="s">
        <v>1104</v>
      </c>
      <c r="AH123" s="79"/>
      <c r="AI123" s="85" t="s">
        <v>1094</v>
      </c>
      <c r="AJ123" s="79" t="b">
        <v>0</v>
      </c>
      <c r="AK123" s="79">
        <v>0</v>
      </c>
      <c r="AL123" s="85" t="s">
        <v>1094</v>
      </c>
      <c r="AM123" s="79" t="s">
        <v>1124</v>
      </c>
      <c r="AN123" s="79" t="b">
        <v>0</v>
      </c>
      <c r="AO123" s="85" t="s">
        <v>1024</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11</v>
      </c>
      <c r="BK123" s="49">
        <v>100</v>
      </c>
      <c r="BL123" s="48">
        <v>11</v>
      </c>
    </row>
    <row r="124" spans="1:64" ht="15">
      <c r="A124" s="64" t="s">
        <v>274</v>
      </c>
      <c r="B124" s="64" t="s">
        <v>274</v>
      </c>
      <c r="C124" s="65"/>
      <c r="D124" s="66"/>
      <c r="E124" s="67"/>
      <c r="F124" s="68"/>
      <c r="G124" s="65"/>
      <c r="H124" s="69"/>
      <c r="I124" s="70"/>
      <c r="J124" s="70"/>
      <c r="K124" s="34" t="s">
        <v>65</v>
      </c>
      <c r="L124" s="77">
        <v>214</v>
      </c>
      <c r="M124" s="77"/>
      <c r="N124" s="72"/>
      <c r="O124" s="79" t="s">
        <v>176</v>
      </c>
      <c r="P124" s="81">
        <v>43746.21030092592</v>
      </c>
      <c r="Q124" s="79" t="s">
        <v>412</v>
      </c>
      <c r="R124" s="83" t="s">
        <v>514</v>
      </c>
      <c r="S124" s="79" t="s">
        <v>554</v>
      </c>
      <c r="T124" s="79" t="s">
        <v>608</v>
      </c>
      <c r="U124" s="79"/>
      <c r="V124" s="83" t="s">
        <v>710</v>
      </c>
      <c r="W124" s="81">
        <v>43746.21030092592</v>
      </c>
      <c r="X124" s="83" t="s">
        <v>842</v>
      </c>
      <c r="Y124" s="79"/>
      <c r="Z124" s="79"/>
      <c r="AA124" s="85" t="s">
        <v>1025</v>
      </c>
      <c r="AB124" s="79"/>
      <c r="AC124" s="79" t="b">
        <v>0</v>
      </c>
      <c r="AD124" s="79">
        <v>0</v>
      </c>
      <c r="AE124" s="85" t="s">
        <v>1094</v>
      </c>
      <c r="AF124" s="79" t="b">
        <v>0</v>
      </c>
      <c r="AG124" s="79" t="s">
        <v>1104</v>
      </c>
      <c r="AH124" s="79"/>
      <c r="AI124" s="85" t="s">
        <v>1094</v>
      </c>
      <c r="AJ124" s="79" t="b">
        <v>0</v>
      </c>
      <c r="AK124" s="79">
        <v>0</v>
      </c>
      <c r="AL124" s="85" t="s">
        <v>1094</v>
      </c>
      <c r="AM124" s="79" t="s">
        <v>1120</v>
      </c>
      <c r="AN124" s="79" t="b">
        <v>0</v>
      </c>
      <c r="AO124" s="85" t="s">
        <v>1025</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12</v>
      </c>
      <c r="BK124" s="49">
        <v>100</v>
      </c>
      <c r="BL124" s="48">
        <v>12</v>
      </c>
    </row>
    <row r="125" spans="1:64" ht="15">
      <c r="A125" s="64" t="s">
        <v>275</v>
      </c>
      <c r="B125" s="64" t="s">
        <v>275</v>
      </c>
      <c r="C125" s="65"/>
      <c r="D125" s="66"/>
      <c r="E125" s="67"/>
      <c r="F125" s="68"/>
      <c r="G125" s="65"/>
      <c r="H125" s="69"/>
      <c r="I125" s="70"/>
      <c r="J125" s="70"/>
      <c r="K125" s="34" t="s">
        <v>65</v>
      </c>
      <c r="L125" s="77">
        <v>215</v>
      </c>
      <c r="M125" s="77"/>
      <c r="N125" s="72"/>
      <c r="O125" s="79" t="s">
        <v>176</v>
      </c>
      <c r="P125" s="81">
        <v>43216.94489583333</v>
      </c>
      <c r="Q125" s="79" t="s">
        <v>413</v>
      </c>
      <c r="R125" s="83" t="s">
        <v>515</v>
      </c>
      <c r="S125" s="79" t="s">
        <v>555</v>
      </c>
      <c r="T125" s="79" t="s">
        <v>609</v>
      </c>
      <c r="U125" s="83" t="s">
        <v>652</v>
      </c>
      <c r="V125" s="83" t="s">
        <v>652</v>
      </c>
      <c r="W125" s="81">
        <v>43216.94489583333</v>
      </c>
      <c r="X125" s="83" t="s">
        <v>843</v>
      </c>
      <c r="Y125" s="79"/>
      <c r="Z125" s="79"/>
      <c r="AA125" s="85" t="s">
        <v>1026</v>
      </c>
      <c r="AB125" s="79"/>
      <c r="AC125" s="79" t="b">
        <v>0</v>
      </c>
      <c r="AD125" s="79">
        <v>13</v>
      </c>
      <c r="AE125" s="85" t="s">
        <v>1094</v>
      </c>
      <c r="AF125" s="79" t="b">
        <v>0</v>
      </c>
      <c r="AG125" s="79" t="s">
        <v>1104</v>
      </c>
      <c r="AH125" s="79"/>
      <c r="AI125" s="85" t="s">
        <v>1094</v>
      </c>
      <c r="AJ125" s="79" t="b">
        <v>0</v>
      </c>
      <c r="AK125" s="79">
        <v>9</v>
      </c>
      <c r="AL125" s="85" t="s">
        <v>1094</v>
      </c>
      <c r="AM125" s="79" t="s">
        <v>1140</v>
      </c>
      <c r="AN125" s="79" t="b">
        <v>0</v>
      </c>
      <c r="AO125" s="85" t="s">
        <v>1026</v>
      </c>
      <c r="AP125" s="79" t="s">
        <v>1143</v>
      </c>
      <c r="AQ125" s="79">
        <v>0</v>
      </c>
      <c r="AR125" s="79">
        <v>0</v>
      </c>
      <c r="AS125" s="79"/>
      <c r="AT125" s="79"/>
      <c r="AU125" s="79"/>
      <c r="AV125" s="79"/>
      <c r="AW125" s="79"/>
      <c r="AX125" s="79"/>
      <c r="AY125" s="79"/>
      <c r="AZ125" s="79"/>
      <c r="BA125">
        <v>4</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24</v>
      </c>
      <c r="BK125" s="49">
        <v>100</v>
      </c>
      <c r="BL125" s="48">
        <v>24</v>
      </c>
    </row>
    <row r="126" spans="1:64" ht="15">
      <c r="A126" s="64" t="s">
        <v>275</v>
      </c>
      <c r="B126" s="64" t="s">
        <v>275</v>
      </c>
      <c r="C126" s="65"/>
      <c r="D126" s="66"/>
      <c r="E126" s="67"/>
      <c r="F126" s="68"/>
      <c r="G126" s="65"/>
      <c r="H126" s="69"/>
      <c r="I126" s="70"/>
      <c r="J126" s="70"/>
      <c r="K126" s="34" t="s">
        <v>65</v>
      </c>
      <c r="L126" s="77">
        <v>216</v>
      </c>
      <c r="M126" s="77"/>
      <c r="N126" s="72"/>
      <c r="O126" s="79" t="s">
        <v>176</v>
      </c>
      <c r="P126" s="81">
        <v>43713.750439814816</v>
      </c>
      <c r="Q126" s="79" t="s">
        <v>414</v>
      </c>
      <c r="R126" s="79"/>
      <c r="S126" s="79"/>
      <c r="T126" s="79"/>
      <c r="U126" s="79"/>
      <c r="V126" s="83" t="s">
        <v>711</v>
      </c>
      <c r="W126" s="81">
        <v>43713.750439814816</v>
      </c>
      <c r="X126" s="83" t="s">
        <v>844</v>
      </c>
      <c r="Y126" s="79"/>
      <c r="Z126" s="79"/>
      <c r="AA126" s="85" t="s">
        <v>1027</v>
      </c>
      <c r="AB126" s="79"/>
      <c r="AC126" s="79" t="b">
        <v>0</v>
      </c>
      <c r="AD126" s="79">
        <v>0</v>
      </c>
      <c r="AE126" s="85" t="s">
        <v>1094</v>
      </c>
      <c r="AF126" s="79" t="b">
        <v>0</v>
      </c>
      <c r="AG126" s="79" t="s">
        <v>1104</v>
      </c>
      <c r="AH126" s="79"/>
      <c r="AI126" s="85" t="s">
        <v>1094</v>
      </c>
      <c r="AJ126" s="79" t="b">
        <v>0</v>
      </c>
      <c r="AK126" s="79">
        <v>9</v>
      </c>
      <c r="AL126" s="85" t="s">
        <v>1026</v>
      </c>
      <c r="AM126" s="79" t="s">
        <v>1140</v>
      </c>
      <c r="AN126" s="79" t="b">
        <v>0</v>
      </c>
      <c r="AO126" s="85" t="s">
        <v>1026</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22</v>
      </c>
      <c r="BK126" s="49">
        <v>100</v>
      </c>
      <c r="BL126" s="48">
        <v>22</v>
      </c>
    </row>
    <row r="127" spans="1:64" ht="15">
      <c r="A127" s="64" t="s">
        <v>275</v>
      </c>
      <c r="B127" s="64" t="s">
        <v>275</v>
      </c>
      <c r="C127" s="65"/>
      <c r="D127" s="66"/>
      <c r="E127" s="67"/>
      <c r="F127" s="68"/>
      <c r="G127" s="65"/>
      <c r="H127" s="69"/>
      <c r="I127" s="70"/>
      <c r="J127" s="70"/>
      <c r="K127" s="34" t="s">
        <v>65</v>
      </c>
      <c r="L127" s="77">
        <v>217</v>
      </c>
      <c r="M127" s="77"/>
      <c r="N127" s="72"/>
      <c r="O127" s="79" t="s">
        <v>176</v>
      </c>
      <c r="P127" s="81">
        <v>43731.042291666665</v>
      </c>
      <c r="Q127" s="79" t="s">
        <v>414</v>
      </c>
      <c r="R127" s="79"/>
      <c r="S127" s="79"/>
      <c r="T127" s="79"/>
      <c r="U127" s="79"/>
      <c r="V127" s="83" t="s">
        <v>711</v>
      </c>
      <c r="W127" s="81">
        <v>43731.042291666665</v>
      </c>
      <c r="X127" s="83" t="s">
        <v>845</v>
      </c>
      <c r="Y127" s="79"/>
      <c r="Z127" s="79"/>
      <c r="AA127" s="85" t="s">
        <v>1028</v>
      </c>
      <c r="AB127" s="79"/>
      <c r="AC127" s="79" t="b">
        <v>0</v>
      </c>
      <c r="AD127" s="79">
        <v>0</v>
      </c>
      <c r="AE127" s="85" t="s">
        <v>1094</v>
      </c>
      <c r="AF127" s="79" t="b">
        <v>0</v>
      </c>
      <c r="AG127" s="79" t="s">
        <v>1104</v>
      </c>
      <c r="AH127" s="79"/>
      <c r="AI127" s="85" t="s">
        <v>1094</v>
      </c>
      <c r="AJ127" s="79" t="b">
        <v>0</v>
      </c>
      <c r="AK127" s="79">
        <v>9</v>
      </c>
      <c r="AL127" s="85" t="s">
        <v>1026</v>
      </c>
      <c r="AM127" s="79" t="s">
        <v>1140</v>
      </c>
      <c r="AN127" s="79" t="b">
        <v>0</v>
      </c>
      <c r="AO127" s="85" t="s">
        <v>1026</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22</v>
      </c>
      <c r="BK127" s="49">
        <v>100</v>
      </c>
      <c r="BL127" s="48">
        <v>22</v>
      </c>
    </row>
    <row r="128" spans="1:64" ht="15">
      <c r="A128" s="64" t="s">
        <v>275</v>
      </c>
      <c r="B128" s="64" t="s">
        <v>275</v>
      </c>
      <c r="C128" s="65"/>
      <c r="D128" s="66"/>
      <c r="E128" s="67"/>
      <c r="F128" s="68"/>
      <c r="G128" s="65"/>
      <c r="H128" s="69"/>
      <c r="I128" s="70"/>
      <c r="J128" s="70"/>
      <c r="K128" s="34" t="s">
        <v>65</v>
      </c>
      <c r="L128" s="77">
        <v>218</v>
      </c>
      <c r="M128" s="77"/>
      <c r="N128" s="72"/>
      <c r="O128" s="79" t="s">
        <v>176</v>
      </c>
      <c r="P128" s="81">
        <v>43747.67759259259</v>
      </c>
      <c r="Q128" s="79" t="s">
        <v>414</v>
      </c>
      <c r="R128" s="79"/>
      <c r="S128" s="79"/>
      <c r="T128" s="79"/>
      <c r="U128" s="79"/>
      <c r="V128" s="83" t="s">
        <v>711</v>
      </c>
      <c r="W128" s="81">
        <v>43747.67759259259</v>
      </c>
      <c r="X128" s="83" t="s">
        <v>846</v>
      </c>
      <c r="Y128" s="79"/>
      <c r="Z128" s="79"/>
      <c r="AA128" s="85" t="s">
        <v>1029</v>
      </c>
      <c r="AB128" s="79"/>
      <c r="AC128" s="79" t="b">
        <v>0</v>
      </c>
      <c r="AD128" s="79">
        <v>0</v>
      </c>
      <c r="AE128" s="85" t="s">
        <v>1094</v>
      </c>
      <c r="AF128" s="79" t="b">
        <v>0</v>
      </c>
      <c r="AG128" s="79" t="s">
        <v>1104</v>
      </c>
      <c r="AH128" s="79"/>
      <c r="AI128" s="85" t="s">
        <v>1094</v>
      </c>
      <c r="AJ128" s="79" t="b">
        <v>0</v>
      </c>
      <c r="AK128" s="79">
        <v>9</v>
      </c>
      <c r="AL128" s="85" t="s">
        <v>1026</v>
      </c>
      <c r="AM128" s="79" t="s">
        <v>1140</v>
      </c>
      <c r="AN128" s="79" t="b">
        <v>0</v>
      </c>
      <c r="AO128" s="85" t="s">
        <v>1026</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22</v>
      </c>
      <c r="BK128" s="49">
        <v>100</v>
      </c>
      <c r="BL128" s="48">
        <v>22</v>
      </c>
    </row>
    <row r="129" spans="1:64" ht="15">
      <c r="A129" s="64" t="s">
        <v>276</v>
      </c>
      <c r="B129" s="64" t="s">
        <v>323</v>
      </c>
      <c r="C129" s="65"/>
      <c r="D129" s="66"/>
      <c r="E129" s="67"/>
      <c r="F129" s="68"/>
      <c r="G129" s="65"/>
      <c r="H129" s="69"/>
      <c r="I129" s="70"/>
      <c r="J129" s="70"/>
      <c r="K129" s="34" t="s">
        <v>65</v>
      </c>
      <c r="L129" s="77">
        <v>219</v>
      </c>
      <c r="M129" s="77"/>
      <c r="N129" s="72"/>
      <c r="O129" s="79" t="s">
        <v>325</v>
      </c>
      <c r="P129" s="81">
        <v>43740.88721064815</v>
      </c>
      <c r="Q129" s="79" t="s">
        <v>415</v>
      </c>
      <c r="R129" s="83" t="s">
        <v>516</v>
      </c>
      <c r="S129" s="79" t="s">
        <v>556</v>
      </c>
      <c r="T129" s="79" t="s">
        <v>559</v>
      </c>
      <c r="U129" s="79"/>
      <c r="V129" s="83" t="s">
        <v>712</v>
      </c>
      <c r="W129" s="81">
        <v>43740.88721064815</v>
      </c>
      <c r="X129" s="83" t="s">
        <v>847</v>
      </c>
      <c r="Y129" s="79"/>
      <c r="Z129" s="79"/>
      <c r="AA129" s="85" t="s">
        <v>1030</v>
      </c>
      <c r="AB129" s="79"/>
      <c r="AC129" s="79" t="b">
        <v>0</v>
      </c>
      <c r="AD129" s="79">
        <v>1</v>
      </c>
      <c r="AE129" s="85" t="s">
        <v>1094</v>
      </c>
      <c r="AF129" s="79" t="b">
        <v>0</v>
      </c>
      <c r="AG129" s="79" t="s">
        <v>1104</v>
      </c>
      <c r="AH129" s="79"/>
      <c r="AI129" s="85" t="s">
        <v>1094</v>
      </c>
      <c r="AJ129" s="79" t="b">
        <v>0</v>
      </c>
      <c r="AK129" s="79">
        <v>0</v>
      </c>
      <c r="AL129" s="85" t="s">
        <v>1094</v>
      </c>
      <c r="AM129" s="79" t="s">
        <v>1137</v>
      </c>
      <c r="AN129" s="79" t="b">
        <v>0</v>
      </c>
      <c r="AO129" s="85" t="s">
        <v>1030</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12</v>
      </c>
      <c r="BC129" s="78" t="str">
        <f>REPLACE(INDEX(GroupVertices[Group],MATCH(Edges25[[#This Row],[Vertex 2]],GroupVertices[Vertex],0)),1,1,"")</f>
        <v>12</v>
      </c>
      <c r="BD129" s="48">
        <v>0</v>
      </c>
      <c r="BE129" s="49">
        <v>0</v>
      </c>
      <c r="BF129" s="48">
        <v>0</v>
      </c>
      <c r="BG129" s="49">
        <v>0</v>
      </c>
      <c r="BH129" s="48">
        <v>0</v>
      </c>
      <c r="BI129" s="49">
        <v>0</v>
      </c>
      <c r="BJ129" s="48">
        <v>11</v>
      </c>
      <c r="BK129" s="49">
        <v>100</v>
      </c>
      <c r="BL129" s="48">
        <v>11</v>
      </c>
    </row>
    <row r="130" spans="1:64" ht="15">
      <c r="A130" s="64" t="s">
        <v>276</v>
      </c>
      <c r="B130" s="64" t="s">
        <v>276</v>
      </c>
      <c r="C130" s="65"/>
      <c r="D130" s="66"/>
      <c r="E130" s="67"/>
      <c r="F130" s="68"/>
      <c r="G130" s="65"/>
      <c r="H130" s="69"/>
      <c r="I130" s="70"/>
      <c r="J130" s="70"/>
      <c r="K130" s="34" t="s">
        <v>65</v>
      </c>
      <c r="L130" s="77">
        <v>220</v>
      </c>
      <c r="M130" s="77"/>
      <c r="N130" s="72"/>
      <c r="O130" s="79" t="s">
        <v>176</v>
      </c>
      <c r="P130" s="81">
        <v>43733.70390046296</v>
      </c>
      <c r="Q130" s="79" t="s">
        <v>416</v>
      </c>
      <c r="R130" s="83" t="s">
        <v>517</v>
      </c>
      <c r="S130" s="79" t="s">
        <v>556</v>
      </c>
      <c r="T130" s="79" t="s">
        <v>559</v>
      </c>
      <c r="U130" s="79"/>
      <c r="V130" s="83" t="s">
        <v>712</v>
      </c>
      <c r="W130" s="81">
        <v>43733.70390046296</v>
      </c>
      <c r="X130" s="83" t="s">
        <v>848</v>
      </c>
      <c r="Y130" s="79"/>
      <c r="Z130" s="79"/>
      <c r="AA130" s="85" t="s">
        <v>1031</v>
      </c>
      <c r="AB130" s="79"/>
      <c r="AC130" s="79" t="b">
        <v>0</v>
      </c>
      <c r="AD130" s="79">
        <v>0</v>
      </c>
      <c r="AE130" s="85" t="s">
        <v>1094</v>
      </c>
      <c r="AF130" s="79" t="b">
        <v>0</v>
      </c>
      <c r="AG130" s="79" t="s">
        <v>1104</v>
      </c>
      <c r="AH130" s="79"/>
      <c r="AI130" s="85" t="s">
        <v>1094</v>
      </c>
      <c r="AJ130" s="79" t="b">
        <v>0</v>
      </c>
      <c r="AK130" s="79">
        <v>0</v>
      </c>
      <c r="AL130" s="85" t="s">
        <v>1094</v>
      </c>
      <c r="AM130" s="79" t="s">
        <v>1137</v>
      </c>
      <c r="AN130" s="79" t="b">
        <v>0</v>
      </c>
      <c r="AO130" s="85" t="s">
        <v>1031</v>
      </c>
      <c r="AP130" s="79" t="s">
        <v>176</v>
      </c>
      <c r="AQ130" s="79">
        <v>0</v>
      </c>
      <c r="AR130" s="79">
        <v>0</v>
      </c>
      <c r="AS130" s="79"/>
      <c r="AT130" s="79"/>
      <c r="AU130" s="79"/>
      <c r="AV130" s="79"/>
      <c r="AW130" s="79"/>
      <c r="AX130" s="79"/>
      <c r="AY130" s="79"/>
      <c r="AZ130" s="79"/>
      <c r="BA130">
        <v>4</v>
      </c>
      <c r="BB130" s="78" t="str">
        <f>REPLACE(INDEX(GroupVertices[Group],MATCH(Edges25[[#This Row],[Vertex 1]],GroupVertices[Vertex],0)),1,1,"")</f>
        <v>12</v>
      </c>
      <c r="BC130" s="78" t="str">
        <f>REPLACE(INDEX(GroupVertices[Group],MATCH(Edges25[[#This Row],[Vertex 2]],GroupVertices[Vertex],0)),1,1,"")</f>
        <v>12</v>
      </c>
      <c r="BD130" s="48">
        <v>0</v>
      </c>
      <c r="BE130" s="49">
        <v>0</v>
      </c>
      <c r="BF130" s="48">
        <v>0</v>
      </c>
      <c r="BG130" s="49">
        <v>0</v>
      </c>
      <c r="BH130" s="48">
        <v>0</v>
      </c>
      <c r="BI130" s="49">
        <v>0</v>
      </c>
      <c r="BJ130" s="48">
        <v>10</v>
      </c>
      <c r="BK130" s="49">
        <v>100</v>
      </c>
      <c r="BL130" s="48">
        <v>10</v>
      </c>
    </row>
    <row r="131" spans="1:64" ht="15">
      <c r="A131" s="64" t="s">
        <v>276</v>
      </c>
      <c r="B131" s="64" t="s">
        <v>276</v>
      </c>
      <c r="C131" s="65"/>
      <c r="D131" s="66"/>
      <c r="E131" s="67"/>
      <c r="F131" s="68"/>
      <c r="G131" s="65"/>
      <c r="H131" s="69"/>
      <c r="I131" s="70"/>
      <c r="J131" s="70"/>
      <c r="K131" s="34" t="s">
        <v>65</v>
      </c>
      <c r="L131" s="77">
        <v>221</v>
      </c>
      <c r="M131" s="77"/>
      <c r="N131" s="72"/>
      <c r="O131" s="79" t="s">
        <v>176</v>
      </c>
      <c r="P131" s="81">
        <v>43743.13481481482</v>
      </c>
      <c r="Q131" s="79" t="s">
        <v>417</v>
      </c>
      <c r="R131" s="83" t="s">
        <v>518</v>
      </c>
      <c r="S131" s="79" t="s">
        <v>556</v>
      </c>
      <c r="T131" s="79" t="s">
        <v>559</v>
      </c>
      <c r="U131" s="79"/>
      <c r="V131" s="83" t="s">
        <v>712</v>
      </c>
      <c r="W131" s="81">
        <v>43743.13481481482</v>
      </c>
      <c r="X131" s="83" t="s">
        <v>849</v>
      </c>
      <c r="Y131" s="79"/>
      <c r="Z131" s="79"/>
      <c r="AA131" s="85" t="s">
        <v>1032</v>
      </c>
      <c r="AB131" s="79"/>
      <c r="AC131" s="79" t="b">
        <v>0</v>
      </c>
      <c r="AD131" s="79">
        <v>0</v>
      </c>
      <c r="AE131" s="85" t="s">
        <v>1094</v>
      </c>
      <c r="AF131" s="79" t="b">
        <v>0</v>
      </c>
      <c r="AG131" s="79" t="s">
        <v>1104</v>
      </c>
      <c r="AH131" s="79"/>
      <c r="AI131" s="85" t="s">
        <v>1094</v>
      </c>
      <c r="AJ131" s="79" t="b">
        <v>0</v>
      </c>
      <c r="AK131" s="79">
        <v>0</v>
      </c>
      <c r="AL131" s="85" t="s">
        <v>1094</v>
      </c>
      <c r="AM131" s="79" t="s">
        <v>1137</v>
      </c>
      <c r="AN131" s="79" t="b">
        <v>0</v>
      </c>
      <c r="AO131" s="85" t="s">
        <v>1032</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12</v>
      </c>
      <c r="BC131" s="78" t="str">
        <f>REPLACE(INDEX(GroupVertices[Group],MATCH(Edges25[[#This Row],[Vertex 2]],GroupVertices[Vertex],0)),1,1,"")</f>
        <v>12</v>
      </c>
      <c r="BD131" s="48">
        <v>0</v>
      </c>
      <c r="BE131" s="49">
        <v>0</v>
      </c>
      <c r="BF131" s="48">
        <v>0</v>
      </c>
      <c r="BG131" s="49">
        <v>0</v>
      </c>
      <c r="BH131" s="48">
        <v>0</v>
      </c>
      <c r="BI131" s="49">
        <v>0</v>
      </c>
      <c r="BJ131" s="48">
        <v>13</v>
      </c>
      <c r="BK131" s="49">
        <v>100</v>
      </c>
      <c r="BL131" s="48">
        <v>13</v>
      </c>
    </row>
    <row r="132" spans="1:64" ht="15">
      <c r="A132" s="64" t="s">
        <v>276</v>
      </c>
      <c r="B132" s="64" t="s">
        <v>276</v>
      </c>
      <c r="C132" s="65"/>
      <c r="D132" s="66"/>
      <c r="E132" s="67"/>
      <c r="F132" s="68"/>
      <c r="G132" s="65"/>
      <c r="H132" s="69"/>
      <c r="I132" s="70"/>
      <c r="J132" s="70"/>
      <c r="K132" s="34" t="s">
        <v>65</v>
      </c>
      <c r="L132" s="77">
        <v>222</v>
      </c>
      <c r="M132" s="77"/>
      <c r="N132" s="72"/>
      <c r="O132" s="79" t="s">
        <v>176</v>
      </c>
      <c r="P132" s="81">
        <v>43748.7544212963</v>
      </c>
      <c r="Q132" s="79" t="s">
        <v>418</v>
      </c>
      <c r="R132" s="83" t="s">
        <v>516</v>
      </c>
      <c r="S132" s="79" t="s">
        <v>556</v>
      </c>
      <c r="T132" s="79" t="s">
        <v>559</v>
      </c>
      <c r="U132" s="79"/>
      <c r="V132" s="83" t="s">
        <v>712</v>
      </c>
      <c r="W132" s="81">
        <v>43748.7544212963</v>
      </c>
      <c r="X132" s="83" t="s">
        <v>850</v>
      </c>
      <c r="Y132" s="79"/>
      <c r="Z132" s="79"/>
      <c r="AA132" s="85" t="s">
        <v>1033</v>
      </c>
      <c r="AB132" s="79"/>
      <c r="AC132" s="79" t="b">
        <v>0</v>
      </c>
      <c r="AD132" s="79">
        <v>0</v>
      </c>
      <c r="AE132" s="85" t="s">
        <v>1094</v>
      </c>
      <c r="AF132" s="79" t="b">
        <v>0</v>
      </c>
      <c r="AG132" s="79" t="s">
        <v>1104</v>
      </c>
      <c r="AH132" s="79"/>
      <c r="AI132" s="85" t="s">
        <v>1094</v>
      </c>
      <c r="AJ132" s="79" t="b">
        <v>0</v>
      </c>
      <c r="AK132" s="79">
        <v>0</v>
      </c>
      <c r="AL132" s="85" t="s">
        <v>1094</v>
      </c>
      <c r="AM132" s="79" t="s">
        <v>1137</v>
      </c>
      <c r="AN132" s="79" t="b">
        <v>0</v>
      </c>
      <c r="AO132" s="85" t="s">
        <v>1033</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12</v>
      </c>
      <c r="BC132" s="78" t="str">
        <f>REPLACE(INDEX(GroupVertices[Group],MATCH(Edges25[[#This Row],[Vertex 2]],GroupVertices[Vertex],0)),1,1,"")</f>
        <v>12</v>
      </c>
      <c r="BD132" s="48">
        <v>0</v>
      </c>
      <c r="BE132" s="49">
        <v>0</v>
      </c>
      <c r="BF132" s="48">
        <v>0</v>
      </c>
      <c r="BG132" s="49">
        <v>0</v>
      </c>
      <c r="BH132" s="48">
        <v>0</v>
      </c>
      <c r="BI132" s="49">
        <v>0</v>
      </c>
      <c r="BJ132" s="48">
        <v>12</v>
      </c>
      <c r="BK132" s="49">
        <v>100</v>
      </c>
      <c r="BL132" s="48">
        <v>12</v>
      </c>
    </row>
    <row r="133" spans="1:64" ht="15">
      <c r="A133" s="64" t="s">
        <v>276</v>
      </c>
      <c r="B133" s="64" t="s">
        <v>276</v>
      </c>
      <c r="C133" s="65"/>
      <c r="D133" s="66"/>
      <c r="E133" s="67"/>
      <c r="F133" s="68"/>
      <c r="G133" s="65"/>
      <c r="H133" s="69"/>
      <c r="I133" s="70"/>
      <c r="J133" s="70"/>
      <c r="K133" s="34" t="s">
        <v>65</v>
      </c>
      <c r="L133" s="77">
        <v>223</v>
      </c>
      <c r="M133" s="77"/>
      <c r="N133" s="72"/>
      <c r="O133" s="79" t="s">
        <v>176</v>
      </c>
      <c r="P133" s="81">
        <v>43749.91207175926</v>
      </c>
      <c r="Q133" s="79" t="s">
        <v>419</v>
      </c>
      <c r="R133" s="83" t="s">
        <v>517</v>
      </c>
      <c r="S133" s="79" t="s">
        <v>556</v>
      </c>
      <c r="T133" s="79" t="s">
        <v>559</v>
      </c>
      <c r="U133" s="79"/>
      <c r="V133" s="83" t="s">
        <v>712</v>
      </c>
      <c r="W133" s="81">
        <v>43749.91207175926</v>
      </c>
      <c r="X133" s="83" t="s">
        <v>851</v>
      </c>
      <c r="Y133" s="79"/>
      <c r="Z133" s="79"/>
      <c r="AA133" s="85" t="s">
        <v>1034</v>
      </c>
      <c r="AB133" s="79"/>
      <c r="AC133" s="79" t="b">
        <v>0</v>
      </c>
      <c r="AD133" s="79">
        <v>1</v>
      </c>
      <c r="AE133" s="85" t="s">
        <v>1094</v>
      </c>
      <c r="AF133" s="79" t="b">
        <v>0</v>
      </c>
      <c r="AG133" s="79" t="s">
        <v>1104</v>
      </c>
      <c r="AH133" s="79"/>
      <c r="AI133" s="85" t="s">
        <v>1094</v>
      </c>
      <c r="AJ133" s="79" t="b">
        <v>0</v>
      </c>
      <c r="AK133" s="79">
        <v>0</v>
      </c>
      <c r="AL133" s="85" t="s">
        <v>1094</v>
      </c>
      <c r="AM133" s="79" t="s">
        <v>1137</v>
      </c>
      <c r="AN133" s="79" t="b">
        <v>0</v>
      </c>
      <c r="AO133" s="85" t="s">
        <v>1034</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12</v>
      </c>
      <c r="BC133" s="78" t="str">
        <f>REPLACE(INDEX(GroupVertices[Group],MATCH(Edges25[[#This Row],[Vertex 2]],GroupVertices[Vertex],0)),1,1,"")</f>
        <v>12</v>
      </c>
      <c r="BD133" s="48">
        <v>0</v>
      </c>
      <c r="BE133" s="49">
        <v>0</v>
      </c>
      <c r="BF133" s="48">
        <v>0</v>
      </c>
      <c r="BG133" s="49">
        <v>0</v>
      </c>
      <c r="BH133" s="48">
        <v>0</v>
      </c>
      <c r="BI133" s="49">
        <v>0</v>
      </c>
      <c r="BJ133" s="48">
        <v>10</v>
      </c>
      <c r="BK133" s="49">
        <v>100</v>
      </c>
      <c r="BL133" s="48">
        <v>10</v>
      </c>
    </row>
    <row r="134" spans="1:64" ht="15">
      <c r="A134" s="64" t="s">
        <v>277</v>
      </c>
      <c r="B134" s="64" t="s">
        <v>277</v>
      </c>
      <c r="C134" s="65"/>
      <c r="D134" s="66"/>
      <c r="E134" s="67"/>
      <c r="F134" s="68"/>
      <c r="G134" s="65"/>
      <c r="H134" s="69"/>
      <c r="I134" s="70"/>
      <c r="J134" s="70"/>
      <c r="K134" s="34" t="s">
        <v>65</v>
      </c>
      <c r="L134" s="77">
        <v>224</v>
      </c>
      <c r="M134" s="77"/>
      <c r="N134" s="72"/>
      <c r="O134" s="79" t="s">
        <v>176</v>
      </c>
      <c r="P134" s="81">
        <v>43683.61488425926</v>
      </c>
      <c r="Q134" s="79" t="s">
        <v>420</v>
      </c>
      <c r="R134" s="83" t="s">
        <v>495</v>
      </c>
      <c r="S134" s="79" t="s">
        <v>547</v>
      </c>
      <c r="T134" s="79" t="s">
        <v>610</v>
      </c>
      <c r="U134" s="79"/>
      <c r="V134" s="83" t="s">
        <v>713</v>
      </c>
      <c r="W134" s="81">
        <v>43683.61488425926</v>
      </c>
      <c r="X134" s="83" t="s">
        <v>852</v>
      </c>
      <c r="Y134" s="79"/>
      <c r="Z134" s="79"/>
      <c r="AA134" s="85" t="s">
        <v>1035</v>
      </c>
      <c r="AB134" s="79"/>
      <c r="AC134" s="79" t="b">
        <v>0</v>
      </c>
      <c r="AD134" s="79">
        <v>0</v>
      </c>
      <c r="AE134" s="85" t="s">
        <v>1094</v>
      </c>
      <c r="AF134" s="79" t="b">
        <v>0</v>
      </c>
      <c r="AG134" s="79" t="s">
        <v>1104</v>
      </c>
      <c r="AH134" s="79"/>
      <c r="AI134" s="85" t="s">
        <v>1094</v>
      </c>
      <c r="AJ134" s="79" t="b">
        <v>0</v>
      </c>
      <c r="AK134" s="79">
        <v>0</v>
      </c>
      <c r="AL134" s="85" t="s">
        <v>1094</v>
      </c>
      <c r="AM134" s="79" t="s">
        <v>1136</v>
      </c>
      <c r="AN134" s="79" t="b">
        <v>0</v>
      </c>
      <c r="AO134" s="85" t="s">
        <v>1035</v>
      </c>
      <c r="AP134" s="79" t="s">
        <v>176</v>
      </c>
      <c r="AQ134" s="79">
        <v>0</v>
      </c>
      <c r="AR134" s="79">
        <v>0</v>
      </c>
      <c r="AS134" s="79"/>
      <c r="AT134" s="79"/>
      <c r="AU134" s="79"/>
      <c r="AV134" s="79"/>
      <c r="AW134" s="79"/>
      <c r="AX134" s="79"/>
      <c r="AY134" s="79"/>
      <c r="AZ134" s="79"/>
      <c r="BA134">
        <v>3</v>
      </c>
      <c r="BB134" s="78" t="str">
        <f>REPLACE(INDEX(GroupVertices[Group],MATCH(Edges25[[#This Row],[Vertex 1]],GroupVertices[Vertex],0)),1,1,"")</f>
        <v>22</v>
      </c>
      <c r="BC134" s="78" t="str">
        <f>REPLACE(INDEX(GroupVertices[Group],MATCH(Edges25[[#This Row],[Vertex 2]],GroupVertices[Vertex],0)),1,1,"")</f>
        <v>22</v>
      </c>
      <c r="BD134" s="48">
        <v>2</v>
      </c>
      <c r="BE134" s="49">
        <v>9.523809523809524</v>
      </c>
      <c r="BF134" s="48">
        <v>0</v>
      </c>
      <c r="BG134" s="49">
        <v>0</v>
      </c>
      <c r="BH134" s="48">
        <v>0</v>
      </c>
      <c r="BI134" s="49">
        <v>0</v>
      </c>
      <c r="BJ134" s="48">
        <v>19</v>
      </c>
      <c r="BK134" s="49">
        <v>90.47619047619048</v>
      </c>
      <c r="BL134" s="48">
        <v>21</v>
      </c>
    </row>
    <row r="135" spans="1:64" ht="15">
      <c r="A135" s="64" t="s">
        <v>277</v>
      </c>
      <c r="B135" s="64" t="s">
        <v>277</v>
      </c>
      <c r="C135" s="65"/>
      <c r="D135" s="66"/>
      <c r="E135" s="67"/>
      <c r="F135" s="68"/>
      <c r="G135" s="65"/>
      <c r="H135" s="69"/>
      <c r="I135" s="70"/>
      <c r="J135" s="70"/>
      <c r="K135" s="34" t="s">
        <v>65</v>
      </c>
      <c r="L135" s="77">
        <v>225</v>
      </c>
      <c r="M135" s="77"/>
      <c r="N135" s="72"/>
      <c r="O135" s="79" t="s">
        <v>176</v>
      </c>
      <c r="P135" s="81">
        <v>43713.88625</v>
      </c>
      <c r="Q135" s="79" t="s">
        <v>421</v>
      </c>
      <c r="R135" s="83" t="s">
        <v>519</v>
      </c>
      <c r="S135" s="79" t="s">
        <v>536</v>
      </c>
      <c r="T135" s="79" t="s">
        <v>585</v>
      </c>
      <c r="U135" s="79"/>
      <c r="V135" s="83" t="s">
        <v>713</v>
      </c>
      <c r="W135" s="81">
        <v>43713.88625</v>
      </c>
      <c r="X135" s="83" t="s">
        <v>853</v>
      </c>
      <c r="Y135" s="79"/>
      <c r="Z135" s="79"/>
      <c r="AA135" s="85" t="s">
        <v>1036</v>
      </c>
      <c r="AB135" s="79"/>
      <c r="AC135" s="79" t="b">
        <v>0</v>
      </c>
      <c r="AD135" s="79">
        <v>0</v>
      </c>
      <c r="AE135" s="85" t="s">
        <v>1094</v>
      </c>
      <c r="AF135" s="79" t="b">
        <v>0</v>
      </c>
      <c r="AG135" s="79" t="s">
        <v>1104</v>
      </c>
      <c r="AH135" s="79"/>
      <c r="AI135" s="85" t="s">
        <v>1094</v>
      </c>
      <c r="AJ135" s="79" t="b">
        <v>0</v>
      </c>
      <c r="AK135" s="79">
        <v>0</v>
      </c>
      <c r="AL135" s="85" t="s">
        <v>1094</v>
      </c>
      <c r="AM135" s="79" t="s">
        <v>1136</v>
      </c>
      <c r="AN135" s="79" t="b">
        <v>1</v>
      </c>
      <c r="AO135" s="85" t="s">
        <v>1036</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22</v>
      </c>
      <c r="BC135" s="78" t="str">
        <f>REPLACE(INDEX(GroupVertices[Group],MATCH(Edges25[[#This Row],[Vertex 2]],GroupVertices[Vertex],0)),1,1,"")</f>
        <v>22</v>
      </c>
      <c r="BD135" s="48">
        <v>2</v>
      </c>
      <c r="BE135" s="49">
        <v>11.764705882352942</v>
      </c>
      <c r="BF135" s="48">
        <v>0</v>
      </c>
      <c r="BG135" s="49">
        <v>0</v>
      </c>
      <c r="BH135" s="48">
        <v>0</v>
      </c>
      <c r="BI135" s="49">
        <v>0</v>
      </c>
      <c r="BJ135" s="48">
        <v>15</v>
      </c>
      <c r="BK135" s="49">
        <v>88.23529411764706</v>
      </c>
      <c r="BL135" s="48">
        <v>17</v>
      </c>
    </row>
    <row r="136" spans="1:64" ht="15">
      <c r="A136" s="64" t="s">
        <v>277</v>
      </c>
      <c r="B136" s="64" t="s">
        <v>277</v>
      </c>
      <c r="C136" s="65"/>
      <c r="D136" s="66"/>
      <c r="E136" s="67"/>
      <c r="F136" s="68"/>
      <c r="G136" s="65"/>
      <c r="H136" s="69"/>
      <c r="I136" s="70"/>
      <c r="J136" s="70"/>
      <c r="K136" s="34" t="s">
        <v>65</v>
      </c>
      <c r="L136" s="77">
        <v>226</v>
      </c>
      <c r="M136" s="77"/>
      <c r="N136" s="72"/>
      <c r="O136" s="79" t="s">
        <v>176</v>
      </c>
      <c r="P136" s="81">
        <v>43750.81114583334</v>
      </c>
      <c r="Q136" s="79" t="s">
        <v>420</v>
      </c>
      <c r="R136" s="83" t="s">
        <v>495</v>
      </c>
      <c r="S136" s="79" t="s">
        <v>547</v>
      </c>
      <c r="T136" s="79" t="s">
        <v>610</v>
      </c>
      <c r="U136" s="79"/>
      <c r="V136" s="83" t="s">
        <v>713</v>
      </c>
      <c r="W136" s="81">
        <v>43750.81114583334</v>
      </c>
      <c r="X136" s="83" t="s">
        <v>854</v>
      </c>
      <c r="Y136" s="79"/>
      <c r="Z136" s="79"/>
      <c r="AA136" s="85" t="s">
        <v>1037</v>
      </c>
      <c r="AB136" s="79"/>
      <c r="AC136" s="79" t="b">
        <v>0</v>
      </c>
      <c r="AD136" s="79">
        <v>1</v>
      </c>
      <c r="AE136" s="85" t="s">
        <v>1094</v>
      </c>
      <c r="AF136" s="79" t="b">
        <v>0</v>
      </c>
      <c r="AG136" s="79" t="s">
        <v>1104</v>
      </c>
      <c r="AH136" s="79"/>
      <c r="AI136" s="85" t="s">
        <v>1094</v>
      </c>
      <c r="AJ136" s="79" t="b">
        <v>0</v>
      </c>
      <c r="AK136" s="79">
        <v>0</v>
      </c>
      <c r="AL136" s="85" t="s">
        <v>1094</v>
      </c>
      <c r="AM136" s="79" t="s">
        <v>1136</v>
      </c>
      <c r="AN136" s="79" t="b">
        <v>0</v>
      </c>
      <c r="AO136" s="85" t="s">
        <v>1037</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22</v>
      </c>
      <c r="BC136" s="78" t="str">
        <f>REPLACE(INDEX(GroupVertices[Group],MATCH(Edges25[[#This Row],[Vertex 2]],GroupVertices[Vertex],0)),1,1,"")</f>
        <v>22</v>
      </c>
      <c r="BD136" s="48">
        <v>2</v>
      </c>
      <c r="BE136" s="49">
        <v>9.523809523809524</v>
      </c>
      <c r="BF136" s="48">
        <v>0</v>
      </c>
      <c r="BG136" s="49">
        <v>0</v>
      </c>
      <c r="BH136" s="48">
        <v>0</v>
      </c>
      <c r="BI136" s="49">
        <v>0</v>
      </c>
      <c r="BJ136" s="48">
        <v>19</v>
      </c>
      <c r="BK136" s="49">
        <v>90.47619047619048</v>
      </c>
      <c r="BL136" s="48">
        <v>21</v>
      </c>
    </row>
    <row r="137" spans="1:64" ht="15">
      <c r="A137" s="64" t="s">
        <v>278</v>
      </c>
      <c r="B137" s="64" t="s">
        <v>278</v>
      </c>
      <c r="C137" s="65"/>
      <c r="D137" s="66"/>
      <c r="E137" s="67"/>
      <c r="F137" s="68"/>
      <c r="G137" s="65"/>
      <c r="H137" s="69"/>
      <c r="I137" s="70"/>
      <c r="J137" s="70"/>
      <c r="K137" s="34" t="s">
        <v>65</v>
      </c>
      <c r="L137" s="77">
        <v>227</v>
      </c>
      <c r="M137" s="77"/>
      <c r="N137" s="72"/>
      <c r="O137" s="79" t="s">
        <v>176</v>
      </c>
      <c r="P137" s="81">
        <v>43754.47090277778</v>
      </c>
      <c r="Q137" s="79" t="s">
        <v>422</v>
      </c>
      <c r="R137" s="83" t="s">
        <v>520</v>
      </c>
      <c r="S137" s="79" t="s">
        <v>557</v>
      </c>
      <c r="T137" s="79" t="s">
        <v>611</v>
      </c>
      <c r="U137" s="79"/>
      <c r="V137" s="83" t="s">
        <v>714</v>
      </c>
      <c r="W137" s="81">
        <v>43754.47090277778</v>
      </c>
      <c r="X137" s="83" t="s">
        <v>855</v>
      </c>
      <c r="Y137" s="79"/>
      <c r="Z137" s="79"/>
      <c r="AA137" s="85" t="s">
        <v>1038</v>
      </c>
      <c r="AB137" s="85" t="s">
        <v>1092</v>
      </c>
      <c r="AC137" s="79" t="b">
        <v>0</v>
      </c>
      <c r="AD137" s="79">
        <v>0</v>
      </c>
      <c r="AE137" s="85" t="s">
        <v>1102</v>
      </c>
      <c r="AF137" s="79" t="b">
        <v>0</v>
      </c>
      <c r="AG137" s="79" t="s">
        <v>1104</v>
      </c>
      <c r="AH137" s="79"/>
      <c r="AI137" s="85" t="s">
        <v>1094</v>
      </c>
      <c r="AJ137" s="79" t="b">
        <v>0</v>
      </c>
      <c r="AK137" s="79">
        <v>0</v>
      </c>
      <c r="AL137" s="85" t="s">
        <v>1094</v>
      </c>
      <c r="AM137" s="79" t="s">
        <v>1120</v>
      </c>
      <c r="AN137" s="79" t="b">
        <v>0</v>
      </c>
      <c r="AO137" s="85" t="s">
        <v>1092</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11</v>
      </c>
      <c r="BC137" s="78" t="str">
        <f>REPLACE(INDEX(GroupVertices[Group],MATCH(Edges25[[#This Row],[Vertex 2]],GroupVertices[Vertex],0)),1,1,"")</f>
        <v>11</v>
      </c>
      <c r="BD137" s="48">
        <v>0</v>
      </c>
      <c r="BE137" s="49">
        <v>0</v>
      </c>
      <c r="BF137" s="48">
        <v>0</v>
      </c>
      <c r="BG137" s="49">
        <v>0</v>
      </c>
      <c r="BH137" s="48">
        <v>0</v>
      </c>
      <c r="BI137" s="49">
        <v>0</v>
      </c>
      <c r="BJ137" s="48">
        <v>21</v>
      </c>
      <c r="BK137" s="49">
        <v>100</v>
      </c>
      <c r="BL137" s="48">
        <v>21</v>
      </c>
    </row>
    <row r="138" spans="1:64" ht="15">
      <c r="A138" s="64" t="s">
        <v>279</v>
      </c>
      <c r="B138" s="64" t="s">
        <v>278</v>
      </c>
      <c r="C138" s="65"/>
      <c r="D138" s="66"/>
      <c r="E138" s="67"/>
      <c r="F138" s="68"/>
      <c r="G138" s="65"/>
      <c r="H138" s="69"/>
      <c r="I138" s="70"/>
      <c r="J138" s="70"/>
      <c r="K138" s="34" t="s">
        <v>65</v>
      </c>
      <c r="L138" s="77">
        <v>228</v>
      </c>
      <c r="M138" s="77"/>
      <c r="N138" s="72"/>
      <c r="O138" s="79" t="s">
        <v>325</v>
      </c>
      <c r="P138" s="81">
        <v>43755.645833333336</v>
      </c>
      <c r="Q138" s="79" t="s">
        <v>423</v>
      </c>
      <c r="R138" s="79"/>
      <c r="S138" s="79"/>
      <c r="T138" s="79" t="s">
        <v>612</v>
      </c>
      <c r="U138" s="79"/>
      <c r="V138" s="83" t="s">
        <v>715</v>
      </c>
      <c r="W138" s="81">
        <v>43755.645833333336</v>
      </c>
      <c r="X138" s="83" t="s">
        <v>856</v>
      </c>
      <c r="Y138" s="79"/>
      <c r="Z138" s="79"/>
      <c r="AA138" s="85" t="s">
        <v>1039</v>
      </c>
      <c r="AB138" s="79"/>
      <c r="AC138" s="79" t="b">
        <v>0</v>
      </c>
      <c r="AD138" s="79">
        <v>0</v>
      </c>
      <c r="AE138" s="85" t="s">
        <v>1094</v>
      </c>
      <c r="AF138" s="79" t="b">
        <v>0</v>
      </c>
      <c r="AG138" s="79" t="s">
        <v>1104</v>
      </c>
      <c r="AH138" s="79"/>
      <c r="AI138" s="85" t="s">
        <v>1094</v>
      </c>
      <c r="AJ138" s="79" t="b">
        <v>0</v>
      </c>
      <c r="AK138" s="79">
        <v>1</v>
      </c>
      <c r="AL138" s="85" t="s">
        <v>1038</v>
      </c>
      <c r="AM138" s="79" t="s">
        <v>1120</v>
      </c>
      <c r="AN138" s="79" t="b">
        <v>0</v>
      </c>
      <c r="AO138" s="85" t="s">
        <v>1038</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11</v>
      </c>
      <c r="BC138" s="78" t="str">
        <f>REPLACE(INDEX(GroupVertices[Group],MATCH(Edges25[[#This Row],[Vertex 2]],GroupVertices[Vertex],0)),1,1,"")</f>
        <v>11</v>
      </c>
      <c r="BD138" s="48">
        <v>0</v>
      </c>
      <c r="BE138" s="49">
        <v>0</v>
      </c>
      <c r="BF138" s="48">
        <v>0</v>
      </c>
      <c r="BG138" s="49">
        <v>0</v>
      </c>
      <c r="BH138" s="48">
        <v>0</v>
      </c>
      <c r="BI138" s="49">
        <v>0</v>
      </c>
      <c r="BJ138" s="48">
        <v>20</v>
      </c>
      <c r="BK138" s="49">
        <v>100</v>
      </c>
      <c r="BL138" s="48">
        <v>20</v>
      </c>
    </row>
    <row r="139" spans="1:64" ht="15">
      <c r="A139" s="64" t="s">
        <v>280</v>
      </c>
      <c r="B139" s="64" t="s">
        <v>324</v>
      </c>
      <c r="C139" s="65"/>
      <c r="D139" s="66"/>
      <c r="E139" s="67"/>
      <c r="F139" s="68"/>
      <c r="G139" s="65"/>
      <c r="H139" s="69"/>
      <c r="I139" s="70"/>
      <c r="J139" s="70"/>
      <c r="K139" s="34" t="s">
        <v>65</v>
      </c>
      <c r="L139" s="77">
        <v>229</v>
      </c>
      <c r="M139" s="77"/>
      <c r="N139" s="72"/>
      <c r="O139" s="79" t="s">
        <v>325</v>
      </c>
      <c r="P139" s="81">
        <v>43543.88366898148</v>
      </c>
      <c r="Q139" s="79" t="s">
        <v>424</v>
      </c>
      <c r="R139" s="79"/>
      <c r="S139" s="79"/>
      <c r="T139" s="79" t="s">
        <v>559</v>
      </c>
      <c r="U139" s="79"/>
      <c r="V139" s="83" t="s">
        <v>716</v>
      </c>
      <c r="W139" s="81">
        <v>43543.88366898148</v>
      </c>
      <c r="X139" s="83" t="s">
        <v>857</v>
      </c>
      <c r="Y139" s="79"/>
      <c r="Z139" s="79"/>
      <c r="AA139" s="85" t="s">
        <v>1040</v>
      </c>
      <c r="AB139" s="79"/>
      <c r="AC139" s="79" t="b">
        <v>0</v>
      </c>
      <c r="AD139" s="79">
        <v>1</v>
      </c>
      <c r="AE139" s="85" t="s">
        <v>1094</v>
      </c>
      <c r="AF139" s="79" t="b">
        <v>0</v>
      </c>
      <c r="AG139" s="79" t="s">
        <v>1104</v>
      </c>
      <c r="AH139" s="79"/>
      <c r="AI139" s="85" t="s">
        <v>1094</v>
      </c>
      <c r="AJ139" s="79" t="b">
        <v>0</v>
      </c>
      <c r="AK139" s="79">
        <v>3</v>
      </c>
      <c r="AL139" s="85" t="s">
        <v>1094</v>
      </c>
      <c r="AM139" s="79" t="s">
        <v>1137</v>
      </c>
      <c r="AN139" s="79" t="b">
        <v>0</v>
      </c>
      <c r="AO139" s="85" t="s">
        <v>1040</v>
      </c>
      <c r="AP139" s="79" t="s">
        <v>1143</v>
      </c>
      <c r="AQ139" s="79">
        <v>0</v>
      </c>
      <c r="AR139" s="79">
        <v>0</v>
      </c>
      <c r="AS139" s="79"/>
      <c r="AT139" s="79"/>
      <c r="AU139" s="79"/>
      <c r="AV139" s="79"/>
      <c r="AW139" s="79"/>
      <c r="AX139" s="79"/>
      <c r="AY139" s="79"/>
      <c r="AZ139" s="79"/>
      <c r="BA139">
        <v>1</v>
      </c>
      <c r="BB139" s="78" t="str">
        <f>REPLACE(INDEX(GroupVertices[Group],MATCH(Edges25[[#This Row],[Vertex 1]],GroupVertices[Vertex],0)),1,1,"")</f>
        <v>3</v>
      </c>
      <c r="BC139" s="78" t="str">
        <f>REPLACE(INDEX(GroupVertices[Group],MATCH(Edges25[[#This Row],[Vertex 2]],GroupVertices[Vertex],0)),1,1,"")</f>
        <v>3</v>
      </c>
      <c r="BD139" s="48">
        <v>1</v>
      </c>
      <c r="BE139" s="49">
        <v>5</v>
      </c>
      <c r="BF139" s="48">
        <v>0</v>
      </c>
      <c r="BG139" s="49">
        <v>0</v>
      </c>
      <c r="BH139" s="48">
        <v>0</v>
      </c>
      <c r="BI139" s="49">
        <v>0</v>
      </c>
      <c r="BJ139" s="48">
        <v>19</v>
      </c>
      <c r="BK139" s="49">
        <v>95</v>
      </c>
      <c r="BL139" s="48">
        <v>20</v>
      </c>
    </row>
    <row r="140" spans="1:64" ht="15">
      <c r="A140" s="64" t="s">
        <v>281</v>
      </c>
      <c r="B140" s="64" t="s">
        <v>324</v>
      </c>
      <c r="C140" s="65"/>
      <c r="D140" s="66"/>
      <c r="E140" s="67"/>
      <c r="F140" s="68"/>
      <c r="G140" s="65"/>
      <c r="H140" s="69"/>
      <c r="I140" s="70"/>
      <c r="J140" s="70"/>
      <c r="K140" s="34" t="s">
        <v>65</v>
      </c>
      <c r="L140" s="77">
        <v>230</v>
      </c>
      <c r="M140" s="77"/>
      <c r="N140" s="72"/>
      <c r="O140" s="79" t="s">
        <v>325</v>
      </c>
      <c r="P140" s="81">
        <v>43722.79667824074</v>
      </c>
      <c r="Q140" s="79" t="s">
        <v>425</v>
      </c>
      <c r="R140" s="79"/>
      <c r="S140" s="79"/>
      <c r="T140" s="79"/>
      <c r="U140" s="79"/>
      <c r="V140" s="83" t="s">
        <v>717</v>
      </c>
      <c r="W140" s="81">
        <v>43722.79667824074</v>
      </c>
      <c r="X140" s="83" t="s">
        <v>858</v>
      </c>
      <c r="Y140" s="79"/>
      <c r="Z140" s="79"/>
      <c r="AA140" s="85" t="s">
        <v>1041</v>
      </c>
      <c r="AB140" s="79"/>
      <c r="AC140" s="79" t="b">
        <v>0</v>
      </c>
      <c r="AD140" s="79">
        <v>0</v>
      </c>
      <c r="AE140" s="85" t="s">
        <v>1094</v>
      </c>
      <c r="AF140" s="79" t="b">
        <v>0</v>
      </c>
      <c r="AG140" s="79" t="s">
        <v>1104</v>
      </c>
      <c r="AH140" s="79"/>
      <c r="AI140" s="85" t="s">
        <v>1094</v>
      </c>
      <c r="AJ140" s="79" t="b">
        <v>0</v>
      </c>
      <c r="AK140" s="79">
        <v>3</v>
      </c>
      <c r="AL140" s="85" t="s">
        <v>1040</v>
      </c>
      <c r="AM140" s="79" t="s">
        <v>1141</v>
      </c>
      <c r="AN140" s="79" t="b">
        <v>0</v>
      </c>
      <c r="AO140" s="85" t="s">
        <v>1040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3</v>
      </c>
      <c r="BC140" s="78" t="str">
        <f>REPLACE(INDEX(GroupVertices[Group],MATCH(Edges25[[#This Row],[Vertex 2]],GroupVertices[Vertex],0)),1,1,"")</f>
        <v>3</v>
      </c>
      <c r="BD140" s="48"/>
      <c r="BE140" s="49"/>
      <c r="BF140" s="48"/>
      <c r="BG140" s="49"/>
      <c r="BH140" s="48"/>
      <c r="BI140" s="49"/>
      <c r="BJ140" s="48"/>
      <c r="BK140" s="49"/>
      <c r="BL140" s="48"/>
    </row>
    <row r="141" spans="1:64" ht="15">
      <c r="A141" s="64" t="s">
        <v>280</v>
      </c>
      <c r="B141" s="64" t="s">
        <v>282</v>
      </c>
      <c r="C141" s="65"/>
      <c r="D141" s="66"/>
      <c r="E141" s="67"/>
      <c r="F141" s="68"/>
      <c r="G141" s="65"/>
      <c r="H141" s="69"/>
      <c r="I141" s="70"/>
      <c r="J141" s="70"/>
      <c r="K141" s="34" t="s">
        <v>66</v>
      </c>
      <c r="L141" s="77">
        <v>231</v>
      </c>
      <c r="M141" s="77"/>
      <c r="N141" s="72"/>
      <c r="O141" s="79" t="s">
        <v>325</v>
      </c>
      <c r="P141" s="81">
        <v>43550.917708333334</v>
      </c>
      <c r="Q141" s="79" t="s">
        <v>426</v>
      </c>
      <c r="R141" s="79"/>
      <c r="S141" s="79"/>
      <c r="T141" s="79" t="s">
        <v>559</v>
      </c>
      <c r="U141" s="83" t="s">
        <v>653</v>
      </c>
      <c r="V141" s="83" t="s">
        <v>653</v>
      </c>
      <c r="W141" s="81">
        <v>43550.917708333334</v>
      </c>
      <c r="X141" s="83" t="s">
        <v>859</v>
      </c>
      <c r="Y141" s="79"/>
      <c r="Z141" s="79"/>
      <c r="AA141" s="85" t="s">
        <v>1042</v>
      </c>
      <c r="AB141" s="79"/>
      <c r="AC141" s="79" t="b">
        <v>0</v>
      </c>
      <c r="AD141" s="79">
        <v>5</v>
      </c>
      <c r="AE141" s="85" t="s">
        <v>1094</v>
      </c>
      <c r="AF141" s="79" t="b">
        <v>0</v>
      </c>
      <c r="AG141" s="79" t="s">
        <v>1104</v>
      </c>
      <c r="AH141" s="79"/>
      <c r="AI141" s="85" t="s">
        <v>1094</v>
      </c>
      <c r="AJ141" s="79" t="b">
        <v>0</v>
      </c>
      <c r="AK141" s="79">
        <v>7</v>
      </c>
      <c r="AL141" s="85" t="s">
        <v>1094</v>
      </c>
      <c r="AM141" s="79" t="s">
        <v>1137</v>
      </c>
      <c r="AN141" s="79" t="b">
        <v>0</v>
      </c>
      <c r="AO141" s="85" t="s">
        <v>1042</v>
      </c>
      <c r="AP141" s="79" t="s">
        <v>1143</v>
      </c>
      <c r="AQ141" s="79">
        <v>0</v>
      </c>
      <c r="AR141" s="79">
        <v>0</v>
      </c>
      <c r="AS141" s="79"/>
      <c r="AT141" s="79"/>
      <c r="AU141" s="79"/>
      <c r="AV141" s="79"/>
      <c r="AW141" s="79"/>
      <c r="AX141" s="79"/>
      <c r="AY141" s="79"/>
      <c r="AZ141" s="79"/>
      <c r="BA141">
        <v>1</v>
      </c>
      <c r="BB141" s="78" t="str">
        <f>REPLACE(INDEX(GroupVertices[Group],MATCH(Edges25[[#This Row],[Vertex 1]],GroupVertices[Vertex],0)),1,1,"")</f>
        <v>3</v>
      </c>
      <c r="BC141" s="78" t="str">
        <f>REPLACE(INDEX(GroupVertices[Group],MATCH(Edges25[[#This Row],[Vertex 2]],GroupVertices[Vertex],0)),1,1,"")</f>
        <v>3</v>
      </c>
      <c r="BD141" s="48">
        <v>2</v>
      </c>
      <c r="BE141" s="49">
        <v>8.333333333333334</v>
      </c>
      <c r="BF141" s="48">
        <v>0</v>
      </c>
      <c r="BG141" s="49">
        <v>0</v>
      </c>
      <c r="BH141" s="48">
        <v>0</v>
      </c>
      <c r="BI141" s="49">
        <v>0</v>
      </c>
      <c r="BJ141" s="48">
        <v>22</v>
      </c>
      <c r="BK141" s="49">
        <v>91.66666666666667</v>
      </c>
      <c r="BL141" s="48">
        <v>24</v>
      </c>
    </row>
    <row r="142" spans="1:64" ht="15">
      <c r="A142" s="64" t="s">
        <v>282</v>
      </c>
      <c r="B142" s="64" t="s">
        <v>280</v>
      </c>
      <c r="C142" s="65"/>
      <c r="D142" s="66"/>
      <c r="E142" s="67"/>
      <c r="F142" s="68"/>
      <c r="G142" s="65"/>
      <c r="H142" s="69"/>
      <c r="I142" s="70"/>
      <c r="J142" s="70"/>
      <c r="K142" s="34" t="s">
        <v>66</v>
      </c>
      <c r="L142" s="77">
        <v>232</v>
      </c>
      <c r="M142" s="77"/>
      <c r="N142" s="72"/>
      <c r="O142" s="79" t="s">
        <v>326</v>
      </c>
      <c r="P142" s="81">
        <v>43550.904490740744</v>
      </c>
      <c r="Q142" s="79" t="s">
        <v>427</v>
      </c>
      <c r="R142" s="79"/>
      <c r="S142" s="79"/>
      <c r="T142" s="79" t="s">
        <v>559</v>
      </c>
      <c r="U142" s="83" t="s">
        <v>654</v>
      </c>
      <c r="V142" s="83" t="s">
        <v>654</v>
      </c>
      <c r="W142" s="81">
        <v>43550.904490740744</v>
      </c>
      <c r="X142" s="83" t="s">
        <v>860</v>
      </c>
      <c r="Y142" s="79"/>
      <c r="Z142" s="79"/>
      <c r="AA142" s="85" t="s">
        <v>1043</v>
      </c>
      <c r="AB142" s="85" t="s">
        <v>1052</v>
      </c>
      <c r="AC142" s="79" t="b">
        <v>0</v>
      </c>
      <c r="AD142" s="79">
        <v>5</v>
      </c>
      <c r="AE142" s="85" t="s">
        <v>1103</v>
      </c>
      <c r="AF142" s="79" t="b">
        <v>0</v>
      </c>
      <c r="AG142" s="79" t="s">
        <v>1104</v>
      </c>
      <c r="AH142" s="79"/>
      <c r="AI142" s="85" t="s">
        <v>1094</v>
      </c>
      <c r="AJ142" s="79" t="b">
        <v>0</v>
      </c>
      <c r="AK142" s="79">
        <v>4</v>
      </c>
      <c r="AL142" s="85" t="s">
        <v>1094</v>
      </c>
      <c r="AM142" s="79" t="s">
        <v>1137</v>
      </c>
      <c r="AN142" s="79" t="b">
        <v>0</v>
      </c>
      <c r="AO142" s="85" t="s">
        <v>1052</v>
      </c>
      <c r="AP142" s="79" t="s">
        <v>1143</v>
      </c>
      <c r="AQ142" s="79">
        <v>0</v>
      </c>
      <c r="AR142" s="79">
        <v>0</v>
      </c>
      <c r="AS142" s="79"/>
      <c r="AT142" s="79"/>
      <c r="AU142" s="79"/>
      <c r="AV142" s="79"/>
      <c r="AW142" s="79"/>
      <c r="AX142" s="79"/>
      <c r="AY142" s="79"/>
      <c r="AZ142" s="79"/>
      <c r="BA142">
        <v>2</v>
      </c>
      <c r="BB142" s="78" t="str">
        <f>REPLACE(INDEX(GroupVertices[Group],MATCH(Edges25[[#This Row],[Vertex 1]],GroupVertices[Vertex],0)),1,1,"")</f>
        <v>3</v>
      </c>
      <c r="BC142" s="78" t="str">
        <f>REPLACE(INDEX(GroupVertices[Group],MATCH(Edges25[[#This Row],[Vertex 2]],GroupVertices[Vertex],0)),1,1,"")</f>
        <v>3</v>
      </c>
      <c r="BD142" s="48">
        <v>3</v>
      </c>
      <c r="BE142" s="49">
        <v>5.769230769230769</v>
      </c>
      <c r="BF142" s="48">
        <v>0</v>
      </c>
      <c r="BG142" s="49">
        <v>0</v>
      </c>
      <c r="BH142" s="48">
        <v>0</v>
      </c>
      <c r="BI142" s="49">
        <v>0</v>
      </c>
      <c r="BJ142" s="48">
        <v>49</v>
      </c>
      <c r="BK142" s="49">
        <v>94.23076923076923</v>
      </c>
      <c r="BL142" s="48">
        <v>52</v>
      </c>
    </row>
    <row r="143" spans="1:64" ht="15">
      <c r="A143" s="64" t="s">
        <v>282</v>
      </c>
      <c r="B143" s="64" t="s">
        <v>280</v>
      </c>
      <c r="C143" s="65"/>
      <c r="D143" s="66"/>
      <c r="E143" s="67"/>
      <c r="F143" s="68"/>
      <c r="G143" s="65"/>
      <c r="H143" s="69"/>
      <c r="I143" s="70"/>
      <c r="J143" s="70"/>
      <c r="K143" s="34" t="s">
        <v>66</v>
      </c>
      <c r="L143" s="77">
        <v>233</v>
      </c>
      <c r="M143" s="77"/>
      <c r="N143" s="72"/>
      <c r="O143" s="79" t="s">
        <v>326</v>
      </c>
      <c r="P143" s="81">
        <v>43550.91434027778</v>
      </c>
      <c r="Q143" s="79" t="s">
        <v>428</v>
      </c>
      <c r="R143" s="79"/>
      <c r="S143" s="79"/>
      <c r="T143" s="79" t="s">
        <v>559</v>
      </c>
      <c r="U143" s="79"/>
      <c r="V143" s="83" t="s">
        <v>718</v>
      </c>
      <c r="W143" s="81">
        <v>43550.91434027778</v>
      </c>
      <c r="X143" s="83" t="s">
        <v>861</v>
      </c>
      <c r="Y143" s="79"/>
      <c r="Z143" s="79"/>
      <c r="AA143" s="85" t="s">
        <v>1044</v>
      </c>
      <c r="AB143" s="85" t="s">
        <v>1093</v>
      </c>
      <c r="AC143" s="79" t="b">
        <v>0</v>
      </c>
      <c r="AD143" s="79">
        <v>5</v>
      </c>
      <c r="AE143" s="85" t="s">
        <v>1103</v>
      </c>
      <c r="AF143" s="79" t="b">
        <v>0</v>
      </c>
      <c r="AG143" s="79" t="s">
        <v>1104</v>
      </c>
      <c r="AH143" s="79"/>
      <c r="AI143" s="85" t="s">
        <v>1094</v>
      </c>
      <c r="AJ143" s="79" t="b">
        <v>0</v>
      </c>
      <c r="AK143" s="79">
        <v>5</v>
      </c>
      <c r="AL143" s="85" t="s">
        <v>1094</v>
      </c>
      <c r="AM143" s="79" t="s">
        <v>1137</v>
      </c>
      <c r="AN143" s="79" t="b">
        <v>0</v>
      </c>
      <c r="AO143" s="85" t="s">
        <v>1093</v>
      </c>
      <c r="AP143" s="79" t="s">
        <v>1143</v>
      </c>
      <c r="AQ143" s="79">
        <v>0</v>
      </c>
      <c r="AR143" s="79">
        <v>0</v>
      </c>
      <c r="AS143" s="79"/>
      <c r="AT143" s="79"/>
      <c r="AU143" s="79"/>
      <c r="AV143" s="79"/>
      <c r="AW143" s="79"/>
      <c r="AX143" s="79"/>
      <c r="AY143" s="79"/>
      <c r="AZ143" s="79"/>
      <c r="BA143">
        <v>2</v>
      </c>
      <c r="BB143" s="78" t="str">
        <f>REPLACE(INDEX(GroupVertices[Group],MATCH(Edges25[[#This Row],[Vertex 1]],GroupVertices[Vertex],0)),1,1,"")</f>
        <v>3</v>
      </c>
      <c r="BC143" s="78" t="str">
        <f>REPLACE(INDEX(GroupVertices[Group],MATCH(Edges25[[#This Row],[Vertex 2]],GroupVertices[Vertex],0)),1,1,"")</f>
        <v>3</v>
      </c>
      <c r="BD143" s="48">
        <v>2</v>
      </c>
      <c r="BE143" s="49">
        <v>4.081632653061225</v>
      </c>
      <c r="BF143" s="48">
        <v>0</v>
      </c>
      <c r="BG143" s="49">
        <v>0</v>
      </c>
      <c r="BH143" s="48">
        <v>0</v>
      </c>
      <c r="BI143" s="49">
        <v>0</v>
      </c>
      <c r="BJ143" s="48">
        <v>47</v>
      </c>
      <c r="BK143" s="49">
        <v>95.91836734693878</v>
      </c>
      <c r="BL143" s="48">
        <v>49</v>
      </c>
    </row>
    <row r="144" spans="1:64" ht="15">
      <c r="A144" s="64" t="s">
        <v>282</v>
      </c>
      <c r="B144" s="64" t="s">
        <v>280</v>
      </c>
      <c r="C144" s="65"/>
      <c r="D144" s="66"/>
      <c r="E144" s="67"/>
      <c r="F144" s="68"/>
      <c r="G144" s="65"/>
      <c r="H144" s="69"/>
      <c r="I144" s="70"/>
      <c r="J144" s="70"/>
      <c r="K144" s="34" t="s">
        <v>66</v>
      </c>
      <c r="L144" s="77">
        <v>234</v>
      </c>
      <c r="M144" s="77"/>
      <c r="N144" s="72"/>
      <c r="O144" s="79" t="s">
        <v>325</v>
      </c>
      <c r="P144" s="81">
        <v>43714.82545138889</v>
      </c>
      <c r="Q144" s="79" t="s">
        <v>429</v>
      </c>
      <c r="R144" s="79"/>
      <c r="S144" s="79"/>
      <c r="T144" s="79"/>
      <c r="U144" s="79"/>
      <c r="V144" s="83" t="s">
        <v>718</v>
      </c>
      <c r="W144" s="81">
        <v>43714.82545138889</v>
      </c>
      <c r="X144" s="83" t="s">
        <v>862</v>
      </c>
      <c r="Y144" s="79"/>
      <c r="Z144" s="79"/>
      <c r="AA144" s="85" t="s">
        <v>1045</v>
      </c>
      <c r="AB144" s="79"/>
      <c r="AC144" s="79" t="b">
        <v>0</v>
      </c>
      <c r="AD144" s="79">
        <v>0</v>
      </c>
      <c r="AE144" s="85" t="s">
        <v>1094</v>
      </c>
      <c r="AF144" s="79" t="b">
        <v>0</v>
      </c>
      <c r="AG144" s="79" t="s">
        <v>1104</v>
      </c>
      <c r="AH144" s="79"/>
      <c r="AI144" s="85" t="s">
        <v>1094</v>
      </c>
      <c r="AJ144" s="79" t="b">
        <v>0</v>
      </c>
      <c r="AK144" s="79">
        <v>7</v>
      </c>
      <c r="AL144" s="85" t="s">
        <v>1042</v>
      </c>
      <c r="AM144" s="79" t="s">
        <v>1124</v>
      </c>
      <c r="AN144" s="79" t="b">
        <v>0</v>
      </c>
      <c r="AO144" s="85" t="s">
        <v>1042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3</v>
      </c>
      <c r="BC144" s="78" t="str">
        <f>REPLACE(INDEX(GroupVertices[Group],MATCH(Edges25[[#This Row],[Vertex 2]],GroupVertices[Vertex],0)),1,1,"")</f>
        <v>3</v>
      </c>
      <c r="BD144" s="48">
        <v>2</v>
      </c>
      <c r="BE144" s="49">
        <v>10</v>
      </c>
      <c r="BF144" s="48">
        <v>0</v>
      </c>
      <c r="BG144" s="49">
        <v>0</v>
      </c>
      <c r="BH144" s="48">
        <v>0</v>
      </c>
      <c r="BI144" s="49">
        <v>0</v>
      </c>
      <c r="BJ144" s="48">
        <v>18</v>
      </c>
      <c r="BK144" s="49">
        <v>90</v>
      </c>
      <c r="BL144" s="48">
        <v>20</v>
      </c>
    </row>
    <row r="145" spans="1:64" ht="15">
      <c r="A145" s="64" t="s">
        <v>281</v>
      </c>
      <c r="B145" s="64" t="s">
        <v>282</v>
      </c>
      <c r="C145" s="65"/>
      <c r="D145" s="66"/>
      <c r="E145" s="67"/>
      <c r="F145" s="68"/>
      <c r="G145" s="65"/>
      <c r="H145" s="69"/>
      <c r="I145" s="70"/>
      <c r="J145" s="70"/>
      <c r="K145" s="34" t="s">
        <v>65</v>
      </c>
      <c r="L145" s="77">
        <v>235</v>
      </c>
      <c r="M145" s="77"/>
      <c r="N145" s="72"/>
      <c r="O145" s="79" t="s">
        <v>325</v>
      </c>
      <c r="P145" s="81">
        <v>43714.671631944446</v>
      </c>
      <c r="Q145" s="79" t="s">
        <v>429</v>
      </c>
      <c r="R145" s="79"/>
      <c r="S145" s="79"/>
      <c r="T145" s="79"/>
      <c r="U145" s="79"/>
      <c r="V145" s="83" t="s">
        <v>717</v>
      </c>
      <c r="W145" s="81">
        <v>43714.671631944446</v>
      </c>
      <c r="X145" s="83" t="s">
        <v>863</v>
      </c>
      <c r="Y145" s="79"/>
      <c r="Z145" s="79"/>
      <c r="AA145" s="85" t="s">
        <v>1046</v>
      </c>
      <c r="AB145" s="79"/>
      <c r="AC145" s="79" t="b">
        <v>0</v>
      </c>
      <c r="AD145" s="79">
        <v>0</v>
      </c>
      <c r="AE145" s="85" t="s">
        <v>1094</v>
      </c>
      <c r="AF145" s="79" t="b">
        <v>0</v>
      </c>
      <c r="AG145" s="79" t="s">
        <v>1104</v>
      </c>
      <c r="AH145" s="79"/>
      <c r="AI145" s="85" t="s">
        <v>1094</v>
      </c>
      <c r="AJ145" s="79" t="b">
        <v>0</v>
      </c>
      <c r="AK145" s="79">
        <v>6</v>
      </c>
      <c r="AL145" s="85" t="s">
        <v>1042</v>
      </c>
      <c r="AM145" s="79" t="s">
        <v>1141</v>
      </c>
      <c r="AN145" s="79" t="b">
        <v>0</v>
      </c>
      <c r="AO145" s="85" t="s">
        <v>1042</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3</v>
      </c>
      <c r="BC145" s="78" t="str">
        <f>REPLACE(INDEX(GroupVertices[Group],MATCH(Edges25[[#This Row],[Vertex 2]],GroupVertices[Vertex],0)),1,1,"")</f>
        <v>3</v>
      </c>
      <c r="BD145" s="48">
        <v>2</v>
      </c>
      <c r="BE145" s="49">
        <v>10</v>
      </c>
      <c r="BF145" s="48">
        <v>0</v>
      </c>
      <c r="BG145" s="49">
        <v>0</v>
      </c>
      <c r="BH145" s="48">
        <v>0</v>
      </c>
      <c r="BI145" s="49">
        <v>0</v>
      </c>
      <c r="BJ145" s="48">
        <v>18</v>
      </c>
      <c r="BK145" s="49">
        <v>90</v>
      </c>
      <c r="BL145" s="48">
        <v>20</v>
      </c>
    </row>
    <row r="146" spans="1:64" ht="15">
      <c r="A146" s="64" t="s">
        <v>281</v>
      </c>
      <c r="B146" s="64" t="s">
        <v>282</v>
      </c>
      <c r="C146" s="65"/>
      <c r="D146" s="66"/>
      <c r="E146" s="67"/>
      <c r="F146" s="68"/>
      <c r="G146" s="65"/>
      <c r="H146" s="69"/>
      <c r="I146" s="70"/>
      <c r="J146" s="70"/>
      <c r="K146" s="34" t="s">
        <v>65</v>
      </c>
      <c r="L146" s="77">
        <v>236</v>
      </c>
      <c r="M146" s="77"/>
      <c r="N146" s="72"/>
      <c r="O146" s="79" t="s">
        <v>325</v>
      </c>
      <c r="P146" s="81">
        <v>43719.79665509259</v>
      </c>
      <c r="Q146" s="79" t="s">
        <v>430</v>
      </c>
      <c r="R146" s="79"/>
      <c r="S146" s="79"/>
      <c r="T146" s="79"/>
      <c r="U146" s="79"/>
      <c r="V146" s="83" t="s">
        <v>717</v>
      </c>
      <c r="W146" s="81">
        <v>43719.79665509259</v>
      </c>
      <c r="X146" s="83" t="s">
        <v>864</v>
      </c>
      <c r="Y146" s="79"/>
      <c r="Z146" s="79"/>
      <c r="AA146" s="85" t="s">
        <v>1047</v>
      </c>
      <c r="AB146" s="79"/>
      <c r="AC146" s="79" t="b">
        <v>0</v>
      </c>
      <c r="AD146" s="79">
        <v>0</v>
      </c>
      <c r="AE146" s="85" t="s">
        <v>1094</v>
      </c>
      <c r="AF146" s="79" t="b">
        <v>0</v>
      </c>
      <c r="AG146" s="79" t="s">
        <v>1104</v>
      </c>
      <c r="AH146" s="79"/>
      <c r="AI146" s="85" t="s">
        <v>1094</v>
      </c>
      <c r="AJ146" s="79" t="b">
        <v>0</v>
      </c>
      <c r="AK146" s="79">
        <v>4</v>
      </c>
      <c r="AL146" s="85" t="s">
        <v>1043</v>
      </c>
      <c r="AM146" s="79" t="s">
        <v>1141</v>
      </c>
      <c r="AN146" s="79" t="b">
        <v>0</v>
      </c>
      <c r="AO146" s="85" t="s">
        <v>1043</v>
      </c>
      <c r="AP146" s="79" t="s">
        <v>176</v>
      </c>
      <c r="AQ146" s="79">
        <v>0</v>
      </c>
      <c r="AR146" s="79">
        <v>0</v>
      </c>
      <c r="AS146" s="79"/>
      <c r="AT146" s="79"/>
      <c r="AU146" s="79"/>
      <c r="AV146" s="79"/>
      <c r="AW146" s="79"/>
      <c r="AX146" s="79"/>
      <c r="AY146" s="79"/>
      <c r="AZ146" s="79"/>
      <c r="BA146">
        <v>3</v>
      </c>
      <c r="BB146" s="78" t="str">
        <f>REPLACE(INDEX(GroupVertices[Group],MATCH(Edges25[[#This Row],[Vertex 1]],GroupVertices[Vertex],0)),1,1,"")</f>
        <v>3</v>
      </c>
      <c r="BC146" s="78" t="str">
        <f>REPLACE(INDEX(GroupVertices[Group],MATCH(Edges25[[#This Row],[Vertex 2]],GroupVertices[Vertex],0)),1,1,"")</f>
        <v>3</v>
      </c>
      <c r="BD146" s="48">
        <v>2</v>
      </c>
      <c r="BE146" s="49">
        <v>9.090909090909092</v>
      </c>
      <c r="BF146" s="48">
        <v>0</v>
      </c>
      <c r="BG146" s="49">
        <v>0</v>
      </c>
      <c r="BH146" s="48">
        <v>0</v>
      </c>
      <c r="BI146" s="49">
        <v>0</v>
      </c>
      <c r="BJ146" s="48">
        <v>20</v>
      </c>
      <c r="BK146" s="49">
        <v>90.9090909090909</v>
      </c>
      <c r="BL146" s="48">
        <v>22</v>
      </c>
    </row>
    <row r="147" spans="1:64" ht="15">
      <c r="A147" s="64" t="s">
        <v>281</v>
      </c>
      <c r="B147" s="64" t="s">
        <v>282</v>
      </c>
      <c r="C147" s="65"/>
      <c r="D147" s="66"/>
      <c r="E147" s="67"/>
      <c r="F147" s="68"/>
      <c r="G147" s="65"/>
      <c r="H147" s="69"/>
      <c r="I147" s="70"/>
      <c r="J147" s="70"/>
      <c r="K147" s="34" t="s">
        <v>65</v>
      </c>
      <c r="L147" s="77">
        <v>237</v>
      </c>
      <c r="M147" s="77"/>
      <c r="N147" s="72"/>
      <c r="O147" s="79" t="s">
        <v>325</v>
      </c>
      <c r="P147" s="81">
        <v>43723.29665509259</v>
      </c>
      <c r="Q147" s="79" t="s">
        <v>431</v>
      </c>
      <c r="R147" s="79"/>
      <c r="S147" s="79"/>
      <c r="T147" s="79"/>
      <c r="U147" s="79"/>
      <c r="V147" s="83" t="s">
        <v>717</v>
      </c>
      <c r="W147" s="81">
        <v>43723.29665509259</v>
      </c>
      <c r="X147" s="83" t="s">
        <v>865</v>
      </c>
      <c r="Y147" s="79"/>
      <c r="Z147" s="79"/>
      <c r="AA147" s="85" t="s">
        <v>1048</v>
      </c>
      <c r="AB147" s="79"/>
      <c r="AC147" s="79" t="b">
        <v>0</v>
      </c>
      <c r="AD147" s="79">
        <v>0</v>
      </c>
      <c r="AE147" s="85" t="s">
        <v>1094</v>
      </c>
      <c r="AF147" s="79" t="b">
        <v>0</v>
      </c>
      <c r="AG147" s="79" t="s">
        <v>1104</v>
      </c>
      <c r="AH147" s="79"/>
      <c r="AI147" s="85" t="s">
        <v>1094</v>
      </c>
      <c r="AJ147" s="79" t="b">
        <v>0</v>
      </c>
      <c r="AK147" s="79">
        <v>5</v>
      </c>
      <c r="AL147" s="85" t="s">
        <v>1044</v>
      </c>
      <c r="AM147" s="79" t="s">
        <v>1141</v>
      </c>
      <c r="AN147" s="79" t="b">
        <v>0</v>
      </c>
      <c r="AO147" s="85" t="s">
        <v>1044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3</v>
      </c>
      <c r="BC147" s="78" t="str">
        <f>REPLACE(INDEX(GroupVertices[Group],MATCH(Edges25[[#This Row],[Vertex 2]],GroupVertices[Vertex],0)),1,1,"")</f>
        <v>3</v>
      </c>
      <c r="BD147" s="48">
        <v>1</v>
      </c>
      <c r="BE147" s="49">
        <v>4.3478260869565215</v>
      </c>
      <c r="BF147" s="48">
        <v>0</v>
      </c>
      <c r="BG147" s="49">
        <v>0</v>
      </c>
      <c r="BH147" s="48">
        <v>0</v>
      </c>
      <c r="BI147" s="49">
        <v>0</v>
      </c>
      <c r="BJ147" s="48">
        <v>22</v>
      </c>
      <c r="BK147" s="49">
        <v>95.65217391304348</v>
      </c>
      <c r="BL147" s="48">
        <v>23</v>
      </c>
    </row>
    <row r="148" spans="1:64" ht="15">
      <c r="A148" s="64" t="s">
        <v>280</v>
      </c>
      <c r="B148" s="64" t="s">
        <v>280</v>
      </c>
      <c r="C148" s="65"/>
      <c r="D148" s="66"/>
      <c r="E148" s="67"/>
      <c r="F148" s="68"/>
      <c r="G148" s="65"/>
      <c r="H148" s="69"/>
      <c r="I148" s="70"/>
      <c r="J148" s="70"/>
      <c r="K148" s="34" t="s">
        <v>65</v>
      </c>
      <c r="L148" s="77">
        <v>238</v>
      </c>
      <c r="M148" s="77"/>
      <c r="N148" s="72"/>
      <c r="O148" s="79" t="s">
        <v>176</v>
      </c>
      <c r="P148" s="81">
        <v>43543.90899305556</v>
      </c>
      <c r="Q148" s="79" t="s">
        <v>432</v>
      </c>
      <c r="R148" s="79"/>
      <c r="S148" s="79"/>
      <c r="T148" s="79" t="s">
        <v>559</v>
      </c>
      <c r="U148" s="83" t="s">
        <v>655</v>
      </c>
      <c r="V148" s="83" t="s">
        <v>655</v>
      </c>
      <c r="W148" s="81">
        <v>43543.90899305556</v>
      </c>
      <c r="X148" s="83" t="s">
        <v>866</v>
      </c>
      <c r="Y148" s="79"/>
      <c r="Z148" s="79"/>
      <c r="AA148" s="85" t="s">
        <v>1049</v>
      </c>
      <c r="AB148" s="79"/>
      <c r="AC148" s="79" t="b">
        <v>0</v>
      </c>
      <c r="AD148" s="79">
        <v>5</v>
      </c>
      <c r="AE148" s="85" t="s">
        <v>1094</v>
      </c>
      <c r="AF148" s="79" t="b">
        <v>0</v>
      </c>
      <c r="AG148" s="79" t="s">
        <v>1104</v>
      </c>
      <c r="AH148" s="79"/>
      <c r="AI148" s="85" t="s">
        <v>1094</v>
      </c>
      <c r="AJ148" s="79" t="b">
        <v>0</v>
      </c>
      <c r="AK148" s="79">
        <v>3</v>
      </c>
      <c r="AL148" s="85" t="s">
        <v>1094</v>
      </c>
      <c r="AM148" s="79" t="s">
        <v>1137</v>
      </c>
      <c r="AN148" s="79" t="b">
        <v>0</v>
      </c>
      <c r="AO148" s="85" t="s">
        <v>1049</v>
      </c>
      <c r="AP148" s="79" t="s">
        <v>1143</v>
      </c>
      <c r="AQ148" s="79">
        <v>0</v>
      </c>
      <c r="AR148" s="79">
        <v>0</v>
      </c>
      <c r="AS148" s="79"/>
      <c r="AT148" s="79"/>
      <c r="AU148" s="79"/>
      <c r="AV148" s="79"/>
      <c r="AW148" s="79"/>
      <c r="AX148" s="79"/>
      <c r="AY148" s="79"/>
      <c r="AZ148" s="79"/>
      <c r="BA148">
        <v>4</v>
      </c>
      <c r="BB148" s="78" t="str">
        <f>REPLACE(INDEX(GroupVertices[Group],MATCH(Edges25[[#This Row],[Vertex 1]],GroupVertices[Vertex],0)),1,1,"")</f>
        <v>3</v>
      </c>
      <c r="BC148" s="78" t="str">
        <f>REPLACE(INDEX(GroupVertices[Group],MATCH(Edges25[[#This Row],[Vertex 2]],GroupVertices[Vertex],0)),1,1,"")</f>
        <v>3</v>
      </c>
      <c r="BD148" s="48">
        <v>1</v>
      </c>
      <c r="BE148" s="49">
        <v>5.2631578947368425</v>
      </c>
      <c r="BF148" s="48">
        <v>0</v>
      </c>
      <c r="BG148" s="49">
        <v>0</v>
      </c>
      <c r="BH148" s="48">
        <v>0</v>
      </c>
      <c r="BI148" s="49">
        <v>0</v>
      </c>
      <c r="BJ148" s="48">
        <v>18</v>
      </c>
      <c r="BK148" s="49">
        <v>94.73684210526316</v>
      </c>
      <c r="BL148" s="48">
        <v>19</v>
      </c>
    </row>
    <row r="149" spans="1:64" ht="15">
      <c r="A149" s="64" t="s">
        <v>280</v>
      </c>
      <c r="B149" s="64" t="s">
        <v>280</v>
      </c>
      <c r="C149" s="65"/>
      <c r="D149" s="66"/>
      <c r="E149" s="67"/>
      <c r="F149" s="68"/>
      <c r="G149" s="65"/>
      <c r="H149" s="69"/>
      <c r="I149" s="70"/>
      <c r="J149" s="70"/>
      <c r="K149" s="34" t="s">
        <v>65</v>
      </c>
      <c r="L149" s="77">
        <v>239</v>
      </c>
      <c r="M149" s="77"/>
      <c r="N149" s="72"/>
      <c r="O149" s="79" t="s">
        <v>176</v>
      </c>
      <c r="P149" s="81">
        <v>43557.90641203704</v>
      </c>
      <c r="Q149" s="79" t="s">
        <v>433</v>
      </c>
      <c r="R149" s="79"/>
      <c r="S149" s="79"/>
      <c r="T149" s="79" t="s">
        <v>559</v>
      </c>
      <c r="U149" s="83" t="s">
        <v>656</v>
      </c>
      <c r="V149" s="83" t="s">
        <v>656</v>
      </c>
      <c r="W149" s="81">
        <v>43557.90641203704</v>
      </c>
      <c r="X149" s="83" t="s">
        <v>867</v>
      </c>
      <c r="Y149" s="79"/>
      <c r="Z149" s="79"/>
      <c r="AA149" s="85" t="s">
        <v>1050</v>
      </c>
      <c r="AB149" s="79"/>
      <c r="AC149" s="79" t="b">
        <v>0</v>
      </c>
      <c r="AD149" s="79">
        <v>3</v>
      </c>
      <c r="AE149" s="85" t="s">
        <v>1094</v>
      </c>
      <c r="AF149" s="79" t="b">
        <v>0</v>
      </c>
      <c r="AG149" s="79" t="s">
        <v>1104</v>
      </c>
      <c r="AH149" s="79"/>
      <c r="AI149" s="85" t="s">
        <v>1094</v>
      </c>
      <c r="AJ149" s="79" t="b">
        <v>0</v>
      </c>
      <c r="AK149" s="79">
        <v>3</v>
      </c>
      <c r="AL149" s="85" t="s">
        <v>1094</v>
      </c>
      <c r="AM149" s="79" t="s">
        <v>1137</v>
      </c>
      <c r="AN149" s="79" t="b">
        <v>0</v>
      </c>
      <c r="AO149" s="85" t="s">
        <v>1050</v>
      </c>
      <c r="AP149" s="79" t="s">
        <v>1143</v>
      </c>
      <c r="AQ149" s="79">
        <v>0</v>
      </c>
      <c r="AR149" s="79">
        <v>0</v>
      </c>
      <c r="AS149" s="79"/>
      <c r="AT149" s="79"/>
      <c r="AU149" s="79"/>
      <c r="AV149" s="79"/>
      <c r="AW149" s="79"/>
      <c r="AX149" s="79"/>
      <c r="AY149" s="79"/>
      <c r="AZ149" s="79"/>
      <c r="BA149">
        <v>4</v>
      </c>
      <c r="BB149" s="78" t="str">
        <f>REPLACE(INDEX(GroupVertices[Group],MATCH(Edges25[[#This Row],[Vertex 1]],GroupVertices[Vertex],0)),1,1,"")</f>
        <v>3</v>
      </c>
      <c r="BC149" s="78" t="str">
        <f>REPLACE(INDEX(GroupVertices[Group],MATCH(Edges25[[#This Row],[Vertex 2]],GroupVertices[Vertex],0)),1,1,"")</f>
        <v>3</v>
      </c>
      <c r="BD149" s="48">
        <v>1</v>
      </c>
      <c r="BE149" s="49">
        <v>4.761904761904762</v>
      </c>
      <c r="BF149" s="48">
        <v>0</v>
      </c>
      <c r="BG149" s="49">
        <v>0</v>
      </c>
      <c r="BH149" s="48">
        <v>0</v>
      </c>
      <c r="BI149" s="49">
        <v>0</v>
      </c>
      <c r="BJ149" s="48">
        <v>20</v>
      </c>
      <c r="BK149" s="49">
        <v>95.23809523809524</v>
      </c>
      <c r="BL149" s="48">
        <v>21</v>
      </c>
    </row>
    <row r="150" spans="1:64" ht="15">
      <c r="A150" s="64" t="s">
        <v>280</v>
      </c>
      <c r="B150" s="64" t="s">
        <v>280</v>
      </c>
      <c r="C150" s="65"/>
      <c r="D150" s="66"/>
      <c r="E150" s="67"/>
      <c r="F150" s="68"/>
      <c r="G150" s="65"/>
      <c r="H150" s="69"/>
      <c r="I150" s="70"/>
      <c r="J150" s="70"/>
      <c r="K150" s="34" t="s">
        <v>65</v>
      </c>
      <c r="L150" s="77">
        <v>240</v>
      </c>
      <c r="M150" s="77"/>
      <c r="N150" s="72"/>
      <c r="O150" s="79" t="s">
        <v>176</v>
      </c>
      <c r="P150" s="81">
        <v>43543.88835648148</v>
      </c>
      <c r="Q150" s="79" t="s">
        <v>434</v>
      </c>
      <c r="R150" s="79"/>
      <c r="S150" s="79"/>
      <c r="T150" s="79" t="s">
        <v>559</v>
      </c>
      <c r="U150" s="83" t="s">
        <v>657</v>
      </c>
      <c r="V150" s="83" t="s">
        <v>657</v>
      </c>
      <c r="W150" s="81">
        <v>43543.88835648148</v>
      </c>
      <c r="X150" s="83" t="s">
        <v>868</v>
      </c>
      <c r="Y150" s="79"/>
      <c r="Z150" s="79"/>
      <c r="AA150" s="85" t="s">
        <v>1051</v>
      </c>
      <c r="AB150" s="79"/>
      <c r="AC150" s="79" t="b">
        <v>0</v>
      </c>
      <c r="AD150" s="79">
        <v>11</v>
      </c>
      <c r="AE150" s="85" t="s">
        <v>1094</v>
      </c>
      <c r="AF150" s="79" t="b">
        <v>0</v>
      </c>
      <c r="AG150" s="79" t="s">
        <v>1104</v>
      </c>
      <c r="AH150" s="79"/>
      <c r="AI150" s="85" t="s">
        <v>1094</v>
      </c>
      <c r="AJ150" s="79" t="b">
        <v>0</v>
      </c>
      <c r="AK150" s="79">
        <v>3</v>
      </c>
      <c r="AL150" s="85" t="s">
        <v>1094</v>
      </c>
      <c r="AM150" s="79" t="s">
        <v>1137</v>
      </c>
      <c r="AN150" s="79" t="b">
        <v>0</v>
      </c>
      <c r="AO150" s="85" t="s">
        <v>1051</v>
      </c>
      <c r="AP150" s="79" t="s">
        <v>1143</v>
      </c>
      <c r="AQ150" s="79">
        <v>0</v>
      </c>
      <c r="AR150" s="79">
        <v>0</v>
      </c>
      <c r="AS150" s="79"/>
      <c r="AT150" s="79"/>
      <c r="AU150" s="79"/>
      <c r="AV150" s="79"/>
      <c r="AW150" s="79"/>
      <c r="AX150" s="79"/>
      <c r="AY150" s="79"/>
      <c r="AZ150" s="79"/>
      <c r="BA150">
        <v>4</v>
      </c>
      <c r="BB150" s="78" t="str">
        <f>REPLACE(INDEX(GroupVertices[Group],MATCH(Edges25[[#This Row],[Vertex 1]],GroupVertices[Vertex],0)),1,1,"")</f>
        <v>3</v>
      </c>
      <c r="BC150" s="78" t="str">
        <f>REPLACE(INDEX(GroupVertices[Group],MATCH(Edges25[[#This Row],[Vertex 2]],GroupVertices[Vertex],0)),1,1,"")</f>
        <v>3</v>
      </c>
      <c r="BD150" s="48">
        <v>1</v>
      </c>
      <c r="BE150" s="49">
        <v>8.333333333333334</v>
      </c>
      <c r="BF150" s="48">
        <v>0</v>
      </c>
      <c r="BG150" s="49">
        <v>0</v>
      </c>
      <c r="BH150" s="48">
        <v>0</v>
      </c>
      <c r="BI150" s="49">
        <v>0</v>
      </c>
      <c r="BJ150" s="48">
        <v>11</v>
      </c>
      <c r="BK150" s="49">
        <v>91.66666666666667</v>
      </c>
      <c r="BL150" s="48">
        <v>12</v>
      </c>
    </row>
    <row r="151" spans="1:64" ht="15">
      <c r="A151" s="64" t="s">
        <v>280</v>
      </c>
      <c r="B151" s="64" t="s">
        <v>280</v>
      </c>
      <c r="C151" s="65"/>
      <c r="D151" s="66"/>
      <c r="E151" s="67"/>
      <c r="F151" s="68"/>
      <c r="G151" s="65"/>
      <c r="H151" s="69"/>
      <c r="I151" s="70"/>
      <c r="J151" s="70"/>
      <c r="K151" s="34" t="s">
        <v>65</v>
      </c>
      <c r="L151" s="77">
        <v>241</v>
      </c>
      <c r="M151" s="77"/>
      <c r="N151" s="72"/>
      <c r="O151" s="79" t="s">
        <v>176</v>
      </c>
      <c r="P151" s="81">
        <v>43550.90189814815</v>
      </c>
      <c r="Q151" s="79" t="s">
        <v>435</v>
      </c>
      <c r="R151" s="79"/>
      <c r="S151" s="79"/>
      <c r="T151" s="79" t="s">
        <v>559</v>
      </c>
      <c r="U151" s="83" t="s">
        <v>658</v>
      </c>
      <c r="V151" s="83" t="s">
        <v>658</v>
      </c>
      <c r="W151" s="81">
        <v>43550.90189814815</v>
      </c>
      <c r="X151" s="83" t="s">
        <v>869</v>
      </c>
      <c r="Y151" s="79"/>
      <c r="Z151" s="79"/>
      <c r="AA151" s="85" t="s">
        <v>1052</v>
      </c>
      <c r="AB151" s="79"/>
      <c r="AC151" s="79" t="b">
        <v>0</v>
      </c>
      <c r="AD151" s="79">
        <v>8</v>
      </c>
      <c r="AE151" s="85" t="s">
        <v>1094</v>
      </c>
      <c r="AF151" s="79" t="b">
        <v>0</v>
      </c>
      <c r="AG151" s="79" t="s">
        <v>1104</v>
      </c>
      <c r="AH151" s="79"/>
      <c r="AI151" s="85" t="s">
        <v>1094</v>
      </c>
      <c r="AJ151" s="79" t="b">
        <v>0</v>
      </c>
      <c r="AK151" s="79">
        <v>3</v>
      </c>
      <c r="AL151" s="85" t="s">
        <v>1094</v>
      </c>
      <c r="AM151" s="79" t="s">
        <v>1137</v>
      </c>
      <c r="AN151" s="79" t="b">
        <v>0</v>
      </c>
      <c r="AO151" s="85" t="s">
        <v>1052</v>
      </c>
      <c r="AP151" s="79" t="s">
        <v>1143</v>
      </c>
      <c r="AQ151" s="79">
        <v>0</v>
      </c>
      <c r="AR151" s="79">
        <v>0</v>
      </c>
      <c r="AS151" s="79"/>
      <c r="AT151" s="79"/>
      <c r="AU151" s="79"/>
      <c r="AV151" s="79"/>
      <c r="AW151" s="79"/>
      <c r="AX151" s="79"/>
      <c r="AY151" s="79"/>
      <c r="AZ151" s="79"/>
      <c r="BA151">
        <v>4</v>
      </c>
      <c r="BB151" s="78" t="str">
        <f>REPLACE(INDEX(GroupVertices[Group],MATCH(Edges25[[#This Row],[Vertex 1]],GroupVertices[Vertex],0)),1,1,"")</f>
        <v>3</v>
      </c>
      <c r="BC151" s="78" t="str">
        <f>REPLACE(INDEX(GroupVertices[Group],MATCH(Edges25[[#This Row],[Vertex 2]],GroupVertices[Vertex],0)),1,1,"")</f>
        <v>3</v>
      </c>
      <c r="BD151" s="48">
        <v>0</v>
      </c>
      <c r="BE151" s="49">
        <v>0</v>
      </c>
      <c r="BF151" s="48">
        <v>1</v>
      </c>
      <c r="BG151" s="49">
        <v>5.2631578947368425</v>
      </c>
      <c r="BH151" s="48">
        <v>0</v>
      </c>
      <c r="BI151" s="49">
        <v>0</v>
      </c>
      <c r="BJ151" s="48">
        <v>18</v>
      </c>
      <c r="BK151" s="49">
        <v>94.73684210526316</v>
      </c>
      <c r="BL151" s="48">
        <v>19</v>
      </c>
    </row>
    <row r="152" spans="1:64" ht="15">
      <c r="A152" s="64" t="s">
        <v>281</v>
      </c>
      <c r="B152" s="64" t="s">
        <v>280</v>
      </c>
      <c r="C152" s="65"/>
      <c r="D152" s="66"/>
      <c r="E152" s="67"/>
      <c r="F152" s="68"/>
      <c r="G152" s="65"/>
      <c r="H152" s="69"/>
      <c r="I152" s="70"/>
      <c r="J152" s="70"/>
      <c r="K152" s="34" t="s">
        <v>65</v>
      </c>
      <c r="L152" s="77">
        <v>242</v>
      </c>
      <c r="M152" s="77"/>
      <c r="N152" s="72"/>
      <c r="O152" s="79" t="s">
        <v>325</v>
      </c>
      <c r="P152" s="81">
        <v>43681.796481481484</v>
      </c>
      <c r="Q152" s="79" t="s">
        <v>436</v>
      </c>
      <c r="R152" s="79"/>
      <c r="S152" s="79"/>
      <c r="T152" s="79"/>
      <c r="U152" s="79"/>
      <c r="V152" s="83" t="s">
        <v>717</v>
      </c>
      <c r="W152" s="81">
        <v>43681.796481481484</v>
      </c>
      <c r="X152" s="83" t="s">
        <v>870</v>
      </c>
      <c r="Y152" s="79"/>
      <c r="Z152" s="79"/>
      <c r="AA152" s="85" t="s">
        <v>1053</v>
      </c>
      <c r="AB152" s="79"/>
      <c r="AC152" s="79" t="b">
        <v>0</v>
      </c>
      <c r="AD152" s="79">
        <v>0</v>
      </c>
      <c r="AE152" s="85" t="s">
        <v>1094</v>
      </c>
      <c r="AF152" s="79" t="b">
        <v>0</v>
      </c>
      <c r="AG152" s="79" t="s">
        <v>1104</v>
      </c>
      <c r="AH152" s="79"/>
      <c r="AI152" s="85" t="s">
        <v>1094</v>
      </c>
      <c r="AJ152" s="79" t="b">
        <v>0</v>
      </c>
      <c r="AK152" s="79">
        <v>3</v>
      </c>
      <c r="AL152" s="85" t="s">
        <v>1049</v>
      </c>
      <c r="AM152" s="79" t="s">
        <v>1141</v>
      </c>
      <c r="AN152" s="79" t="b">
        <v>0</v>
      </c>
      <c r="AO152" s="85" t="s">
        <v>1049</v>
      </c>
      <c r="AP152" s="79" t="s">
        <v>176</v>
      </c>
      <c r="AQ152" s="79">
        <v>0</v>
      </c>
      <c r="AR152" s="79">
        <v>0</v>
      </c>
      <c r="AS152" s="79"/>
      <c r="AT152" s="79"/>
      <c r="AU152" s="79"/>
      <c r="AV152" s="79"/>
      <c r="AW152" s="79"/>
      <c r="AX152" s="79"/>
      <c r="AY152" s="79"/>
      <c r="AZ152" s="79"/>
      <c r="BA152">
        <v>8</v>
      </c>
      <c r="BB152" s="78" t="str">
        <f>REPLACE(INDEX(GroupVertices[Group],MATCH(Edges25[[#This Row],[Vertex 1]],GroupVertices[Vertex],0)),1,1,"")</f>
        <v>3</v>
      </c>
      <c r="BC152" s="78" t="str">
        <f>REPLACE(INDEX(GroupVertices[Group],MATCH(Edges25[[#This Row],[Vertex 2]],GroupVertices[Vertex],0)),1,1,"")</f>
        <v>3</v>
      </c>
      <c r="BD152" s="48">
        <v>1</v>
      </c>
      <c r="BE152" s="49">
        <v>4.761904761904762</v>
      </c>
      <c r="BF152" s="48">
        <v>0</v>
      </c>
      <c r="BG152" s="49">
        <v>0</v>
      </c>
      <c r="BH152" s="48">
        <v>0</v>
      </c>
      <c r="BI152" s="49">
        <v>0</v>
      </c>
      <c r="BJ152" s="48">
        <v>20</v>
      </c>
      <c r="BK152" s="49">
        <v>95.23809523809524</v>
      </c>
      <c r="BL152" s="48">
        <v>21</v>
      </c>
    </row>
    <row r="153" spans="1:64" ht="15">
      <c r="A153" s="64" t="s">
        <v>281</v>
      </c>
      <c r="B153" s="64" t="s">
        <v>280</v>
      </c>
      <c r="C153" s="65"/>
      <c r="D153" s="66"/>
      <c r="E153" s="67"/>
      <c r="F153" s="68"/>
      <c r="G153" s="65"/>
      <c r="H153" s="69"/>
      <c r="I153" s="70"/>
      <c r="J153" s="70"/>
      <c r="K153" s="34" t="s">
        <v>65</v>
      </c>
      <c r="L153" s="77">
        <v>244</v>
      </c>
      <c r="M153" s="77"/>
      <c r="N153" s="72"/>
      <c r="O153" s="79" t="s">
        <v>325</v>
      </c>
      <c r="P153" s="81">
        <v>43716.17167824074</v>
      </c>
      <c r="Q153" s="79" t="s">
        <v>437</v>
      </c>
      <c r="R153" s="79"/>
      <c r="S153" s="79"/>
      <c r="T153" s="79"/>
      <c r="U153" s="79"/>
      <c r="V153" s="83" t="s">
        <v>717</v>
      </c>
      <c r="W153" s="81">
        <v>43716.17167824074</v>
      </c>
      <c r="X153" s="83" t="s">
        <v>871</v>
      </c>
      <c r="Y153" s="79"/>
      <c r="Z153" s="79"/>
      <c r="AA153" s="85" t="s">
        <v>1054</v>
      </c>
      <c r="AB153" s="79"/>
      <c r="AC153" s="79" t="b">
        <v>0</v>
      </c>
      <c r="AD153" s="79">
        <v>0</v>
      </c>
      <c r="AE153" s="85" t="s">
        <v>1094</v>
      </c>
      <c r="AF153" s="79" t="b">
        <v>0</v>
      </c>
      <c r="AG153" s="79" t="s">
        <v>1104</v>
      </c>
      <c r="AH153" s="79"/>
      <c r="AI153" s="85" t="s">
        <v>1094</v>
      </c>
      <c r="AJ153" s="79" t="b">
        <v>0</v>
      </c>
      <c r="AK153" s="79">
        <v>3</v>
      </c>
      <c r="AL153" s="85" t="s">
        <v>1050</v>
      </c>
      <c r="AM153" s="79" t="s">
        <v>1141</v>
      </c>
      <c r="AN153" s="79" t="b">
        <v>0</v>
      </c>
      <c r="AO153" s="85" t="s">
        <v>1050</v>
      </c>
      <c r="AP153" s="79" t="s">
        <v>176</v>
      </c>
      <c r="AQ153" s="79">
        <v>0</v>
      </c>
      <c r="AR153" s="79">
        <v>0</v>
      </c>
      <c r="AS153" s="79"/>
      <c r="AT153" s="79"/>
      <c r="AU153" s="79"/>
      <c r="AV153" s="79"/>
      <c r="AW153" s="79"/>
      <c r="AX153" s="79"/>
      <c r="AY153" s="79"/>
      <c r="AZ153" s="79"/>
      <c r="BA153">
        <v>8</v>
      </c>
      <c r="BB153" s="78" t="str">
        <f>REPLACE(INDEX(GroupVertices[Group],MATCH(Edges25[[#This Row],[Vertex 1]],GroupVertices[Vertex],0)),1,1,"")</f>
        <v>3</v>
      </c>
      <c r="BC153" s="78" t="str">
        <f>REPLACE(INDEX(GroupVertices[Group],MATCH(Edges25[[#This Row],[Vertex 2]],GroupVertices[Vertex],0)),1,1,"")</f>
        <v>3</v>
      </c>
      <c r="BD153" s="48">
        <v>1</v>
      </c>
      <c r="BE153" s="49">
        <v>4.3478260869565215</v>
      </c>
      <c r="BF153" s="48">
        <v>0</v>
      </c>
      <c r="BG153" s="49">
        <v>0</v>
      </c>
      <c r="BH153" s="48">
        <v>0</v>
      </c>
      <c r="BI153" s="49">
        <v>0</v>
      </c>
      <c r="BJ153" s="48">
        <v>22</v>
      </c>
      <c r="BK153" s="49">
        <v>95.65217391304348</v>
      </c>
      <c r="BL153" s="48">
        <v>23</v>
      </c>
    </row>
    <row r="154" spans="1:64" ht="15">
      <c r="A154" s="64" t="s">
        <v>281</v>
      </c>
      <c r="B154" s="64" t="s">
        <v>280</v>
      </c>
      <c r="C154" s="65"/>
      <c r="D154" s="66"/>
      <c r="E154" s="67"/>
      <c r="F154" s="68"/>
      <c r="G154" s="65"/>
      <c r="H154" s="69"/>
      <c r="I154" s="70"/>
      <c r="J154" s="70"/>
      <c r="K154" s="34" t="s">
        <v>65</v>
      </c>
      <c r="L154" s="77">
        <v>248</v>
      </c>
      <c r="M154" s="77"/>
      <c r="N154" s="72"/>
      <c r="O154" s="79" t="s">
        <v>325</v>
      </c>
      <c r="P154" s="81">
        <v>43747.171805555554</v>
      </c>
      <c r="Q154" s="79" t="s">
        <v>438</v>
      </c>
      <c r="R154" s="79"/>
      <c r="S154" s="79"/>
      <c r="T154" s="79" t="s">
        <v>559</v>
      </c>
      <c r="U154" s="83" t="s">
        <v>657</v>
      </c>
      <c r="V154" s="83" t="s">
        <v>657</v>
      </c>
      <c r="W154" s="81">
        <v>43747.171805555554</v>
      </c>
      <c r="X154" s="83" t="s">
        <v>872</v>
      </c>
      <c r="Y154" s="79"/>
      <c r="Z154" s="79"/>
      <c r="AA154" s="85" t="s">
        <v>1055</v>
      </c>
      <c r="AB154" s="79"/>
      <c r="AC154" s="79" t="b">
        <v>0</v>
      </c>
      <c r="AD154" s="79">
        <v>0</v>
      </c>
      <c r="AE154" s="85" t="s">
        <v>1094</v>
      </c>
      <c r="AF154" s="79" t="b">
        <v>0</v>
      </c>
      <c r="AG154" s="79" t="s">
        <v>1104</v>
      </c>
      <c r="AH154" s="79"/>
      <c r="AI154" s="85" t="s">
        <v>1094</v>
      </c>
      <c r="AJ154" s="79" t="b">
        <v>0</v>
      </c>
      <c r="AK154" s="79">
        <v>0</v>
      </c>
      <c r="AL154" s="85" t="s">
        <v>1051</v>
      </c>
      <c r="AM154" s="79" t="s">
        <v>1141</v>
      </c>
      <c r="AN154" s="79" t="b">
        <v>0</v>
      </c>
      <c r="AO154" s="85" t="s">
        <v>1051</v>
      </c>
      <c r="AP154" s="79" t="s">
        <v>176</v>
      </c>
      <c r="AQ154" s="79">
        <v>0</v>
      </c>
      <c r="AR154" s="79">
        <v>0</v>
      </c>
      <c r="AS154" s="79"/>
      <c r="AT154" s="79"/>
      <c r="AU154" s="79"/>
      <c r="AV154" s="79"/>
      <c r="AW154" s="79"/>
      <c r="AX154" s="79"/>
      <c r="AY154" s="79"/>
      <c r="AZ154" s="79"/>
      <c r="BA154">
        <v>8</v>
      </c>
      <c r="BB154" s="78" t="str">
        <f>REPLACE(INDEX(GroupVertices[Group],MATCH(Edges25[[#This Row],[Vertex 1]],GroupVertices[Vertex],0)),1,1,"")</f>
        <v>3</v>
      </c>
      <c r="BC154" s="78" t="str">
        <f>REPLACE(INDEX(GroupVertices[Group],MATCH(Edges25[[#This Row],[Vertex 2]],GroupVertices[Vertex],0)),1,1,"")</f>
        <v>3</v>
      </c>
      <c r="BD154" s="48">
        <v>1</v>
      </c>
      <c r="BE154" s="49">
        <v>7.142857142857143</v>
      </c>
      <c r="BF154" s="48">
        <v>0</v>
      </c>
      <c r="BG154" s="49">
        <v>0</v>
      </c>
      <c r="BH154" s="48">
        <v>0</v>
      </c>
      <c r="BI154" s="49">
        <v>0</v>
      </c>
      <c r="BJ154" s="48">
        <v>13</v>
      </c>
      <c r="BK154" s="49">
        <v>92.85714285714286</v>
      </c>
      <c r="BL154" s="48">
        <v>14</v>
      </c>
    </row>
    <row r="155" spans="1:64" ht="15">
      <c r="A155" s="64" t="s">
        <v>281</v>
      </c>
      <c r="B155" s="64" t="s">
        <v>280</v>
      </c>
      <c r="C155" s="65"/>
      <c r="D155" s="66"/>
      <c r="E155" s="67"/>
      <c r="F155" s="68"/>
      <c r="G155" s="65"/>
      <c r="H155" s="69"/>
      <c r="I155" s="70"/>
      <c r="J155" s="70"/>
      <c r="K155" s="34" t="s">
        <v>65</v>
      </c>
      <c r="L155" s="77">
        <v>249</v>
      </c>
      <c r="M155" s="77"/>
      <c r="N155" s="72"/>
      <c r="O155" s="79" t="s">
        <v>325</v>
      </c>
      <c r="P155" s="81">
        <v>43747.67177083333</v>
      </c>
      <c r="Q155" s="79" t="s">
        <v>439</v>
      </c>
      <c r="R155" s="79"/>
      <c r="S155" s="79"/>
      <c r="T155" s="79" t="s">
        <v>559</v>
      </c>
      <c r="U155" s="79"/>
      <c r="V155" s="83" t="s">
        <v>717</v>
      </c>
      <c r="W155" s="81">
        <v>43747.67177083333</v>
      </c>
      <c r="X155" s="83" t="s">
        <v>873</v>
      </c>
      <c r="Y155" s="79"/>
      <c r="Z155" s="79"/>
      <c r="AA155" s="85" t="s">
        <v>1056</v>
      </c>
      <c r="AB155" s="79"/>
      <c r="AC155" s="79" t="b">
        <v>0</v>
      </c>
      <c r="AD155" s="79">
        <v>0</v>
      </c>
      <c r="AE155" s="85" t="s">
        <v>1094</v>
      </c>
      <c r="AF155" s="79" t="b">
        <v>0</v>
      </c>
      <c r="AG155" s="79" t="s">
        <v>1104</v>
      </c>
      <c r="AH155" s="79"/>
      <c r="AI155" s="85" t="s">
        <v>1094</v>
      </c>
      <c r="AJ155" s="79" t="b">
        <v>0</v>
      </c>
      <c r="AK155" s="79">
        <v>0</v>
      </c>
      <c r="AL155" s="85" t="s">
        <v>1052</v>
      </c>
      <c r="AM155" s="79" t="s">
        <v>1141</v>
      </c>
      <c r="AN155" s="79" t="b">
        <v>0</v>
      </c>
      <c r="AO155" s="85" t="s">
        <v>1052</v>
      </c>
      <c r="AP155" s="79" t="s">
        <v>176</v>
      </c>
      <c r="AQ155" s="79">
        <v>0</v>
      </c>
      <c r="AR155" s="79">
        <v>0</v>
      </c>
      <c r="AS155" s="79"/>
      <c r="AT155" s="79"/>
      <c r="AU155" s="79"/>
      <c r="AV155" s="79"/>
      <c r="AW155" s="79"/>
      <c r="AX155" s="79"/>
      <c r="AY155" s="79"/>
      <c r="AZ155" s="79"/>
      <c r="BA155">
        <v>8</v>
      </c>
      <c r="BB155" s="78" t="str">
        <f>REPLACE(INDEX(GroupVertices[Group],MATCH(Edges25[[#This Row],[Vertex 1]],GroupVertices[Vertex],0)),1,1,"")</f>
        <v>3</v>
      </c>
      <c r="BC155" s="78" t="str">
        <f>REPLACE(INDEX(GroupVertices[Group],MATCH(Edges25[[#This Row],[Vertex 2]],GroupVertices[Vertex],0)),1,1,"")</f>
        <v>3</v>
      </c>
      <c r="BD155" s="48">
        <v>0</v>
      </c>
      <c r="BE155" s="49">
        <v>0</v>
      </c>
      <c r="BF155" s="48">
        <v>1</v>
      </c>
      <c r="BG155" s="49">
        <v>4.761904761904762</v>
      </c>
      <c r="BH155" s="48">
        <v>0</v>
      </c>
      <c r="BI155" s="49">
        <v>0</v>
      </c>
      <c r="BJ155" s="48">
        <v>20</v>
      </c>
      <c r="BK155" s="49">
        <v>95.23809523809524</v>
      </c>
      <c r="BL155" s="48">
        <v>21</v>
      </c>
    </row>
    <row r="156" spans="1:64" ht="15">
      <c r="A156" s="64" t="s">
        <v>283</v>
      </c>
      <c r="B156" s="64" t="s">
        <v>283</v>
      </c>
      <c r="C156" s="65"/>
      <c r="D156" s="66"/>
      <c r="E156" s="67"/>
      <c r="F156" s="68"/>
      <c r="G156" s="65"/>
      <c r="H156" s="69"/>
      <c r="I156" s="70"/>
      <c r="J156" s="70"/>
      <c r="K156" s="34" t="s">
        <v>65</v>
      </c>
      <c r="L156" s="77">
        <v>250</v>
      </c>
      <c r="M156" s="77"/>
      <c r="N156" s="72"/>
      <c r="O156" s="79" t="s">
        <v>176</v>
      </c>
      <c r="P156" s="81">
        <v>43543.90797453704</v>
      </c>
      <c r="Q156" s="79" t="s">
        <v>440</v>
      </c>
      <c r="R156" s="79"/>
      <c r="S156" s="79"/>
      <c r="T156" s="79" t="s">
        <v>559</v>
      </c>
      <c r="U156" s="79"/>
      <c r="V156" s="83" t="s">
        <v>719</v>
      </c>
      <c r="W156" s="81">
        <v>43543.90797453704</v>
      </c>
      <c r="X156" s="83" t="s">
        <v>874</v>
      </c>
      <c r="Y156" s="79"/>
      <c r="Z156" s="79"/>
      <c r="AA156" s="85" t="s">
        <v>1057</v>
      </c>
      <c r="AB156" s="79"/>
      <c r="AC156" s="79" t="b">
        <v>0</v>
      </c>
      <c r="AD156" s="79">
        <v>6</v>
      </c>
      <c r="AE156" s="85" t="s">
        <v>1094</v>
      </c>
      <c r="AF156" s="79" t="b">
        <v>0</v>
      </c>
      <c r="AG156" s="79" t="s">
        <v>1104</v>
      </c>
      <c r="AH156" s="79"/>
      <c r="AI156" s="85" t="s">
        <v>1094</v>
      </c>
      <c r="AJ156" s="79" t="b">
        <v>0</v>
      </c>
      <c r="AK156" s="79">
        <v>5</v>
      </c>
      <c r="AL156" s="85" t="s">
        <v>1094</v>
      </c>
      <c r="AM156" s="79" t="s">
        <v>1131</v>
      </c>
      <c r="AN156" s="79" t="b">
        <v>0</v>
      </c>
      <c r="AO156" s="85" t="s">
        <v>1057</v>
      </c>
      <c r="AP156" s="79" t="s">
        <v>1143</v>
      </c>
      <c r="AQ156" s="79">
        <v>0</v>
      </c>
      <c r="AR156" s="79">
        <v>0</v>
      </c>
      <c r="AS156" s="79"/>
      <c r="AT156" s="79"/>
      <c r="AU156" s="79"/>
      <c r="AV156" s="79"/>
      <c r="AW156" s="79"/>
      <c r="AX156" s="79"/>
      <c r="AY156" s="79"/>
      <c r="AZ156" s="79"/>
      <c r="BA156">
        <v>5</v>
      </c>
      <c r="BB156" s="78" t="str">
        <f>REPLACE(INDEX(GroupVertices[Group],MATCH(Edges25[[#This Row],[Vertex 1]],GroupVertices[Vertex],0)),1,1,"")</f>
        <v>3</v>
      </c>
      <c r="BC156" s="78" t="str">
        <f>REPLACE(INDEX(GroupVertices[Group],MATCH(Edges25[[#This Row],[Vertex 2]],GroupVertices[Vertex],0)),1,1,"")</f>
        <v>3</v>
      </c>
      <c r="BD156" s="48">
        <v>2</v>
      </c>
      <c r="BE156" s="49">
        <v>3.7037037037037037</v>
      </c>
      <c r="BF156" s="48">
        <v>0</v>
      </c>
      <c r="BG156" s="49">
        <v>0</v>
      </c>
      <c r="BH156" s="48">
        <v>0</v>
      </c>
      <c r="BI156" s="49">
        <v>0</v>
      </c>
      <c r="BJ156" s="48">
        <v>52</v>
      </c>
      <c r="BK156" s="49">
        <v>96.29629629629629</v>
      </c>
      <c r="BL156" s="48">
        <v>54</v>
      </c>
    </row>
    <row r="157" spans="1:64" ht="15">
      <c r="A157" s="64" t="s">
        <v>283</v>
      </c>
      <c r="B157" s="64" t="s">
        <v>283</v>
      </c>
      <c r="C157" s="65"/>
      <c r="D157" s="66"/>
      <c r="E157" s="67"/>
      <c r="F157" s="68"/>
      <c r="G157" s="65"/>
      <c r="H157" s="69"/>
      <c r="I157" s="70"/>
      <c r="J157" s="70"/>
      <c r="K157" s="34" t="s">
        <v>65</v>
      </c>
      <c r="L157" s="77">
        <v>251</v>
      </c>
      <c r="M157" s="77"/>
      <c r="N157" s="72"/>
      <c r="O157" s="79" t="s">
        <v>176</v>
      </c>
      <c r="P157" s="81">
        <v>43543.899409722224</v>
      </c>
      <c r="Q157" s="79" t="s">
        <v>441</v>
      </c>
      <c r="R157" s="79"/>
      <c r="S157" s="79"/>
      <c r="T157" s="79" t="s">
        <v>559</v>
      </c>
      <c r="U157" s="79"/>
      <c r="V157" s="83" t="s">
        <v>719</v>
      </c>
      <c r="W157" s="81">
        <v>43543.899409722224</v>
      </c>
      <c r="X157" s="83" t="s">
        <v>875</v>
      </c>
      <c r="Y157" s="79"/>
      <c r="Z157" s="79"/>
      <c r="AA157" s="85" t="s">
        <v>1058</v>
      </c>
      <c r="AB157" s="79"/>
      <c r="AC157" s="79" t="b">
        <v>0</v>
      </c>
      <c r="AD157" s="79">
        <v>5</v>
      </c>
      <c r="AE157" s="85" t="s">
        <v>1094</v>
      </c>
      <c r="AF157" s="79" t="b">
        <v>0</v>
      </c>
      <c r="AG157" s="79" t="s">
        <v>1104</v>
      </c>
      <c r="AH157" s="79"/>
      <c r="AI157" s="85" t="s">
        <v>1094</v>
      </c>
      <c r="AJ157" s="79" t="b">
        <v>0</v>
      </c>
      <c r="AK157" s="79">
        <v>5</v>
      </c>
      <c r="AL157" s="85" t="s">
        <v>1094</v>
      </c>
      <c r="AM157" s="79" t="s">
        <v>1131</v>
      </c>
      <c r="AN157" s="79" t="b">
        <v>0</v>
      </c>
      <c r="AO157" s="85" t="s">
        <v>1058</v>
      </c>
      <c r="AP157" s="79" t="s">
        <v>1143</v>
      </c>
      <c r="AQ157" s="79">
        <v>0</v>
      </c>
      <c r="AR157" s="79">
        <v>0</v>
      </c>
      <c r="AS157" s="79"/>
      <c r="AT157" s="79"/>
      <c r="AU157" s="79"/>
      <c r="AV157" s="79"/>
      <c r="AW157" s="79"/>
      <c r="AX157" s="79"/>
      <c r="AY157" s="79"/>
      <c r="AZ157" s="79"/>
      <c r="BA157">
        <v>5</v>
      </c>
      <c r="BB157" s="78" t="str">
        <f>REPLACE(INDEX(GroupVertices[Group],MATCH(Edges25[[#This Row],[Vertex 1]],GroupVertices[Vertex],0)),1,1,"")</f>
        <v>3</v>
      </c>
      <c r="BC157" s="78" t="str">
        <f>REPLACE(INDEX(GroupVertices[Group],MATCH(Edges25[[#This Row],[Vertex 2]],GroupVertices[Vertex],0)),1,1,"")</f>
        <v>3</v>
      </c>
      <c r="BD157" s="48">
        <v>1</v>
      </c>
      <c r="BE157" s="49">
        <v>4.3478260869565215</v>
      </c>
      <c r="BF157" s="48">
        <v>0</v>
      </c>
      <c r="BG157" s="49">
        <v>0</v>
      </c>
      <c r="BH157" s="48">
        <v>0</v>
      </c>
      <c r="BI157" s="49">
        <v>0</v>
      </c>
      <c r="BJ157" s="48">
        <v>22</v>
      </c>
      <c r="BK157" s="49">
        <v>95.65217391304348</v>
      </c>
      <c r="BL157" s="48">
        <v>23</v>
      </c>
    </row>
    <row r="158" spans="1:64" ht="15">
      <c r="A158" s="64" t="s">
        <v>283</v>
      </c>
      <c r="B158" s="64" t="s">
        <v>283</v>
      </c>
      <c r="C158" s="65"/>
      <c r="D158" s="66"/>
      <c r="E158" s="67"/>
      <c r="F158" s="68"/>
      <c r="G158" s="65"/>
      <c r="H158" s="69"/>
      <c r="I158" s="70"/>
      <c r="J158" s="70"/>
      <c r="K158" s="34" t="s">
        <v>65</v>
      </c>
      <c r="L158" s="77">
        <v>252</v>
      </c>
      <c r="M158" s="77"/>
      <c r="N158" s="72"/>
      <c r="O158" s="79" t="s">
        <v>176</v>
      </c>
      <c r="P158" s="81">
        <v>43543.90263888889</v>
      </c>
      <c r="Q158" s="79" t="s">
        <v>442</v>
      </c>
      <c r="R158" s="79"/>
      <c r="S158" s="79"/>
      <c r="T158" s="79" t="s">
        <v>559</v>
      </c>
      <c r="U158" s="79"/>
      <c r="V158" s="83" t="s">
        <v>719</v>
      </c>
      <c r="W158" s="81">
        <v>43543.90263888889</v>
      </c>
      <c r="X158" s="83" t="s">
        <v>876</v>
      </c>
      <c r="Y158" s="79"/>
      <c r="Z158" s="79"/>
      <c r="AA158" s="85" t="s">
        <v>1059</v>
      </c>
      <c r="AB158" s="79"/>
      <c r="AC158" s="79" t="b">
        <v>0</v>
      </c>
      <c r="AD158" s="79">
        <v>5</v>
      </c>
      <c r="AE158" s="85" t="s">
        <v>1094</v>
      </c>
      <c r="AF158" s="79" t="b">
        <v>0</v>
      </c>
      <c r="AG158" s="79" t="s">
        <v>1104</v>
      </c>
      <c r="AH158" s="79"/>
      <c r="AI158" s="85" t="s">
        <v>1094</v>
      </c>
      <c r="AJ158" s="79" t="b">
        <v>0</v>
      </c>
      <c r="AK158" s="79">
        <v>4</v>
      </c>
      <c r="AL158" s="85" t="s">
        <v>1094</v>
      </c>
      <c r="AM158" s="79" t="s">
        <v>1131</v>
      </c>
      <c r="AN158" s="79" t="b">
        <v>0</v>
      </c>
      <c r="AO158" s="85" t="s">
        <v>1059</v>
      </c>
      <c r="AP158" s="79" t="s">
        <v>1143</v>
      </c>
      <c r="AQ158" s="79">
        <v>0</v>
      </c>
      <c r="AR158" s="79">
        <v>0</v>
      </c>
      <c r="AS158" s="79"/>
      <c r="AT158" s="79"/>
      <c r="AU158" s="79"/>
      <c r="AV158" s="79"/>
      <c r="AW158" s="79"/>
      <c r="AX158" s="79"/>
      <c r="AY158" s="79"/>
      <c r="AZ158" s="79"/>
      <c r="BA158">
        <v>5</v>
      </c>
      <c r="BB158" s="78" t="str">
        <f>REPLACE(INDEX(GroupVertices[Group],MATCH(Edges25[[#This Row],[Vertex 1]],GroupVertices[Vertex],0)),1,1,"")</f>
        <v>3</v>
      </c>
      <c r="BC158" s="78" t="str">
        <f>REPLACE(INDEX(GroupVertices[Group],MATCH(Edges25[[#This Row],[Vertex 2]],GroupVertices[Vertex],0)),1,1,"")</f>
        <v>3</v>
      </c>
      <c r="BD158" s="48">
        <v>2</v>
      </c>
      <c r="BE158" s="49">
        <v>4.761904761904762</v>
      </c>
      <c r="BF158" s="48">
        <v>0</v>
      </c>
      <c r="BG158" s="49">
        <v>0</v>
      </c>
      <c r="BH158" s="48">
        <v>0</v>
      </c>
      <c r="BI158" s="49">
        <v>0</v>
      </c>
      <c r="BJ158" s="48">
        <v>40</v>
      </c>
      <c r="BK158" s="49">
        <v>95.23809523809524</v>
      </c>
      <c r="BL158" s="48">
        <v>42</v>
      </c>
    </row>
    <row r="159" spans="1:64" ht="15">
      <c r="A159" s="64" t="s">
        <v>283</v>
      </c>
      <c r="B159" s="64" t="s">
        <v>283</v>
      </c>
      <c r="C159" s="65"/>
      <c r="D159" s="66"/>
      <c r="E159" s="67"/>
      <c r="F159" s="68"/>
      <c r="G159" s="65"/>
      <c r="H159" s="69"/>
      <c r="I159" s="70"/>
      <c r="J159" s="70"/>
      <c r="K159" s="34" t="s">
        <v>65</v>
      </c>
      <c r="L159" s="77">
        <v>253</v>
      </c>
      <c r="M159" s="77"/>
      <c r="N159" s="72"/>
      <c r="O159" s="79" t="s">
        <v>176</v>
      </c>
      <c r="P159" s="81">
        <v>43543.898993055554</v>
      </c>
      <c r="Q159" s="79" t="s">
        <v>443</v>
      </c>
      <c r="R159" s="79"/>
      <c r="S159" s="79"/>
      <c r="T159" s="79" t="s">
        <v>613</v>
      </c>
      <c r="U159" s="79"/>
      <c r="V159" s="83" t="s">
        <v>719</v>
      </c>
      <c r="W159" s="81">
        <v>43543.898993055554</v>
      </c>
      <c r="X159" s="83" t="s">
        <v>877</v>
      </c>
      <c r="Y159" s="79"/>
      <c r="Z159" s="79"/>
      <c r="AA159" s="85" t="s">
        <v>1060</v>
      </c>
      <c r="AB159" s="79"/>
      <c r="AC159" s="79" t="b">
        <v>0</v>
      </c>
      <c r="AD159" s="79">
        <v>6</v>
      </c>
      <c r="AE159" s="85" t="s">
        <v>1094</v>
      </c>
      <c r="AF159" s="79" t="b">
        <v>0</v>
      </c>
      <c r="AG159" s="79" t="s">
        <v>1104</v>
      </c>
      <c r="AH159" s="79"/>
      <c r="AI159" s="85" t="s">
        <v>1094</v>
      </c>
      <c r="AJ159" s="79" t="b">
        <v>0</v>
      </c>
      <c r="AK159" s="79">
        <v>4</v>
      </c>
      <c r="AL159" s="85" t="s">
        <v>1094</v>
      </c>
      <c r="AM159" s="79" t="s">
        <v>1131</v>
      </c>
      <c r="AN159" s="79" t="b">
        <v>0</v>
      </c>
      <c r="AO159" s="85" t="s">
        <v>1060</v>
      </c>
      <c r="AP159" s="79" t="s">
        <v>1143</v>
      </c>
      <c r="AQ159" s="79">
        <v>0</v>
      </c>
      <c r="AR159" s="79">
        <v>0</v>
      </c>
      <c r="AS159" s="79"/>
      <c r="AT159" s="79"/>
      <c r="AU159" s="79"/>
      <c r="AV159" s="79"/>
      <c r="AW159" s="79"/>
      <c r="AX159" s="79"/>
      <c r="AY159" s="79"/>
      <c r="AZ159" s="79"/>
      <c r="BA159">
        <v>5</v>
      </c>
      <c r="BB159" s="78" t="str">
        <f>REPLACE(INDEX(GroupVertices[Group],MATCH(Edges25[[#This Row],[Vertex 1]],GroupVertices[Vertex],0)),1,1,"")</f>
        <v>3</v>
      </c>
      <c r="BC159" s="78" t="str">
        <f>REPLACE(INDEX(GroupVertices[Group],MATCH(Edges25[[#This Row],[Vertex 2]],GroupVertices[Vertex],0)),1,1,"")</f>
        <v>3</v>
      </c>
      <c r="BD159" s="48">
        <v>1</v>
      </c>
      <c r="BE159" s="49">
        <v>3.4482758620689653</v>
      </c>
      <c r="BF159" s="48">
        <v>0</v>
      </c>
      <c r="BG159" s="49">
        <v>0</v>
      </c>
      <c r="BH159" s="48">
        <v>0</v>
      </c>
      <c r="BI159" s="49">
        <v>0</v>
      </c>
      <c r="BJ159" s="48">
        <v>28</v>
      </c>
      <c r="BK159" s="49">
        <v>96.55172413793103</v>
      </c>
      <c r="BL159" s="48">
        <v>29</v>
      </c>
    </row>
    <row r="160" spans="1:64" ht="15">
      <c r="A160" s="64" t="s">
        <v>283</v>
      </c>
      <c r="B160" s="64" t="s">
        <v>283</v>
      </c>
      <c r="C160" s="65"/>
      <c r="D160" s="66"/>
      <c r="E160" s="67"/>
      <c r="F160" s="68"/>
      <c r="G160" s="65"/>
      <c r="H160" s="69"/>
      <c r="I160" s="70"/>
      <c r="J160" s="70"/>
      <c r="K160" s="34" t="s">
        <v>65</v>
      </c>
      <c r="L160" s="77">
        <v>254</v>
      </c>
      <c r="M160" s="77"/>
      <c r="N160" s="72"/>
      <c r="O160" s="79" t="s">
        <v>176</v>
      </c>
      <c r="P160" s="81">
        <v>43543.89236111111</v>
      </c>
      <c r="Q160" s="79" t="s">
        <v>444</v>
      </c>
      <c r="R160" s="79"/>
      <c r="S160" s="79"/>
      <c r="T160" s="79" t="s">
        <v>559</v>
      </c>
      <c r="U160" s="79"/>
      <c r="V160" s="83" t="s">
        <v>719</v>
      </c>
      <c r="W160" s="81">
        <v>43543.89236111111</v>
      </c>
      <c r="X160" s="83" t="s">
        <v>878</v>
      </c>
      <c r="Y160" s="79"/>
      <c r="Z160" s="79"/>
      <c r="AA160" s="85" t="s">
        <v>1061</v>
      </c>
      <c r="AB160" s="79"/>
      <c r="AC160" s="79" t="b">
        <v>0</v>
      </c>
      <c r="AD160" s="79">
        <v>5</v>
      </c>
      <c r="AE160" s="85" t="s">
        <v>1094</v>
      </c>
      <c r="AF160" s="79" t="b">
        <v>0</v>
      </c>
      <c r="AG160" s="79" t="s">
        <v>1104</v>
      </c>
      <c r="AH160" s="79"/>
      <c r="AI160" s="85" t="s">
        <v>1094</v>
      </c>
      <c r="AJ160" s="79" t="b">
        <v>0</v>
      </c>
      <c r="AK160" s="79">
        <v>4</v>
      </c>
      <c r="AL160" s="85" t="s">
        <v>1094</v>
      </c>
      <c r="AM160" s="79" t="s">
        <v>1131</v>
      </c>
      <c r="AN160" s="79" t="b">
        <v>0</v>
      </c>
      <c r="AO160" s="85" t="s">
        <v>1061</v>
      </c>
      <c r="AP160" s="79" t="s">
        <v>1143</v>
      </c>
      <c r="AQ160" s="79">
        <v>0</v>
      </c>
      <c r="AR160" s="79">
        <v>0</v>
      </c>
      <c r="AS160" s="79"/>
      <c r="AT160" s="79"/>
      <c r="AU160" s="79"/>
      <c r="AV160" s="79"/>
      <c r="AW160" s="79"/>
      <c r="AX160" s="79"/>
      <c r="AY160" s="79"/>
      <c r="AZ160" s="79"/>
      <c r="BA160">
        <v>5</v>
      </c>
      <c r="BB160" s="78" t="str">
        <f>REPLACE(INDEX(GroupVertices[Group],MATCH(Edges25[[#This Row],[Vertex 1]],GroupVertices[Vertex],0)),1,1,"")</f>
        <v>3</v>
      </c>
      <c r="BC160" s="78" t="str">
        <f>REPLACE(INDEX(GroupVertices[Group],MATCH(Edges25[[#This Row],[Vertex 2]],GroupVertices[Vertex],0)),1,1,"")</f>
        <v>3</v>
      </c>
      <c r="BD160" s="48">
        <v>0</v>
      </c>
      <c r="BE160" s="49">
        <v>0</v>
      </c>
      <c r="BF160" s="48">
        <v>0</v>
      </c>
      <c r="BG160" s="49">
        <v>0</v>
      </c>
      <c r="BH160" s="48">
        <v>0</v>
      </c>
      <c r="BI160" s="49">
        <v>0</v>
      </c>
      <c r="BJ160" s="48">
        <v>46</v>
      </c>
      <c r="BK160" s="49">
        <v>100</v>
      </c>
      <c r="BL160" s="48">
        <v>46</v>
      </c>
    </row>
    <row r="161" spans="1:64" ht="15">
      <c r="A161" s="64" t="s">
        <v>281</v>
      </c>
      <c r="B161" s="64" t="s">
        <v>283</v>
      </c>
      <c r="C161" s="65"/>
      <c r="D161" s="66"/>
      <c r="E161" s="67"/>
      <c r="F161" s="68"/>
      <c r="G161" s="65"/>
      <c r="H161" s="69"/>
      <c r="I161" s="70"/>
      <c r="J161" s="70"/>
      <c r="K161" s="34" t="s">
        <v>65</v>
      </c>
      <c r="L161" s="77">
        <v>255</v>
      </c>
      <c r="M161" s="77"/>
      <c r="N161" s="72"/>
      <c r="O161" s="79" t="s">
        <v>325</v>
      </c>
      <c r="P161" s="81">
        <v>43716.04666666667</v>
      </c>
      <c r="Q161" s="79" t="s">
        <v>445</v>
      </c>
      <c r="R161" s="79"/>
      <c r="S161" s="79"/>
      <c r="T161" s="79"/>
      <c r="U161" s="79"/>
      <c r="V161" s="83" t="s">
        <v>717</v>
      </c>
      <c r="W161" s="81">
        <v>43716.04666666667</v>
      </c>
      <c r="X161" s="83" t="s">
        <v>879</v>
      </c>
      <c r="Y161" s="79"/>
      <c r="Z161" s="79"/>
      <c r="AA161" s="85" t="s">
        <v>1062</v>
      </c>
      <c r="AB161" s="79"/>
      <c r="AC161" s="79" t="b">
        <v>0</v>
      </c>
      <c r="AD161" s="79">
        <v>0</v>
      </c>
      <c r="AE161" s="85" t="s">
        <v>1094</v>
      </c>
      <c r="AF161" s="79" t="b">
        <v>0</v>
      </c>
      <c r="AG161" s="79" t="s">
        <v>1104</v>
      </c>
      <c r="AH161" s="79"/>
      <c r="AI161" s="85" t="s">
        <v>1094</v>
      </c>
      <c r="AJ161" s="79" t="b">
        <v>0</v>
      </c>
      <c r="AK161" s="79">
        <v>5</v>
      </c>
      <c r="AL161" s="85" t="s">
        <v>1057</v>
      </c>
      <c r="AM161" s="79" t="s">
        <v>1141</v>
      </c>
      <c r="AN161" s="79" t="b">
        <v>0</v>
      </c>
      <c r="AO161" s="85" t="s">
        <v>1057</v>
      </c>
      <c r="AP161" s="79" t="s">
        <v>176</v>
      </c>
      <c r="AQ161" s="79">
        <v>0</v>
      </c>
      <c r="AR161" s="79">
        <v>0</v>
      </c>
      <c r="AS161" s="79"/>
      <c r="AT161" s="79"/>
      <c r="AU161" s="79"/>
      <c r="AV161" s="79"/>
      <c r="AW161" s="79"/>
      <c r="AX161" s="79"/>
      <c r="AY161" s="79"/>
      <c r="AZ161" s="79"/>
      <c r="BA161">
        <v>5</v>
      </c>
      <c r="BB161" s="78" t="str">
        <f>REPLACE(INDEX(GroupVertices[Group],MATCH(Edges25[[#This Row],[Vertex 1]],GroupVertices[Vertex],0)),1,1,"")</f>
        <v>3</v>
      </c>
      <c r="BC161" s="78" t="str">
        <f>REPLACE(INDEX(GroupVertices[Group],MATCH(Edges25[[#This Row],[Vertex 2]],GroupVertices[Vertex],0)),1,1,"")</f>
        <v>3</v>
      </c>
      <c r="BD161" s="48">
        <v>1</v>
      </c>
      <c r="BE161" s="49">
        <v>3.8461538461538463</v>
      </c>
      <c r="BF161" s="48">
        <v>0</v>
      </c>
      <c r="BG161" s="49">
        <v>0</v>
      </c>
      <c r="BH161" s="48">
        <v>0</v>
      </c>
      <c r="BI161" s="49">
        <v>0</v>
      </c>
      <c r="BJ161" s="48">
        <v>25</v>
      </c>
      <c r="BK161" s="49">
        <v>96.15384615384616</v>
      </c>
      <c r="BL161" s="48">
        <v>26</v>
      </c>
    </row>
    <row r="162" spans="1:64" ht="15">
      <c r="A162" s="64" t="s">
        <v>281</v>
      </c>
      <c r="B162" s="64" t="s">
        <v>283</v>
      </c>
      <c r="C162" s="65"/>
      <c r="D162" s="66"/>
      <c r="E162" s="67"/>
      <c r="F162" s="68"/>
      <c r="G162" s="65"/>
      <c r="H162" s="69"/>
      <c r="I162" s="70"/>
      <c r="J162" s="70"/>
      <c r="K162" s="34" t="s">
        <v>65</v>
      </c>
      <c r="L162" s="77">
        <v>256</v>
      </c>
      <c r="M162" s="77"/>
      <c r="N162" s="72"/>
      <c r="O162" s="79" t="s">
        <v>325</v>
      </c>
      <c r="P162" s="81">
        <v>43717.546643518515</v>
      </c>
      <c r="Q162" s="79" t="s">
        <v>446</v>
      </c>
      <c r="R162" s="79"/>
      <c r="S162" s="79"/>
      <c r="T162" s="79"/>
      <c r="U162" s="79"/>
      <c r="V162" s="83" t="s">
        <v>717</v>
      </c>
      <c r="W162" s="81">
        <v>43717.546643518515</v>
      </c>
      <c r="X162" s="83" t="s">
        <v>880</v>
      </c>
      <c r="Y162" s="79"/>
      <c r="Z162" s="79"/>
      <c r="AA162" s="85" t="s">
        <v>1063</v>
      </c>
      <c r="AB162" s="79"/>
      <c r="AC162" s="79" t="b">
        <v>0</v>
      </c>
      <c r="AD162" s="79">
        <v>0</v>
      </c>
      <c r="AE162" s="85" t="s">
        <v>1094</v>
      </c>
      <c r="AF162" s="79" t="b">
        <v>0</v>
      </c>
      <c r="AG162" s="79" t="s">
        <v>1104</v>
      </c>
      <c r="AH162" s="79"/>
      <c r="AI162" s="85" t="s">
        <v>1094</v>
      </c>
      <c r="AJ162" s="79" t="b">
        <v>0</v>
      </c>
      <c r="AK162" s="79">
        <v>5</v>
      </c>
      <c r="AL162" s="85" t="s">
        <v>1058</v>
      </c>
      <c r="AM162" s="79" t="s">
        <v>1141</v>
      </c>
      <c r="AN162" s="79" t="b">
        <v>0</v>
      </c>
      <c r="AO162" s="85" t="s">
        <v>1058</v>
      </c>
      <c r="AP162" s="79" t="s">
        <v>176</v>
      </c>
      <c r="AQ162" s="79">
        <v>0</v>
      </c>
      <c r="AR162" s="79">
        <v>0</v>
      </c>
      <c r="AS162" s="79"/>
      <c r="AT162" s="79"/>
      <c r="AU162" s="79"/>
      <c r="AV162" s="79"/>
      <c r="AW162" s="79"/>
      <c r="AX162" s="79"/>
      <c r="AY162" s="79"/>
      <c r="AZ162" s="79"/>
      <c r="BA162">
        <v>5</v>
      </c>
      <c r="BB162" s="78" t="str">
        <f>REPLACE(INDEX(GroupVertices[Group],MATCH(Edges25[[#This Row],[Vertex 1]],GroupVertices[Vertex],0)),1,1,"")</f>
        <v>3</v>
      </c>
      <c r="BC162" s="78" t="str">
        <f>REPLACE(INDEX(GroupVertices[Group],MATCH(Edges25[[#This Row],[Vertex 2]],GroupVertices[Vertex],0)),1,1,"")</f>
        <v>3</v>
      </c>
      <c r="BD162" s="48">
        <v>1</v>
      </c>
      <c r="BE162" s="49">
        <v>4.761904761904762</v>
      </c>
      <c r="BF162" s="48">
        <v>0</v>
      </c>
      <c r="BG162" s="49">
        <v>0</v>
      </c>
      <c r="BH162" s="48">
        <v>0</v>
      </c>
      <c r="BI162" s="49">
        <v>0</v>
      </c>
      <c r="BJ162" s="48">
        <v>20</v>
      </c>
      <c r="BK162" s="49">
        <v>95.23809523809524</v>
      </c>
      <c r="BL162" s="48">
        <v>21</v>
      </c>
    </row>
    <row r="163" spans="1:64" ht="15">
      <c r="A163" s="64" t="s">
        <v>281</v>
      </c>
      <c r="B163" s="64" t="s">
        <v>283</v>
      </c>
      <c r="C163" s="65"/>
      <c r="D163" s="66"/>
      <c r="E163" s="67"/>
      <c r="F163" s="68"/>
      <c r="G163" s="65"/>
      <c r="H163" s="69"/>
      <c r="I163" s="70"/>
      <c r="J163" s="70"/>
      <c r="K163" s="34" t="s">
        <v>65</v>
      </c>
      <c r="L163" s="77">
        <v>257</v>
      </c>
      <c r="M163" s="77"/>
      <c r="N163" s="72"/>
      <c r="O163" s="79" t="s">
        <v>325</v>
      </c>
      <c r="P163" s="81">
        <v>43737.42172453704</v>
      </c>
      <c r="Q163" s="79" t="s">
        <v>447</v>
      </c>
      <c r="R163" s="79"/>
      <c r="S163" s="79"/>
      <c r="T163" s="79"/>
      <c r="U163" s="79"/>
      <c r="V163" s="83" t="s">
        <v>717</v>
      </c>
      <c r="W163" s="81">
        <v>43737.42172453704</v>
      </c>
      <c r="X163" s="83" t="s">
        <v>881</v>
      </c>
      <c r="Y163" s="79"/>
      <c r="Z163" s="79"/>
      <c r="AA163" s="85" t="s">
        <v>1064</v>
      </c>
      <c r="AB163" s="79"/>
      <c r="AC163" s="79" t="b">
        <v>0</v>
      </c>
      <c r="AD163" s="79">
        <v>0</v>
      </c>
      <c r="AE163" s="85" t="s">
        <v>1094</v>
      </c>
      <c r="AF163" s="79" t="b">
        <v>0</v>
      </c>
      <c r="AG163" s="79" t="s">
        <v>1104</v>
      </c>
      <c r="AH163" s="79"/>
      <c r="AI163" s="85" t="s">
        <v>1094</v>
      </c>
      <c r="AJ163" s="79" t="b">
        <v>0</v>
      </c>
      <c r="AK163" s="79">
        <v>4</v>
      </c>
      <c r="AL163" s="85" t="s">
        <v>1059</v>
      </c>
      <c r="AM163" s="79" t="s">
        <v>1141</v>
      </c>
      <c r="AN163" s="79" t="b">
        <v>0</v>
      </c>
      <c r="AO163" s="85" t="s">
        <v>1059</v>
      </c>
      <c r="AP163" s="79" t="s">
        <v>176</v>
      </c>
      <c r="AQ163" s="79">
        <v>0</v>
      </c>
      <c r="AR163" s="79">
        <v>0</v>
      </c>
      <c r="AS163" s="79"/>
      <c r="AT163" s="79"/>
      <c r="AU163" s="79"/>
      <c r="AV163" s="79"/>
      <c r="AW163" s="79"/>
      <c r="AX163" s="79"/>
      <c r="AY163" s="79"/>
      <c r="AZ163" s="79"/>
      <c r="BA163">
        <v>5</v>
      </c>
      <c r="BB163" s="78" t="str">
        <f>REPLACE(INDEX(GroupVertices[Group],MATCH(Edges25[[#This Row],[Vertex 1]],GroupVertices[Vertex],0)),1,1,"")</f>
        <v>3</v>
      </c>
      <c r="BC163" s="78" t="str">
        <f>REPLACE(INDEX(GroupVertices[Group],MATCH(Edges25[[#This Row],[Vertex 2]],GroupVertices[Vertex],0)),1,1,"")</f>
        <v>3</v>
      </c>
      <c r="BD163" s="48">
        <v>2</v>
      </c>
      <c r="BE163" s="49">
        <v>9.090909090909092</v>
      </c>
      <c r="BF163" s="48">
        <v>0</v>
      </c>
      <c r="BG163" s="49">
        <v>0</v>
      </c>
      <c r="BH163" s="48">
        <v>0</v>
      </c>
      <c r="BI163" s="49">
        <v>0</v>
      </c>
      <c r="BJ163" s="48">
        <v>20</v>
      </c>
      <c r="BK163" s="49">
        <v>90.9090909090909</v>
      </c>
      <c r="BL163" s="48">
        <v>22</v>
      </c>
    </row>
    <row r="164" spans="1:64" ht="15">
      <c r="A164" s="64" t="s">
        <v>281</v>
      </c>
      <c r="B164" s="64" t="s">
        <v>283</v>
      </c>
      <c r="C164" s="65"/>
      <c r="D164" s="66"/>
      <c r="E164" s="67"/>
      <c r="F164" s="68"/>
      <c r="G164" s="65"/>
      <c r="H164" s="69"/>
      <c r="I164" s="70"/>
      <c r="J164" s="70"/>
      <c r="K164" s="34" t="s">
        <v>65</v>
      </c>
      <c r="L164" s="77">
        <v>258</v>
      </c>
      <c r="M164" s="77"/>
      <c r="N164" s="72"/>
      <c r="O164" s="79" t="s">
        <v>325</v>
      </c>
      <c r="P164" s="81">
        <v>43752.546793981484</v>
      </c>
      <c r="Q164" s="79" t="s">
        <v>448</v>
      </c>
      <c r="R164" s="79"/>
      <c r="S164" s="79"/>
      <c r="T164" s="79"/>
      <c r="U164" s="79"/>
      <c r="V164" s="83" t="s">
        <v>717</v>
      </c>
      <c r="W164" s="81">
        <v>43752.546793981484</v>
      </c>
      <c r="X164" s="83" t="s">
        <v>882</v>
      </c>
      <c r="Y164" s="79"/>
      <c r="Z164" s="79"/>
      <c r="AA164" s="85" t="s">
        <v>1065</v>
      </c>
      <c r="AB164" s="79"/>
      <c r="AC164" s="79" t="b">
        <v>0</v>
      </c>
      <c r="AD164" s="79">
        <v>0</v>
      </c>
      <c r="AE164" s="85" t="s">
        <v>1094</v>
      </c>
      <c r="AF164" s="79" t="b">
        <v>0</v>
      </c>
      <c r="AG164" s="79" t="s">
        <v>1104</v>
      </c>
      <c r="AH164" s="79"/>
      <c r="AI164" s="85" t="s">
        <v>1094</v>
      </c>
      <c r="AJ164" s="79" t="b">
        <v>0</v>
      </c>
      <c r="AK164" s="79">
        <v>4</v>
      </c>
      <c r="AL164" s="85" t="s">
        <v>1060</v>
      </c>
      <c r="AM164" s="79" t="s">
        <v>1141</v>
      </c>
      <c r="AN164" s="79" t="b">
        <v>0</v>
      </c>
      <c r="AO164" s="85" t="s">
        <v>1060</v>
      </c>
      <c r="AP164" s="79" t="s">
        <v>176</v>
      </c>
      <c r="AQ164" s="79">
        <v>0</v>
      </c>
      <c r="AR164" s="79">
        <v>0</v>
      </c>
      <c r="AS164" s="79"/>
      <c r="AT164" s="79"/>
      <c r="AU164" s="79"/>
      <c r="AV164" s="79"/>
      <c r="AW164" s="79"/>
      <c r="AX164" s="79"/>
      <c r="AY164" s="79"/>
      <c r="AZ164" s="79"/>
      <c r="BA164">
        <v>5</v>
      </c>
      <c r="BB164" s="78" t="str">
        <f>REPLACE(INDEX(GroupVertices[Group],MATCH(Edges25[[#This Row],[Vertex 1]],GroupVertices[Vertex],0)),1,1,"")</f>
        <v>3</v>
      </c>
      <c r="BC164" s="78" t="str">
        <f>REPLACE(INDEX(GroupVertices[Group],MATCH(Edges25[[#This Row],[Vertex 2]],GroupVertices[Vertex],0)),1,1,"")</f>
        <v>3</v>
      </c>
      <c r="BD164" s="48">
        <v>1</v>
      </c>
      <c r="BE164" s="49">
        <v>4.3478260869565215</v>
      </c>
      <c r="BF164" s="48">
        <v>0</v>
      </c>
      <c r="BG164" s="49">
        <v>0</v>
      </c>
      <c r="BH164" s="48">
        <v>0</v>
      </c>
      <c r="BI164" s="49">
        <v>0</v>
      </c>
      <c r="BJ164" s="48">
        <v>22</v>
      </c>
      <c r="BK164" s="49">
        <v>95.65217391304348</v>
      </c>
      <c r="BL164" s="48">
        <v>23</v>
      </c>
    </row>
    <row r="165" spans="1:64" ht="15">
      <c r="A165" s="64" t="s">
        <v>281</v>
      </c>
      <c r="B165" s="64" t="s">
        <v>283</v>
      </c>
      <c r="C165" s="65"/>
      <c r="D165" s="66"/>
      <c r="E165" s="67"/>
      <c r="F165" s="68"/>
      <c r="G165" s="65"/>
      <c r="H165" s="69"/>
      <c r="I165" s="70"/>
      <c r="J165" s="70"/>
      <c r="K165" s="34" t="s">
        <v>65</v>
      </c>
      <c r="L165" s="77">
        <v>259</v>
      </c>
      <c r="M165" s="77"/>
      <c r="N165" s="72"/>
      <c r="O165" s="79" t="s">
        <v>325</v>
      </c>
      <c r="P165" s="81">
        <v>43756.546805555554</v>
      </c>
      <c r="Q165" s="79" t="s">
        <v>449</v>
      </c>
      <c r="R165" s="79"/>
      <c r="S165" s="79"/>
      <c r="T165" s="79"/>
      <c r="U165" s="79"/>
      <c r="V165" s="83" t="s">
        <v>717</v>
      </c>
      <c r="W165" s="81">
        <v>43756.546805555554</v>
      </c>
      <c r="X165" s="83" t="s">
        <v>883</v>
      </c>
      <c r="Y165" s="79"/>
      <c r="Z165" s="79"/>
      <c r="AA165" s="85" t="s">
        <v>1066</v>
      </c>
      <c r="AB165" s="79"/>
      <c r="AC165" s="79" t="b">
        <v>0</v>
      </c>
      <c r="AD165" s="79">
        <v>0</v>
      </c>
      <c r="AE165" s="85" t="s">
        <v>1094</v>
      </c>
      <c r="AF165" s="79" t="b">
        <v>0</v>
      </c>
      <c r="AG165" s="79" t="s">
        <v>1104</v>
      </c>
      <c r="AH165" s="79"/>
      <c r="AI165" s="85" t="s">
        <v>1094</v>
      </c>
      <c r="AJ165" s="79" t="b">
        <v>0</v>
      </c>
      <c r="AK165" s="79">
        <v>4</v>
      </c>
      <c r="AL165" s="85" t="s">
        <v>1061</v>
      </c>
      <c r="AM165" s="79" t="s">
        <v>1141</v>
      </c>
      <c r="AN165" s="79" t="b">
        <v>0</v>
      </c>
      <c r="AO165" s="85" t="s">
        <v>1061</v>
      </c>
      <c r="AP165" s="79" t="s">
        <v>176</v>
      </c>
      <c r="AQ165" s="79">
        <v>0</v>
      </c>
      <c r="AR165" s="79">
        <v>0</v>
      </c>
      <c r="AS165" s="79"/>
      <c r="AT165" s="79"/>
      <c r="AU165" s="79"/>
      <c r="AV165" s="79"/>
      <c r="AW165" s="79"/>
      <c r="AX165" s="79"/>
      <c r="AY165" s="79"/>
      <c r="AZ165" s="79"/>
      <c r="BA165">
        <v>5</v>
      </c>
      <c r="BB165" s="78" t="str">
        <f>REPLACE(INDEX(GroupVertices[Group],MATCH(Edges25[[#This Row],[Vertex 1]],GroupVertices[Vertex],0)),1,1,"")</f>
        <v>3</v>
      </c>
      <c r="BC165" s="78" t="str">
        <f>REPLACE(INDEX(GroupVertices[Group],MATCH(Edges25[[#This Row],[Vertex 2]],GroupVertices[Vertex],0)),1,1,"")</f>
        <v>3</v>
      </c>
      <c r="BD165" s="48">
        <v>0</v>
      </c>
      <c r="BE165" s="49">
        <v>0</v>
      </c>
      <c r="BF165" s="48">
        <v>0</v>
      </c>
      <c r="BG165" s="49">
        <v>0</v>
      </c>
      <c r="BH165" s="48">
        <v>0</v>
      </c>
      <c r="BI165" s="49">
        <v>0</v>
      </c>
      <c r="BJ165" s="48">
        <v>24</v>
      </c>
      <c r="BK165" s="49">
        <v>100</v>
      </c>
      <c r="BL165" s="48">
        <v>24</v>
      </c>
    </row>
    <row r="166" spans="1:64" ht="15">
      <c r="A166" s="64" t="s">
        <v>212</v>
      </c>
      <c r="B166" s="64" t="s">
        <v>212</v>
      </c>
      <c r="C166" s="65"/>
      <c r="D166" s="66"/>
      <c r="E166" s="67"/>
      <c r="F166" s="68"/>
      <c r="G166" s="65"/>
      <c r="H166" s="69"/>
      <c r="I166" s="70"/>
      <c r="J166" s="70"/>
      <c r="K166" s="34" t="s">
        <v>65</v>
      </c>
      <c r="L166" s="77">
        <v>260</v>
      </c>
      <c r="M166" s="77"/>
      <c r="N166" s="72"/>
      <c r="O166" s="79" t="s">
        <v>176</v>
      </c>
      <c r="P166" s="81">
        <v>43557.908055555556</v>
      </c>
      <c r="Q166" s="79" t="s">
        <v>450</v>
      </c>
      <c r="R166" s="83" t="s">
        <v>521</v>
      </c>
      <c r="S166" s="79" t="s">
        <v>536</v>
      </c>
      <c r="T166" s="79" t="s">
        <v>559</v>
      </c>
      <c r="U166" s="79"/>
      <c r="V166" s="83" t="s">
        <v>659</v>
      </c>
      <c r="W166" s="81">
        <v>43557.908055555556</v>
      </c>
      <c r="X166" s="83" t="s">
        <v>884</v>
      </c>
      <c r="Y166" s="79"/>
      <c r="Z166" s="79"/>
      <c r="AA166" s="85" t="s">
        <v>1067</v>
      </c>
      <c r="AB166" s="79"/>
      <c r="AC166" s="79" t="b">
        <v>0</v>
      </c>
      <c r="AD166" s="79">
        <v>2</v>
      </c>
      <c r="AE166" s="85" t="s">
        <v>1094</v>
      </c>
      <c r="AF166" s="79" t="b">
        <v>1</v>
      </c>
      <c r="AG166" s="79" t="s">
        <v>1104</v>
      </c>
      <c r="AH166" s="79"/>
      <c r="AI166" s="85" t="s">
        <v>1050</v>
      </c>
      <c r="AJ166" s="79" t="b">
        <v>0</v>
      </c>
      <c r="AK166" s="79">
        <v>3</v>
      </c>
      <c r="AL166" s="85" t="s">
        <v>1094</v>
      </c>
      <c r="AM166" s="79" t="s">
        <v>1116</v>
      </c>
      <c r="AN166" s="79" t="b">
        <v>0</v>
      </c>
      <c r="AO166" s="85" t="s">
        <v>1067</v>
      </c>
      <c r="AP166" s="79" t="s">
        <v>1143</v>
      </c>
      <c r="AQ166" s="79">
        <v>0</v>
      </c>
      <c r="AR166" s="79">
        <v>0</v>
      </c>
      <c r="AS166" s="79"/>
      <c r="AT166" s="79"/>
      <c r="AU166" s="79"/>
      <c r="AV166" s="79"/>
      <c r="AW166" s="79"/>
      <c r="AX166" s="79"/>
      <c r="AY166" s="79"/>
      <c r="AZ166" s="79"/>
      <c r="BA166">
        <v>3</v>
      </c>
      <c r="BB166" s="78" t="str">
        <f>REPLACE(INDEX(GroupVertices[Group],MATCH(Edges25[[#This Row],[Vertex 1]],GroupVertices[Vertex],0)),1,1,"")</f>
        <v>3</v>
      </c>
      <c r="BC166" s="78" t="str">
        <f>REPLACE(INDEX(GroupVertices[Group],MATCH(Edges25[[#This Row],[Vertex 2]],GroupVertices[Vertex],0)),1,1,"")</f>
        <v>3</v>
      </c>
      <c r="BD166" s="48">
        <v>0</v>
      </c>
      <c r="BE166" s="49">
        <v>0</v>
      </c>
      <c r="BF166" s="48">
        <v>0</v>
      </c>
      <c r="BG166" s="49">
        <v>0</v>
      </c>
      <c r="BH166" s="48">
        <v>0</v>
      </c>
      <c r="BI166" s="49">
        <v>0</v>
      </c>
      <c r="BJ166" s="48">
        <v>17</v>
      </c>
      <c r="BK166" s="49">
        <v>100</v>
      </c>
      <c r="BL166" s="48">
        <v>17</v>
      </c>
    </row>
    <row r="167" spans="1:64" ht="15">
      <c r="A167" s="64" t="s">
        <v>212</v>
      </c>
      <c r="B167" s="64" t="s">
        <v>212</v>
      </c>
      <c r="C167" s="65"/>
      <c r="D167" s="66"/>
      <c r="E167" s="67"/>
      <c r="F167" s="68"/>
      <c r="G167" s="65"/>
      <c r="H167" s="69"/>
      <c r="I167" s="70"/>
      <c r="J167" s="70"/>
      <c r="K167" s="34" t="s">
        <v>65</v>
      </c>
      <c r="L167" s="77">
        <v>261</v>
      </c>
      <c r="M167" s="77"/>
      <c r="N167" s="72"/>
      <c r="O167" s="79" t="s">
        <v>176</v>
      </c>
      <c r="P167" s="81">
        <v>43557.9090162037</v>
      </c>
      <c r="Q167" s="79" t="s">
        <v>451</v>
      </c>
      <c r="R167" s="83" t="s">
        <v>521</v>
      </c>
      <c r="S167" s="79" t="s">
        <v>536</v>
      </c>
      <c r="T167" s="79" t="s">
        <v>559</v>
      </c>
      <c r="U167" s="79"/>
      <c r="V167" s="83" t="s">
        <v>659</v>
      </c>
      <c r="W167" s="81">
        <v>43557.9090162037</v>
      </c>
      <c r="X167" s="83" t="s">
        <v>885</v>
      </c>
      <c r="Y167" s="79"/>
      <c r="Z167" s="79"/>
      <c r="AA167" s="85" t="s">
        <v>1068</v>
      </c>
      <c r="AB167" s="79"/>
      <c r="AC167" s="79" t="b">
        <v>0</v>
      </c>
      <c r="AD167" s="79">
        <v>6</v>
      </c>
      <c r="AE167" s="85" t="s">
        <v>1094</v>
      </c>
      <c r="AF167" s="79" t="b">
        <v>1</v>
      </c>
      <c r="AG167" s="79" t="s">
        <v>1104</v>
      </c>
      <c r="AH167" s="79"/>
      <c r="AI167" s="85" t="s">
        <v>1050</v>
      </c>
      <c r="AJ167" s="79" t="b">
        <v>0</v>
      </c>
      <c r="AK167" s="79">
        <v>2</v>
      </c>
      <c r="AL167" s="85" t="s">
        <v>1094</v>
      </c>
      <c r="AM167" s="79" t="s">
        <v>1116</v>
      </c>
      <c r="AN167" s="79" t="b">
        <v>0</v>
      </c>
      <c r="AO167" s="85" t="s">
        <v>1068</v>
      </c>
      <c r="AP167" s="79" t="s">
        <v>1143</v>
      </c>
      <c r="AQ167" s="79">
        <v>0</v>
      </c>
      <c r="AR167" s="79">
        <v>0</v>
      </c>
      <c r="AS167" s="79"/>
      <c r="AT167" s="79"/>
      <c r="AU167" s="79"/>
      <c r="AV167" s="79"/>
      <c r="AW167" s="79"/>
      <c r="AX167" s="79"/>
      <c r="AY167" s="79"/>
      <c r="AZ167" s="79"/>
      <c r="BA167">
        <v>3</v>
      </c>
      <c r="BB167" s="78" t="str">
        <f>REPLACE(INDEX(GroupVertices[Group],MATCH(Edges25[[#This Row],[Vertex 1]],GroupVertices[Vertex],0)),1,1,"")</f>
        <v>3</v>
      </c>
      <c r="BC167" s="78" t="str">
        <f>REPLACE(INDEX(GroupVertices[Group],MATCH(Edges25[[#This Row],[Vertex 2]],GroupVertices[Vertex],0)),1,1,"")</f>
        <v>3</v>
      </c>
      <c r="BD167" s="48">
        <v>0</v>
      </c>
      <c r="BE167" s="49">
        <v>0</v>
      </c>
      <c r="BF167" s="48">
        <v>0</v>
      </c>
      <c r="BG167" s="49">
        <v>0</v>
      </c>
      <c r="BH167" s="48">
        <v>0</v>
      </c>
      <c r="BI167" s="49">
        <v>0</v>
      </c>
      <c r="BJ167" s="48">
        <v>37</v>
      </c>
      <c r="BK167" s="49">
        <v>100</v>
      </c>
      <c r="BL167" s="48">
        <v>37</v>
      </c>
    </row>
    <row r="168" spans="1:64" ht="15">
      <c r="A168" s="64" t="s">
        <v>212</v>
      </c>
      <c r="B168" s="64" t="s">
        <v>212</v>
      </c>
      <c r="C168" s="65"/>
      <c r="D168" s="66"/>
      <c r="E168" s="67"/>
      <c r="F168" s="68"/>
      <c r="G168" s="65"/>
      <c r="H168" s="69"/>
      <c r="I168" s="70"/>
      <c r="J168" s="70"/>
      <c r="K168" s="34" t="s">
        <v>65</v>
      </c>
      <c r="L168" s="77">
        <v>262</v>
      </c>
      <c r="M168" s="77"/>
      <c r="N168" s="72"/>
      <c r="O168" s="79" t="s">
        <v>176</v>
      </c>
      <c r="P168" s="81">
        <v>43557.915821759256</v>
      </c>
      <c r="Q168" s="79" t="s">
        <v>452</v>
      </c>
      <c r="R168" s="83" t="s">
        <v>522</v>
      </c>
      <c r="S168" s="79" t="s">
        <v>536</v>
      </c>
      <c r="T168" s="79" t="s">
        <v>559</v>
      </c>
      <c r="U168" s="79"/>
      <c r="V168" s="83" t="s">
        <v>659</v>
      </c>
      <c r="W168" s="81">
        <v>43557.915821759256</v>
      </c>
      <c r="X168" s="83" t="s">
        <v>886</v>
      </c>
      <c r="Y168" s="79"/>
      <c r="Z168" s="79"/>
      <c r="AA168" s="85" t="s">
        <v>1069</v>
      </c>
      <c r="AB168" s="79"/>
      <c r="AC168" s="79" t="b">
        <v>0</v>
      </c>
      <c r="AD168" s="79">
        <v>3</v>
      </c>
      <c r="AE168" s="85" t="s">
        <v>1094</v>
      </c>
      <c r="AF168" s="79" t="b">
        <v>1</v>
      </c>
      <c r="AG168" s="79" t="s">
        <v>1104</v>
      </c>
      <c r="AH168" s="79"/>
      <c r="AI168" s="85" t="s">
        <v>1115</v>
      </c>
      <c r="AJ168" s="79" t="b">
        <v>0</v>
      </c>
      <c r="AK168" s="79">
        <v>3</v>
      </c>
      <c r="AL168" s="85" t="s">
        <v>1094</v>
      </c>
      <c r="AM168" s="79" t="s">
        <v>1116</v>
      </c>
      <c r="AN168" s="79" t="b">
        <v>0</v>
      </c>
      <c r="AO168" s="85" t="s">
        <v>1069</v>
      </c>
      <c r="AP168" s="79" t="s">
        <v>1143</v>
      </c>
      <c r="AQ168" s="79">
        <v>0</v>
      </c>
      <c r="AR168" s="79">
        <v>0</v>
      </c>
      <c r="AS168" s="79"/>
      <c r="AT168" s="79"/>
      <c r="AU168" s="79"/>
      <c r="AV168" s="79"/>
      <c r="AW168" s="79"/>
      <c r="AX168" s="79"/>
      <c r="AY168" s="79"/>
      <c r="AZ168" s="79"/>
      <c r="BA168">
        <v>3</v>
      </c>
      <c r="BB168" s="78" t="str">
        <f>REPLACE(INDEX(GroupVertices[Group],MATCH(Edges25[[#This Row],[Vertex 1]],GroupVertices[Vertex],0)),1,1,"")</f>
        <v>3</v>
      </c>
      <c r="BC168" s="78" t="str">
        <f>REPLACE(INDEX(GroupVertices[Group],MATCH(Edges25[[#This Row],[Vertex 2]],GroupVertices[Vertex],0)),1,1,"")</f>
        <v>3</v>
      </c>
      <c r="BD168" s="48">
        <v>0</v>
      </c>
      <c r="BE168" s="49">
        <v>0</v>
      </c>
      <c r="BF168" s="48">
        <v>1</v>
      </c>
      <c r="BG168" s="49">
        <v>3.5714285714285716</v>
      </c>
      <c r="BH168" s="48">
        <v>0</v>
      </c>
      <c r="BI168" s="49">
        <v>0</v>
      </c>
      <c r="BJ168" s="48">
        <v>27</v>
      </c>
      <c r="BK168" s="49">
        <v>96.42857142857143</v>
      </c>
      <c r="BL168" s="48">
        <v>28</v>
      </c>
    </row>
    <row r="169" spans="1:64" ht="15">
      <c r="A169" s="64" t="s">
        <v>281</v>
      </c>
      <c r="B169" s="64" t="s">
        <v>212</v>
      </c>
      <c r="C169" s="65"/>
      <c r="D169" s="66"/>
      <c r="E169" s="67"/>
      <c r="F169" s="68"/>
      <c r="G169" s="65"/>
      <c r="H169" s="69"/>
      <c r="I169" s="70"/>
      <c r="J169" s="70"/>
      <c r="K169" s="34" t="s">
        <v>65</v>
      </c>
      <c r="L169" s="77">
        <v>263</v>
      </c>
      <c r="M169" s="77"/>
      <c r="N169" s="72"/>
      <c r="O169" s="79" t="s">
        <v>325</v>
      </c>
      <c r="P169" s="81">
        <v>43681.67150462963</v>
      </c>
      <c r="Q169" s="79" t="s">
        <v>453</v>
      </c>
      <c r="R169" s="83" t="s">
        <v>521</v>
      </c>
      <c r="S169" s="79" t="s">
        <v>536</v>
      </c>
      <c r="T169" s="79" t="s">
        <v>559</v>
      </c>
      <c r="U169" s="79"/>
      <c r="V169" s="83" t="s">
        <v>717</v>
      </c>
      <c r="W169" s="81">
        <v>43681.67150462963</v>
      </c>
      <c r="X169" s="83" t="s">
        <v>887</v>
      </c>
      <c r="Y169" s="79"/>
      <c r="Z169" s="79"/>
      <c r="AA169" s="85" t="s">
        <v>1070</v>
      </c>
      <c r="AB169" s="79"/>
      <c r="AC169" s="79" t="b">
        <v>0</v>
      </c>
      <c r="AD169" s="79">
        <v>0</v>
      </c>
      <c r="AE169" s="85" t="s">
        <v>1094</v>
      </c>
      <c r="AF169" s="79" t="b">
        <v>1</v>
      </c>
      <c r="AG169" s="79" t="s">
        <v>1104</v>
      </c>
      <c r="AH169" s="79"/>
      <c r="AI169" s="85" t="s">
        <v>1050</v>
      </c>
      <c r="AJ169" s="79" t="b">
        <v>0</v>
      </c>
      <c r="AK169" s="79">
        <v>3</v>
      </c>
      <c r="AL169" s="85" t="s">
        <v>1067</v>
      </c>
      <c r="AM169" s="79" t="s">
        <v>1141</v>
      </c>
      <c r="AN169" s="79" t="b">
        <v>0</v>
      </c>
      <c r="AO169" s="85" t="s">
        <v>1067</v>
      </c>
      <c r="AP169" s="79" t="s">
        <v>176</v>
      </c>
      <c r="AQ169" s="79">
        <v>0</v>
      </c>
      <c r="AR169" s="79">
        <v>0</v>
      </c>
      <c r="AS169" s="79"/>
      <c r="AT169" s="79"/>
      <c r="AU169" s="79"/>
      <c r="AV169" s="79"/>
      <c r="AW169" s="79"/>
      <c r="AX169" s="79"/>
      <c r="AY169" s="79"/>
      <c r="AZ169" s="79"/>
      <c r="BA169">
        <v>4</v>
      </c>
      <c r="BB169" s="78" t="str">
        <f>REPLACE(INDEX(GroupVertices[Group],MATCH(Edges25[[#This Row],[Vertex 1]],GroupVertices[Vertex],0)),1,1,"")</f>
        <v>3</v>
      </c>
      <c r="BC169" s="78" t="str">
        <f>REPLACE(INDEX(GroupVertices[Group],MATCH(Edges25[[#This Row],[Vertex 2]],GroupVertices[Vertex],0)),1,1,"")</f>
        <v>3</v>
      </c>
      <c r="BD169" s="48">
        <v>0</v>
      </c>
      <c r="BE169" s="49">
        <v>0</v>
      </c>
      <c r="BF169" s="48">
        <v>0</v>
      </c>
      <c r="BG169" s="49">
        <v>0</v>
      </c>
      <c r="BH169" s="48">
        <v>0</v>
      </c>
      <c r="BI169" s="49">
        <v>0</v>
      </c>
      <c r="BJ169" s="48">
        <v>19</v>
      </c>
      <c r="BK169" s="49">
        <v>100</v>
      </c>
      <c r="BL169" s="48">
        <v>19</v>
      </c>
    </row>
    <row r="170" spans="1:64" ht="15">
      <c r="A170" s="64" t="s">
        <v>281</v>
      </c>
      <c r="B170" s="64" t="s">
        <v>212</v>
      </c>
      <c r="C170" s="65"/>
      <c r="D170" s="66"/>
      <c r="E170" s="67"/>
      <c r="F170" s="68"/>
      <c r="G170" s="65"/>
      <c r="H170" s="69"/>
      <c r="I170" s="70"/>
      <c r="J170" s="70"/>
      <c r="K170" s="34" t="s">
        <v>65</v>
      </c>
      <c r="L170" s="77">
        <v>264</v>
      </c>
      <c r="M170" s="77"/>
      <c r="N170" s="72"/>
      <c r="O170" s="79" t="s">
        <v>325</v>
      </c>
      <c r="P170" s="81">
        <v>43751.546793981484</v>
      </c>
      <c r="Q170" s="79" t="s">
        <v>454</v>
      </c>
      <c r="R170" s="79"/>
      <c r="S170" s="79"/>
      <c r="T170" s="79"/>
      <c r="U170" s="79"/>
      <c r="V170" s="83" t="s">
        <v>717</v>
      </c>
      <c r="W170" s="81">
        <v>43751.546793981484</v>
      </c>
      <c r="X170" s="83" t="s">
        <v>888</v>
      </c>
      <c r="Y170" s="79"/>
      <c r="Z170" s="79"/>
      <c r="AA170" s="85" t="s">
        <v>1071</v>
      </c>
      <c r="AB170" s="79"/>
      <c r="AC170" s="79" t="b">
        <v>0</v>
      </c>
      <c r="AD170" s="79">
        <v>0</v>
      </c>
      <c r="AE170" s="85" t="s">
        <v>1094</v>
      </c>
      <c r="AF170" s="79" t="b">
        <v>1</v>
      </c>
      <c r="AG170" s="79" t="s">
        <v>1104</v>
      </c>
      <c r="AH170" s="79"/>
      <c r="AI170" s="85" t="s">
        <v>1050</v>
      </c>
      <c r="AJ170" s="79" t="b">
        <v>0</v>
      </c>
      <c r="AK170" s="79">
        <v>2</v>
      </c>
      <c r="AL170" s="85" t="s">
        <v>1068</v>
      </c>
      <c r="AM170" s="79" t="s">
        <v>1141</v>
      </c>
      <c r="AN170" s="79" t="b">
        <v>0</v>
      </c>
      <c r="AO170" s="85" t="s">
        <v>1068</v>
      </c>
      <c r="AP170" s="79" t="s">
        <v>176</v>
      </c>
      <c r="AQ170" s="79">
        <v>0</v>
      </c>
      <c r="AR170" s="79">
        <v>0</v>
      </c>
      <c r="AS170" s="79"/>
      <c r="AT170" s="79"/>
      <c r="AU170" s="79"/>
      <c r="AV170" s="79"/>
      <c r="AW170" s="79"/>
      <c r="AX170" s="79"/>
      <c r="AY170" s="79"/>
      <c r="AZ170" s="79"/>
      <c r="BA170">
        <v>4</v>
      </c>
      <c r="BB170" s="78" t="str">
        <f>REPLACE(INDEX(GroupVertices[Group],MATCH(Edges25[[#This Row],[Vertex 1]],GroupVertices[Vertex],0)),1,1,"")</f>
        <v>3</v>
      </c>
      <c r="BC170" s="78" t="str">
        <f>REPLACE(INDEX(GroupVertices[Group],MATCH(Edges25[[#This Row],[Vertex 2]],GroupVertices[Vertex],0)),1,1,"")</f>
        <v>3</v>
      </c>
      <c r="BD170" s="48">
        <v>0</v>
      </c>
      <c r="BE170" s="49">
        <v>0</v>
      </c>
      <c r="BF170" s="48">
        <v>0</v>
      </c>
      <c r="BG170" s="49">
        <v>0</v>
      </c>
      <c r="BH170" s="48">
        <v>0</v>
      </c>
      <c r="BI170" s="49">
        <v>0</v>
      </c>
      <c r="BJ170" s="48">
        <v>26</v>
      </c>
      <c r="BK170" s="49">
        <v>100</v>
      </c>
      <c r="BL170" s="48">
        <v>26</v>
      </c>
    </row>
    <row r="171" spans="1:64" ht="15">
      <c r="A171" s="64" t="s">
        <v>281</v>
      </c>
      <c r="B171" s="64" t="s">
        <v>212</v>
      </c>
      <c r="C171" s="65"/>
      <c r="D171" s="66"/>
      <c r="E171" s="67"/>
      <c r="F171" s="68"/>
      <c r="G171" s="65"/>
      <c r="H171" s="69"/>
      <c r="I171" s="70"/>
      <c r="J171" s="70"/>
      <c r="K171" s="34" t="s">
        <v>65</v>
      </c>
      <c r="L171" s="77">
        <v>265</v>
      </c>
      <c r="M171" s="77"/>
      <c r="N171" s="72"/>
      <c r="O171" s="79" t="s">
        <v>325</v>
      </c>
      <c r="P171" s="81">
        <v>43755.546805555554</v>
      </c>
      <c r="Q171" s="79" t="s">
        <v>455</v>
      </c>
      <c r="R171" s="79"/>
      <c r="S171" s="79"/>
      <c r="T171" s="79"/>
      <c r="U171" s="79"/>
      <c r="V171" s="83" t="s">
        <v>717</v>
      </c>
      <c r="W171" s="81">
        <v>43755.546805555554</v>
      </c>
      <c r="X171" s="83" t="s">
        <v>889</v>
      </c>
      <c r="Y171" s="79"/>
      <c r="Z171" s="79"/>
      <c r="AA171" s="85" t="s">
        <v>1072</v>
      </c>
      <c r="AB171" s="79"/>
      <c r="AC171" s="79" t="b">
        <v>0</v>
      </c>
      <c r="AD171" s="79">
        <v>0</v>
      </c>
      <c r="AE171" s="85" t="s">
        <v>1094</v>
      </c>
      <c r="AF171" s="79" t="b">
        <v>1</v>
      </c>
      <c r="AG171" s="79" t="s">
        <v>1104</v>
      </c>
      <c r="AH171" s="79"/>
      <c r="AI171" s="85" t="s">
        <v>1115</v>
      </c>
      <c r="AJ171" s="79" t="b">
        <v>0</v>
      </c>
      <c r="AK171" s="79">
        <v>3</v>
      </c>
      <c r="AL171" s="85" t="s">
        <v>1069</v>
      </c>
      <c r="AM171" s="79" t="s">
        <v>1141</v>
      </c>
      <c r="AN171" s="79" t="b">
        <v>0</v>
      </c>
      <c r="AO171" s="85" t="s">
        <v>1069</v>
      </c>
      <c r="AP171" s="79" t="s">
        <v>176</v>
      </c>
      <c r="AQ171" s="79">
        <v>0</v>
      </c>
      <c r="AR171" s="79">
        <v>0</v>
      </c>
      <c r="AS171" s="79"/>
      <c r="AT171" s="79"/>
      <c r="AU171" s="79"/>
      <c r="AV171" s="79"/>
      <c r="AW171" s="79"/>
      <c r="AX171" s="79"/>
      <c r="AY171" s="79"/>
      <c r="AZ171" s="79"/>
      <c r="BA171">
        <v>4</v>
      </c>
      <c r="BB171" s="78" t="str">
        <f>REPLACE(INDEX(GroupVertices[Group],MATCH(Edges25[[#This Row],[Vertex 1]],GroupVertices[Vertex],0)),1,1,"")</f>
        <v>3</v>
      </c>
      <c r="BC171" s="78" t="str">
        <f>REPLACE(INDEX(GroupVertices[Group],MATCH(Edges25[[#This Row],[Vertex 2]],GroupVertices[Vertex],0)),1,1,"")</f>
        <v>3</v>
      </c>
      <c r="BD171" s="48">
        <v>0</v>
      </c>
      <c r="BE171" s="49">
        <v>0</v>
      </c>
      <c r="BF171" s="48">
        <v>1</v>
      </c>
      <c r="BG171" s="49">
        <v>4.3478260869565215</v>
      </c>
      <c r="BH171" s="48">
        <v>0</v>
      </c>
      <c r="BI171" s="49">
        <v>0</v>
      </c>
      <c r="BJ171" s="48">
        <v>22</v>
      </c>
      <c r="BK171" s="49">
        <v>95.65217391304348</v>
      </c>
      <c r="BL171" s="48">
        <v>23</v>
      </c>
    </row>
    <row r="172" spans="1:64" ht="15">
      <c r="A172" s="64" t="s">
        <v>281</v>
      </c>
      <c r="B172" s="64" t="s">
        <v>212</v>
      </c>
      <c r="C172" s="65"/>
      <c r="D172" s="66"/>
      <c r="E172" s="67"/>
      <c r="F172" s="68"/>
      <c r="G172" s="65"/>
      <c r="H172" s="69"/>
      <c r="I172" s="70"/>
      <c r="J172" s="70"/>
      <c r="K172" s="34" t="s">
        <v>65</v>
      </c>
      <c r="L172" s="77">
        <v>266</v>
      </c>
      <c r="M172" s="77"/>
      <c r="N172" s="72"/>
      <c r="O172" s="79" t="s">
        <v>325</v>
      </c>
      <c r="P172" s="81">
        <v>43757.54681712963</v>
      </c>
      <c r="Q172" s="79" t="s">
        <v>456</v>
      </c>
      <c r="R172" s="79"/>
      <c r="S172" s="79"/>
      <c r="T172" s="79"/>
      <c r="U172" s="79"/>
      <c r="V172" s="83" t="s">
        <v>717</v>
      </c>
      <c r="W172" s="81">
        <v>43757.54681712963</v>
      </c>
      <c r="X172" s="83" t="s">
        <v>890</v>
      </c>
      <c r="Y172" s="79"/>
      <c r="Z172" s="79"/>
      <c r="AA172" s="85" t="s">
        <v>1073</v>
      </c>
      <c r="AB172" s="79"/>
      <c r="AC172" s="79" t="b">
        <v>0</v>
      </c>
      <c r="AD172" s="79">
        <v>0</v>
      </c>
      <c r="AE172" s="85" t="s">
        <v>1094</v>
      </c>
      <c r="AF172" s="79" t="b">
        <v>1</v>
      </c>
      <c r="AG172" s="79" t="s">
        <v>1104</v>
      </c>
      <c r="AH172" s="79"/>
      <c r="AI172" s="85" t="s">
        <v>1108</v>
      </c>
      <c r="AJ172" s="79" t="b">
        <v>0</v>
      </c>
      <c r="AK172" s="79">
        <v>4</v>
      </c>
      <c r="AL172" s="85" t="s">
        <v>904</v>
      </c>
      <c r="AM172" s="79" t="s">
        <v>1141</v>
      </c>
      <c r="AN172" s="79" t="b">
        <v>0</v>
      </c>
      <c r="AO172" s="85" t="s">
        <v>904</v>
      </c>
      <c r="AP172" s="79" t="s">
        <v>176</v>
      </c>
      <c r="AQ172" s="79">
        <v>0</v>
      </c>
      <c r="AR172" s="79">
        <v>0</v>
      </c>
      <c r="AS172" s="79"/>
      <c r="AT172" s="79"/>
      <c r="AU172" s="79"/>
      <c r="AV172" s="79"/>
      <c r="AW172" s="79"/>
      <c r="AX172" s="79"/>
      <c r="AY172" s="79"/>
      <c r="AZ172" s="79"/>
      <c r="BA172">
        <v>4</v>
      </c>
      <c r="BB172" s="78" t="str">
        <f>REPLACE(INDEX(GroupVertices[Group],MATCH(Edges25[[#This Row],[Vertex 1]],GroupVertices[Vertex],0)),1,1,"")</f>
        <v>3</v>
      </c>
      <c r="BC172" s="78" t="str">
        <f>REPLACE(INDEX(GroupVertices[Group],MATCH(Edges25[[#This Row],[Vertex 2]],GroupVertices[Vertex],0)),1,1,"")</f>
        <v>3</v>
      </c>
      <c r="BD172" s="48">
        <v>0</v>
      </c>
      <c r="BE172" s="49">
        <v>0</v>
      </c>
      <c r="BF172" s="48">
        <v>0</v>
      </c>
      <c r="BG172" s="49">
        <v>0</v>
      </c>
      <c r="BH172" s="48">
        <v>0</v>
      </c>
      <c r="BI172" s="49">
        <v>0</v>
      </c>
      <c r="BJ172" s="48">
        <v>23</v>
      </c>
      <c r="BK172" s="49">
        <v>100</v>
      </c>
      <c r="BL172" s="48">
        <v>23</v>
      </c>
    </row>
    <row r="173" spans="1:64" ht="15">
      <c r="A173" s="64" t="s">
        <v>284</v>
      </c>
      <c r="B173" s="64" t="s">
        <v>284</v>
      </c>
      <c r="C173" s="65"/>
      <c r="D173" s="66"/>
      <c r="E173" s="67"/>
      <c r="F173" s="68"/>
      <c r="G173" s="65"/>
      <c r="H173" s="69"/>
      <c r="I173" s="70"/>
      <c r="J173" s="70"/>
      <c r="K173" s="34" t="s">
        <v>65</v>
      </c>
      <c r="L173" s="77">
        <v>267</v>
      </c>
      <c r="M173" s="77"/>
      <c r="N173" s="72"/>
      <c r="O173" s="79" t="s">
        <v>176</v>
      </c>
      <c r="P173" s="81">
        <v>43717.82113425926</v>
      </c>
      <c r="Q173" s="79" t="s">
        <v>457</v>
      </c>
      <c r="R173" s="83" t="s">
        <v>523</v>
      </c>
      <c r="S173" s="79" t="s">
        <v>536</v>
      </c>
      <c r="T173" s="79" t="s">
        <v>614</v>
      </c>
      <c r="U173" s="79"/>
      <c r="V173" s="83" t="s">
        <v>720</v>
      </c>
      <c r="W173" s="81">
        <v>43717.82113425926</v>
      </c>
      <c r="X173" s="83" t="s">
        <v>891</v>
      </c>
      <c r="Y173" s="79"/>
      <c r="Z173" s="79"/>
      <c r="AA173" s="85" t="s">
        <v>1074</v>
      </c>
      <c r="AB173" s="79"/>
      <c r="AC173" s="79" t="b">
        <v>0</v>
      </c>
      <c r="AD173" s="79">
        <v>0</v>
      </c>
      <c r="AE173" s="85" t="s">
        <v>1094</v>
      </c>
      <c r="AF173" s="79" t="b">
        <v>0</v>
      </c>
      <c r="AG173" s="79" t="s">
        <v>1104</v>
      </c>
      <c r="AH173" s="79"/>
      <c r="AI173" s="85" t="s">
        <v>1094</v>
      </c>
      <c r="AJ173" s="79" t="b">
        <v>0</v>
      </c>
      <c r="AK173" s="79">
        <v>0</v>
      </c>
      <c r="AL173" s="85" t="s">
        <v>1094</v>
      </c>
      <c r="AM173" s="79" t="s">
        <v>1142</v>
      </c>
      <c r="AN173" s="79" t="b">
        <v>1</v>
      </c>
      <c r="AO173" s="85" t="s">
        <v>1074</v>
      </c>
      <c r="AP173" s="79" t="s">
        <v>176</v>
      </c>
      <c r="AQ173" s="79">
        <v>0</v>
      </c>
      <c r="AR173" s="79">
        <v>0</v>
      </c>
      <c r="AS173" s="79"/>
      <c r="AT173" s="79"/>
      <c r="AU173" s="79"/>
      <c r="AV173" s="79"/>
      <c r="AW173" s="79"/>
      <c r="AX173" s="79"/>
      <c r="AY173" s="79"/>
      <c r="AZ173" s="79"/>
      <c r="BA173">
        <v>13</v>
      </c>
      <c r="BB173" s="78" t="str">
        <f>REPLACE(INDEX(GroupVertices[Group],MATCH(Edges25[[#This Row],[Vertex 1]],GroupVertices[Vertex],0)),1,1,"")</f>
        <v>16</v>
      </c>
      <c r="BC173" s="78" t="str">
        <f>REPLACE(INDEX(GroupVertices[Group],MATCH(Edges25[[#This Row],[Vertex 2]],GroupVertices[Vertex],0)),1,1,"")</f>
        <v>16</v>
      </c>
      <c r="BD173" s="48">
        <v>1</v>
      </c>
      <c r="BE173" s="49">
        <v>9.090909090909092</v>
      </c>
      <c r="BF173" s="48">
        <v>0</v>
      </c>
      <c r="BG173" s="49">
        <v>0</v>
      </c>
      <c r="BH173" s="48">
        <v>0</v>
      </c>
      <c r="BI173" s="49">
        <v>0</v>
      </c>
      <c r="BJ173" s="48">
        <v>10</v>
      </c>
      <c r="BK173" s="49">
        <v>90.9090909090909</v>
      </c>
      <c r="BL173" s="48">
        <v>11</v>
      </c>
    </row>
    <row r="174" spans="1:64" ht="15">
      <c r="A174" s="64" t="s">
        <v>284</v>
      </c>
      <c r="B174" s="64" t="s">
        <v>284</v>
      </c>
      <c r="C174" s="65"/>
      <c r="D174" s="66"/>
      <c r="E174" s="67"/>
      <c r="F174" s="68"/>
      <c r="G174" s="65"/>
      <c r="H174" s="69"/>
      <c r="I174" s="70"/>
      <c r="J174" s="70"/>
      <c r="K174" s="34" t="s">
        <v>65</v>
      </c>
      <c r="L174" s="77">
        <v>268</v>
      </c>
      <c r="M174" s="77"/>
      <c r="N174" s="72"/>
      <c r="O174" s="79" t="s">
        <v>176</v>
      </c>
      <c r="P174" s="81">
        <v>43717.850381944445</v>
      </c>
      <c r="Q174" s="79" t="s">
        <v>458</v>
      </c>
      <c r="R174" s="83" t="s">
        <v>524</v>
      </c>
      <c r="S174" s="79" t="s">
        <v>536</v>
      </c>
      <c r="T174" s="79" t="s">
        <v>615</v>
      </c>
      <c r="U174" s="79"/>
      <c r="V174" s="83" t="s">
        <v>720</v>
      </c>
      <c r="W174" s="81">
        <v>43717.850381944445</v>
      </c>
      <c r="X174" s="83" t="s">
        <v>892</v>
      </c>
      <c r="Y174" s="79"/>
      <c r="Z174" s="79"/>
      <c r="AA174" s="85" t="s">
        <v>1075</v>
      </c>
      <c r="AB174" s="79"/>
      <c r="AC174" s="79" t="b">
        <v>0</v>
      </c>
      <c r="AD174" s="79">
        <v>0</v>
      </c>
      <c r="AE174" s="85" t="s">
        <v>1094</v>
      </c>
      <c r="AF174" s="79" t="b">
        <v>0</v>
      </c>
      <c r="AG174" s="79" t="s">
        <v>1104</v>
      </c>
      <c r="AH174" s="79"/>
      <c r="AI174" s="85" t="s">
        <v>1094</v>
      </c>
      <c r="AJ174" s="79" t="b">
        <v>0</v>
      </c>
      <c r="AK174" s="79">
        <v>0</v>
      </c>
      <c r="AL174" s="85" t="s">
        <v>1094</v>
      </c>
      <c r="AM174" s="79" t="s">
        <v>1142</v>
      </c>
      <c r="AN174" s="79" t="b">
        <v>1</v>
      </c>
      <c r="AO174" s="85" t="s">
        <v>1075</v>
      </c>
      <c r="AP174" s="79" t="s">
        <v>176</v>
      </c>
      <c r="AQ174" s="79">
        <v>0</v>
      </c>
      <c r="AR174" s="79">
        <v>0</v>
      </c>
      <c r="AS174" s="79"/>
      <c r="AT174" s="79"/>
      <c r="AU174" s="79"/>
      <c r="AV174" s="79"/>
      <c r="AW174" s="79"/>
      <c r="AX174" s="79"/>
      <c r="AY174" s="79"/>
      <c r="AZ174" s="79"/>
      <c r="BA174">
        <v>13</v>
      </c>
      <c r="BB174" s="78" t="str">
        <f>REPLACE(INDEX(GroupVertices[Group],MATCH(Edges25[[#This Row],[Vertex 1]],GroupVertices[Vertex],0)),1,1,"")</f>
        <v>16</v>
      </c>
      <c r="BC174" s="78" t="str">
        <f>REPLACE(INDEX(GroupVertices[Group],MATCH(Edges25[[#This Row],[Vertex 2]],GroupVertices[Vertex],0)),1,1,"")</f>
        <v>16</v>
      </c>
      <c r="BD174" s="48">
        <v>0</v>
      </c>
      <c r="BE174" s="49">
        <v>0</v>
      </c>
      <c r="BF174" s="48">
        <v>0</v>
      </c>
      <c r="BG174" s="49">
        <v>0</v>
      </c>
      <c r="BH174" s="48">
        <v>0</v>
      </c>
      <c r="BI174" s="49">
        <v>0</v>
      </c>
      <c r="BJ174" s="48">
        <v>15</v>
      </c>
      <c r="BK174" s="49">
        <v>100</v>
      </c>
      <c r="BL174" s="48">
        <v>15</v>
      </c>
    </row>
    <row r="175" spans="1:64" ht="15">
      <c r="A175" s="64" t="s">
        <v>284</v>
      </c>
      <c r="B175" s="64" t="s">
        <v>284</v>
      </c>
      <c r="C175" s="65"/>
      <c r="D175" s="66"/>
      <c r="E175" s="67"/>
      <c r="F175" s="68"/>
      <c r="G175" s="65"/>
      <c r="H175" s="69"/>
      <c r="I175" s="70"/>
      <c r="J175" s="70"/>
      <c r="K175" s="34" t="s">
        <v>65</v>
      </c>
      <c r="L175" s="77">
        <v>269</v>
      </c>
      <c r="M175" s="77"/>
      <c r="N175" s="72"/>
      <c r="O175" s="79" t="s">
        <v>176</v>
      </c>
      <c r="P175" s="81">
        <v>43721.10030092593</v>
      </c>
      <c r="Q175" s="79" t="s">
        <v>459</v>
      </c>
      <c r="R175" s="83" t="s">
        <v>525</v>
      </c>
      <c r="S175" s="79" t="s">
        <v>558</v>
      </c>
      <c r="T175" s="79" t="s">
        <v>595</v>
      </c>
      <c r="U175" s="79"/>
      <c r="V175" s="83" t="s">
        <v>720</v>
      </c>
      <c r="W175" s="81">
        <v>43721.10030092593</v>
      </c>
      <c r="X175" s="83" t="s">
        <v>893</v>
      </c>
      <c r="Y175" s="79"/>
      <c r="Z175" s="79"/>
      <c r="AA175" s="85" t="s">
        <v>1076</v>
      </c>
      <c r="AB175" s="79"/>
      <c r="AC175" s="79" t="b">
        <v>0</v>
      </c>
      <c r="AD175" s="79">
        <v>1</v>
      </c>
      <c r="AE175" s="85" t="s">
        <v>1094</v>
      </c>
      <c r="AF175" s="79" t="b">
        <v>0</v>
      </c>
      <c r="AG175" s="79" t="s">
        <v>1104</v>
      </c>
      <c r="AH175" s="79"/>
      <c r="AI175" s="85" t="s">
        <v>1094</v>
      </c>
      <c r="AJ175" s="79" t="b">
        <v>0</v>
      </c>
      <c r="AK175" s="79">
        <v>1</v>
      </c>
      <c r="AL175" s="85" t="s">
        <v>1094</v>
      </c>
      <c r="AM175" s="79" t="s">
        <v>1142</v>
      </c>
      <c r="AN175" s="79" t="b">
        <v>0</v>
      </c>
      <c r="AO175" s="85" t="s">
        <v>1076</v>
      </c>
      <c r="AP175" s="79" t="s">
        <v>176</v>
      </c>
      <c r="AQ175" s="79">
        <v>0</v>
      </c>
      <c r="AR175" s="79">
        <v>0</v>
      </c>
      <c r="AS175" s="79"/>
      <c r="AT175" s="79"/>
      <c r="AU175" s="79"/>
      <c r="AV175" s="79"/>
      <c r="AW175" s="79"/>
      <c r="AX175" s="79"/>
      <c r="AY175" s="79"/>
      <c r="AZ175" s="79"/>
      <c r="BA175">
        <v>13</v>
      </c>
      <c r="BB175" s="78" t="str">
        <f>REPLACE(INDEX(GroupVertices[Group],MATCH(Edges25[[#This Row],[Vertex 1]],GroupVertices[Vertex],0)),1,1,"")</f>
        <v>16</v>
      </c>
      <c r="BC175" s="78" t="str">
        <f>REPLACE(INDEX(GroupVertices[Group],MATCH(Edges25[[#This Row],[Vertex 2]],GroupVertices[Vertex],0)),1,1,"")</f>
        <v>16</v>
      </c>
      <c r="BD175" s="48">
        <v>0</v>
      </c>
      <c r="BE175" s="49">
        <v>0</v>
      </c>
      <c r="BF175" s="48">
        <v>0</v>
      </c>
      <c r="BG175" s="49">
        <v>0</v>
      </c>
      <c r="BH175" s="48">
        <v>0</v>
      </c>
      <c r="BI175" s="49">
        <v>0</v>
      </c>
      <c r="BJ175" s="48">
        <v>9</v>
      </c>
      <c r="BK175" s="49">
        <v>100</v>
      </c>
      <c r="BL175" s="48">
        <v>9</v>
      </c>
    </row>
    <row r="176" spans="1:64" ht="15">
      <c r="A176" s="64" t="s">
        <v>284</v>
      </c>
      <c r="B176" s="64" t="s">
        <v>284</v>
      </c>
      <c r="C176" s="65"/>
      <c r="D176" s="66"/>
      <c r="E176" s="67"/>
      <c r="F176" s="68"/>
      <c r="G176" s="65"/>
      <c r="H176" s="69"/>
      <c r="I176" s="70"/>
      <c r="J176" s="70"/>
      <c r="K176" s="34" t="s">
        <v>65</v>
      </c>
      <c r="L176" s="77">
        <v>270</v>
      </c>
      <c r="M176" s="77"/>
      <c r="N176" s="72"/>
      <c r="O176" s="79" t="s">
        <v>176</v>
      </c>
      <c r="P176" s="81">
        <v>43727.53165509259</v>
      </c>
      <c r="Q176" s="79" t="s">
        <v>460</v>
      </c>
      <c r="R176" s="83" t="s">
        <v>526</v>
      </c>
      <c r="S176" s="79" t="s">
        <v>536</v>
      </c>
      <c r="T176" s="79" t="s">
        <v>616</v>
      </c>
      <c r="U176" s="79"/>
      <c r="V176" s="83" t="s">
        <v>720</v>
      </c>
      <c r="W176" s="81">
        <v>43727.53165509259</v>
      </c>
      <c r="X176" s="83" t="s">
        <v>894</v>
      </c>
      <c r="Y176" s="79"/>
      <c r="Z176" s="79"/>
      <c r="AA176" s="85" t="s">
        <v>1077</v>
      </c>
      <c r="AB176" s="79"/>
      <c r="AC176" s="79" t="b">
        <v>0</v>
      </c>
      <c r="AD176" s="79">
        <v>0</v>
      </c>
      <c r="AE176" s="85" t="s">
        <v>1094</v>
      </c>
      <c r="AF176" s="79" t="b">
        <v>0</v>
      </c>
      <c r="AG176" s="79" t="s">
        <v>1104</v>
      </c>
      <c r="AH176" s="79"/>
      <c r="AI176" s="85" t="s">
        <v>1094</v>
      </c>
      <c r="AJ176" s="79" t="b">
        <v>0</v>
      </c>
      <c r="AK176" s="79">
        <v>0</v>
      </c>
      <c r="AL176" s="85" t="s">
        <v>1094</v>
      </c>
      <c r="AM176" s="79" t="s">
        <v>1142</v>
      </c>
      <c r="AN176" s="79" t="b">
        <v>1</v>
      </c>
      <c r="AO176" s="85" t="s">
        <v>1077</v>
      </c>
      <c r="AP176" s="79" t="s">
        <v>176</v>
      </c>
      <c r="AQ176" s="79">
        <v>0</v>
      </c>
      <c r="AR176" s="79">
        <v>0</v>
      </c>
      <c r="AS176" s="79"/>
      <c r="AT176" s="79"/>
      <c r="AU176" s="79"/>
      <c r="AV176" s="79"/>
      <c r="AW176" s="79"/>
      <c r="AX176" s="79"/>
      <c r="AY176" s="79"/>
      <c r="AZ176" s="79"/>
      <c r="BA176">
        <v>13</v>
      </c>
      <c r="BB176" s="78" t="str">
        <f>REPLACE(INDEX(GroupVertices[Group],MATCH(Edges25[[#This Row],[Vertex 1]],GroupVertices[Vertex],0)),1,1,"")</f>
        <v>16</v>
      </c>
      <c r="BC176" s="78" t="str">
        <f>REPLACE(INDEX(GroupVertices[Group],MATCH(Edges25[[#This Row],[Vertex 2]],GroupVertices[Vertex],0)),1,1,"")</f>
        <v>16</v>
      </c>
      <c r="BD176" s="48">
        <v>0</v>
      </c>
      <c r="BE176" s="49">
        <v>0</v>
      </c>
      <c r="BF176" s="48">
        <v>0</v>
      </c>
      <c r="BG176" s="49">
        <v>0</v>
      </c>
      <c r="BH176" s="48">
        <v>0</v>
      </c>
      <c r="BI176" s="49">
        <v>0</v>
      </c>
      <c r="BJ176" s="48">
        <v>16</v>
      </c>
      <c r="BK176" s="49">
        <v>100</v>
      </c>
      <c r="BL176" s="48">
        <v>16</v>
      </c>
    </row>
    <row r="177" spans="1:64" ht="15">
      <c r="A177" s="64" t="s">
        <v>284</v>
      </c>
      <c r="B177" s="64" t="s">
        <v>284</v>
      </c>
      <c r="C177" s="65"/>
      <c r="D177" s="66"/>
      <c r="E177" s="67"/>
      <c r="F177" s="68"/>
      <c r="G177" s="65"/>
      <c r="H177" s="69"/>
      <c r="I177" s="70"/>
      <c r="J177" s="70"/>
      <c r="K177" s="34" t="s">
        <v>65</v>
      </c>
      <c r="L177" s="77">
        <v>271</v>
      </c>
      <c r="M177" s="77"/>
      <c r="N177" s="72"/>
      <c r="O177" s="79" t="s">
        <v>176</v>
      </c>
      <c r="P177" s="81">
        <v>43731.667280092595</v>
      </c>
      <c r="Q177" s="79" t="s">
        <v>461</v>
      </c>
      <c r="R177" s="83" t="s">
        <v>527</v>
      </c>
      <c r="S177" s="79" t="s">
        <v>558</v>
      </c>
      <c r="T177" s="79" t="s">
        <v>617</v>
      </c>
      <c r="U177" s="79"/>
      <c r="V177" s="83" t="s">
        <v>720</v>
      </c>
      <c r="W177" s="81">
        <v>43731.667280092595</v>
      </c>
      <c r="X177" s="83" t="s">
        <v>895</v>
      </c>
      <c r="Y177" s="79"/>
      <c r="Z177" s="79"/>
      <c r="AA177" s="85" t="s">
        <v>1078</v>
      </c>
      <c r="AB177" s="79"/>
      <c r="AC177" s="79" t="b">
        <v>0</v>
      </c>
      <c r="AD177" s="79">
        <v>1</v>
      </c>
      <c r="AE177" s="85" t="s">
        <v>1094</v>
      </c>
      <c r="AF177" s="79" t="b">
        <v>0</v>
      </c>
      <c r="AG177" s="79" t="s">
        <v>1104</v>
      </c>
      <c r="AH177" s="79"/>
      <c r="AI177" s="85" t="s">
        <v>1094</v>
      </c>
      <c r="AJ177" s="79" t="b">
        <v>0</v>
      </c>
      <c r="AK177" s="79">
        <v>1</v>
      </c>
      <c r="AL177" s="85" t="s">
        <v>1094</v>
      </c>
      <c r="AM177" s="79" t="s">
        <v>1142</v>
      </c>
      <c r="AN177" s="79" t="b">
        <v>0</v>
      </c>
      <c r="AO177" s="85" t="s">
        <v>1078</v>
      </c>
      <c r="AP177" s="79" t="s">
        <v>176</v>
      </c>
      <c r="AQ177" s="79">
        <v>0</v>
      </c>
      <c r="AR177" s="79">
        <v>0</v>
      </c>
      <c r="AS177" s="79"/>
      <c r="AT177" s="79"/>
      <c r="AU177" s="79"/>
      <c r="AV177" s="79"/>
      <c r="AW177" s="79"/>
      <c r="AX177" s="79"/>
      <c r="AY177" s="79"/>
      <c r="AZ177" s="79"/>
      <c r="BA177">
        <v>13</v>
      </c>
      <c r="BB177" s="78" t="str">
        <f>REPLACE(INDEX(GroupVertices[Group],MATCH(Edges25[[#This Row],[Vertex 1]],GroupVertices[Vertex],0)),1,1,"")</f>
        <v>16</v>
      </c>
      <c r="BC177" s="78" t="str">
        <f>REPLACE(INDEX(GroupVertices[Group],MATCH(Edges25[[#This Row],[Vertex 2]],GroupVertices[Vertex],0)),1,1,"")</f>
        <v>16</v>
      </c>
      <c r="BD177" s="48">
        <v>1</v>
      </c>
      <c r="BE177" s="49">
        <v>6.25</v>
      </c>
      <c r="BF177" s="48">
        <v>0</v>
      </c>
      <c r="BG177" s="49">
        <v>0</v>
      </c>
      <c r="BH177" s="48">
        <v>0</v>
      </c>
      <c r="BI177" s="49">
        <v>0</v>
      </c>
      <c r="BJ177" s="48">
        <v>15</v>
      </c>
      <c r="BK177" s="49">
        <v>93.75</v>
      </c>
      <c r="BL177" s="48">
        <v>16</v>
      </c>
    </row>
    <row r="178" spans="1:64" ht="15">
      <c r="A178" s="64" t="s">
        <v>284</v>
      </c>
      <c r="B178" s="64" t="s">
        <v>284</v>
      </c>
      <c r="C178" s="65"/>
      <c r="D178" s="66"/>
      <c r="E178" s="67"/>
      <c r="F178" s="68"/>
      <c r="G178" s="65"/>
      <c r="H178" s="69"/>
      <c r="I178" s="70"/>
      <c r="J178" s="70"/>
      <c r="K178" s="34" t="s">
        <v>65</v>
      </c>
      <c r="L178" s="77">
        <v>272</v>
      </c>
      <c r="M178" s="77"/>
      <c r="N178" s="72"/>
      <c r="O178" s="79" t="s">
        <v>176</v>
      </c>
      <c r="P178" s="81">
        <v>43732.4753125</v>
      </c>
      <c r="Q178" s="79" t="s">
        <v>462</v>
      </c>
      <c r="R178" s="83" t="s">
        <v>528</v>
      </c>
      <c r="S178" s="79" t="s">
        <v>558</v>
      </c>
      <c r="T178" s="79" t="s">
        <v>618</v>
      </c>
      <c r="U178" s="79"/>
      <c r="V178" s="83" t="s">
        <v>720</v>
      </c>
      <c r="W178" s="81">
        <v>43732.4753125</v>
      </c>
      <c r="X178" s="83" t="s">
        <v>896</v>
      </c>
      <c r="Y178" s="79"/>
      <c r="Z178" s="79"/>
      <c r="AA178" s="85" t="s">
        <v>1079</v>
      </c>
      <c r="AB178" s="79"/>
      <c r="AC178" s="79" t="b">
        <v>0</v>
      </c>
      <c r="AD178" s="79">
        <v>0</v>
      </c>
      <c r="AE178" s="85" t="s">
        <v>1094</v>
      </c>
      <c r="AF178" s="79" t="b">
        <v>0</v>
      </c>
      <c r="AG178" s="79" t="s">
        <v>1104</v>
      </c>
      <c r="AH178" s="79"/>
      <c r="AI178" s="85" t="s">
        <v>1094</v>
      </c>
      <c r="AJ178" s="79" t="b">
        <v>0</v>
      </c>
      <c r="AK178" s="79">
        <v>0</v>
      </c>
      <c r="AL178" s="85" t="s">
        <v>1094</v>
      </c>
      <c r="AM178" s="79" t="s">
        <v>1142</v>
      </c>
      <c r="AN178" s="79" t="b">
        <v>0</v>
      </c>
      <c r="AO178" s="85" t="s">
        <v>1079</v>
      </c>
      <c r="AP178" s="79" t="s">
        <v>176</v>
      </c>
      <c r="AQ178" s="79">
        <v>0</v>
      </c>
      <c r="AR178" s="79">
        <v>0</v>
      </c>
      <c r="AS178" s="79"/>
      <c r="AT178" s="79"/>
      <c r="AU178" s="79"/>
      <c r="AV178" s="79"/>
      <c r="AW178" s="79"/>
      <c r="AX178" s="79"/>
      <c r="AY178" s="79"/>
      <c r="AZ178" s="79"/>
      <c r="BA178">
        <v>13</v>
      </c>
      <c r="BB178" s="78" t="str">
        <f>REPLACE(INDEX(GroupVertices[Group],MATCH(Edges25[[#This Row],[Vertex 1]],GroupVertices[Vertex],0)),1,1,"")</f>
        <v>16</v>
      </c>
      <c r="BC178" s="78" t="str">
        <f>REPLACE(INDEX(GroupVertices[Group],MATCH(Edges25[[#This Row],[Vertex 2]],GroupVertices[Vertex],0)),1,1,"")</f>
        <v>16</v>
      </c>
      <c r="BD178" s="48">
        <v>0</v>
      </c>
      <c r="BE178" s="49">
        <v>0</v>
      </c>
      <c r="BF178" s="48">
        <v>0</v>
      </c>
      <c r="BG178" s="49">
        <v>0</v>
      </c>
      <c r="BH178" s="48">
        <v>0</v>
      </c>
      <c r="BI178" s="49">
        <v>0</v>
      </c>
      <c r="BJ178" s="48">
        <v>15</v>
      </c>
      <c r="BK178" s="49">
        <v>100</v>
      </c>
      <c r="BL178" s="48">
        <v>15</v>
      </c>
    </row>
    <row r="179" spans="1:64" ht="15">
      <c r="A179" s="64" t="s">
        <v>284</v>
      </c>
      <c r="B179" s="64" t="s">
        <v>284</v>
      </c>
      <c r="C179" s="65"/>
      <c r="D179" s="66"/>
      <c r="E179" s="67"/>
      <c r="F179" s="68"/>
      <c r="G179" s="65"/>
      <c r="H179" s="69"/>
      <c r="I179" s="70"/>
      <c r="J179" s="70"/>
      <c r="K179" s="34" t="s">
        <v>65</v>
      </c>
      <c r="L179" s="77">
        <v>273</v>
      </c>
      <c r="M179" s="77"/>
      <c r="N179" s="72"/>
      <c r="O179" s="79" t="s">
        <v>176</v>
      </c>
      <c r="P179" s="81">
        <v>43733.475324074076</v>
      </c>
      <c r="Q179" s="79" t="s">
        <v>463</v>
      </c>
      <c r="R179" s="83" t="s">
        <v>529</v>
      </c>
      <c r="S179" s="79" t="s">
        <v>536</v>
      </c>
      <c r="T179" s="79" t="s">
        <v>619</v>
      </c>
      <c r="U179" s="79"/>
      <c r="V179" s="83" t="s">
        <v>720</v>
      </c>
      <c r="W179" s="81">
        <v>43733.475324074076</v>
      </c>
      <c r="X179" s="83" t="s">
        <v>897</v>
      </c>
      <c r="Y179" s="79"/>
      <c r="Z179" s="79"/>
      <c r="AA179" s="85" t="s">
        <v>1080</v>
      </c>
      <c r="AB179" s="79"/>
      <c r="AC179" s="79" t="b">
        <v>0</v>
      </c>
      <c r="AD179" s="79">
        <v>0</v>
      </c>
      <c r="AE179" s="85" t="s">
        <v>1094</v>
      </c>
      <c r="AF179" s="79" t="b">
        <v>0</v>
      </c>
      <c r="AG179" s="79" t="s">
        <v>1104</v>
      </c>
      <c r="AH179" s="79"/>
      <c r="AI179" s="85" t="s">
        <v>1094</v>
      </c>
      <c r="AJ179" s="79" t="b">
        <v>0</v>
      </c>
      <c r="AK179" s="79">
        <v>0</v>
      </c>
      <c r="AL179" s="85" t="s">
        <v>1094</v>
      </c>
      <c r="AM179" s="79" t="s">
        <v>1142</v>
      </c>
      <c r="AN179" s="79" t="b">
        <v>1</v>
      </c>
      <c r="AO179" s="85" t="s">
        <v>1080</v>
      </c>
      <c r="AP179" s="79" t="s">
        <v>176</v>
      </c>
      <c r="AQ179" s="79">
        <v>0</v>
      </c>
      <c r="AR179" s="79">
        <v>0</v>
      </c>
      <c r="AS179" s="79"/>
      <c r="AT179" s="79"/>
      <c r="AU179" s="79"/>
      <c r="AV179" s="79"/>
      <c r="AW179" s="79"/>
      <c r="AX179" s="79"/>
      <c r="AY179" s="79"/>
      <c r="AZ179" s="79"/>
      <c r="BA179">
        <v>13</v>
      </c>
      <c r="BB179" s="78" t="str">
        <f>REPLACE(INDEX(GroupVertices[Group],MATCH(Edges25[[#This Row],[Vertex 1]],GroupVertices[Vertex],0)),1,1,"")</f>
        <v>16</v>
      </c>
      <c r="BC179" s="78" t="str">
        <f>REPLACE(INDEX(GroupVertices[Group],MATCH(Edges25[[#This Row],[Vertex 2]],GroupVertices[Vertex],0)),1,1,"")</f>
        <v>16</v>
      </c>
      <c r="BD179" s="48">
        <v>0</v>
      </c>
      <c r="BE179" s="49">
        <v>0</v>
      </c>
      <c r="BF179" s="48">
        <v>0</v>
      </c>
      <c r="BG179" s="49">
        <v>0</v>
      </c>
      <c r="BH179" s="48">
        <v>0</v>
      </c>
      <c r="BI179" s="49">
        <v>0</v>
      </c>
      <c r="BJ179" s="48">
        <v>11</v>
      </c>
      <c r="BK179" s="49">
        <v>100</v>
      </c>
      <c r="BL179" s="48">
        <v>11</v>
      </c>
    </row>
    <row r="180" spans="1:64" ht="15">
      <c r="A180" s="64" t="s">
        <v>284</v>
      </c>
      <c r="B180" s="64" t="s">
        <v>284</v>
      </c>
      <c r="C180" s="65"/>
      <c r="D180" s="66"/>
      <c r="E180" s="67"/>
      <c r="F180" s="68"/>
      <c r="G180" s="65"/>
      <c r="H180" s="69"/>
      <c r="I180" s="70"/>
      <c r="J180" s="70"/>
      <c r="K180" s="34" t="s">
        <v>65</v>
      </c>
      <c r="L180" s="77">
        <v>274</v>
      </c>
      <c r="M180" s="77"/>
      <c r="N180" s="72"/>
      <c r="O180" s="79" t="s">
        <v>176</v>
      </c>
      <c r="P180" s="81">
        <v>43742.47545138889</v>
      </c>
      <c r="Q180" s="79" t="s">
        <v>464</v>
      </c>
      <c r="R180" s="83" t="s">
        <v>530</v>
      </c>
      <c r="S180" s="79" t="s">
        <v>558</v>
      </c>
      <c r="T180" s="79" t="s">
        <v>620</v>
      </c>
      <c r="U180" s="79"/>
      <c r="V180" s="83" t="s">
        <v>720</v>
      </c>
      <c r="W180" s="81">
        <v>43742.47545138889</v>
      </c>
      <c r="X180" s="83" t="s">
        <v>898</v>
      </c>
      <c r="Y180" s="79"/>
      <c r="Z180" s="79"/>
      <c r="AA180" s="85" t="s">
        <v>1081</v>
      </c>
      <c r="AB180" s="79"/>
      <c r="AC180" s="79" t="b">
        <v>0</v>
      </c>
      <c r="AD180" s="79">
        <v>0</v>
      </c>
      <c r="AE180" s="85" t="s">
        <v>1094</v>
      </c>
      <c r="AF180" s="79" t="b">
        <v>0</v>
      </c>
      <c r="AG180" s="79" t="s">
        <v>1104</v>
      </c>
      <c r="AH180" s="79"/>
      <c r="AI180" s="85" t="s">
        <v>1094</v>
      </c>
      <c r="AJ180" s="79" t="b">
        <v>0</v>
      </c>
      <c r="AK180" s="79">
        <v>0</v>
      </c>
      <c r="AL180" s="85" t="s">
        <v>1094</v>
      </c>
      <c r="AM180" s="79" t="s">
        <v>1142</v>
      </c>
      <c r="AN180" s="79" t="b">
        <v>0</v>
      </c>
      <c r="AO180" s="85" t="s">
        <v>1081</v>
      </c>
      <c r="AP180" s="79" t="s">
        <v>176</v>
      </c>
      <c r="AQ180" s="79">
        <v>0</v>
      </c>
      <c r="AR180" s="79">
        <v>0</v>
      </c>
      <c r="AS180" s="79"/>
      <c r="AT180" s="79"/>
      <c r="AU180" s="79"/>
      <c r="AV180" s="79"/>
      <c r="AW180" s="79"/>
      <c r="AX180" s="79"/>
      <c r="AY180" s="79"/>
      <c r="AZ180" s="79"/>
      <c r="BA180">
        <v>13</v>
      </c>
      <c r="BB180" s="78" t="str">
        <f>REPLACE(INDEX(GroupVertices[Group],MATCH(Edges25[[#This Row],[Vertex 1]],GroupVertices[Vertex],0)),1,1,"")</f>
        <v>16</v>
      </c>
      <c r="BC180" s="78" t="str">
        <f>REPLACE(INDEX(GroupVertices[Group],MATCH(Edges25[[#This Row],[Vertex 2]],GroupVertices[Vertex],0)),1,1,"")</f>
        <v>16</v>
      </c>
      <c r="BD180" s="48">
        <v>0</v>
      </c>
      <c r="BE180" s="49">
        <v>0</v>
      </c>
      <c r="BF180" s="48">
        <v>0</v>
      </c>
      <c r="BG180" s="49">
        <v>0</v>
      </c>
      <c r="BH180" s="48">
        <v>0</v>
      </c>
      <c r="BI180" s="49">
        <v>0</v>
      </c>
      <c r="BJ180" s="48">
        <v>15</v>
      </c>
      <c r="BK180" s="49">
        <v>100</v>
      </c>
      <c r="BL180" s="48">
        <v>15</v>
      </c>
    </row>
    <row r="181" spans="1:64" ht="15">
      <c r="A181" s="64" t="s">
        <v>284</v>
      </c>
      <c r="B181" s="64" t="s">
        <v>284</v>
      </c>
      <c r="C181" s="65"/>
      <c r="D181" s="66"/>
      <c r="E181" s="67"/>
      <c r="F181" s="68"/>
      <c r="G181" s="65"/>
      <c r="H181" s="69"/>
      <c r="I181" s="70"/>
      <c r="J181" s="70"/>
      <c r="K181" s="34" t="s">
        <v>65</v>
      </c>
      <c r="L181" s="77">
        <v>275</v>
      </c>
      <c r="M181" s="77"/>
      <c r="N181" s="72"/>
      <c r="O181" s="79" t="s">
        <v>176</v>
      </c>
      <c r="P181" s="81">
        <v>43745.3356712963</v>
      </c>
      <c r="Q181" s="79" t="s">
        <v>465</v>
      </c>
      <c r="R181" s="83" t="s">
        <v>531</v>
      </c>
      <c r="S181" s="79" t="s">
        <v>536</v>
      </c>
      <c r="T181" s="79" t="s">
        <v>621</v>
      </c>
      <c r="U181" s="79"/>
      <c r="V181" s="83" t="s">
        <v>720</v>
      </c>
      <c r="W181" s="81">
        <v>43745.3356712963</v>
      </c>
      <c r="X181" s="83" t="s">
        <v>899</v>
      </c>
      <c r="Y181" s="79"/>
      <c r="Z181" s="79"/>
      <c r="AA181" s="85" t="s">
        <v>1082</v>
      </c>
      <c r="AB181" s="79"/>
      <c r="AC181" s="79" t="b">
        <v>0</v>
      </c>
      <c r="AD181" s="79">
        <v>0</v>
      </c>
      <c r="AE181" s="85" t="s">
        <v>1094</v>
      </c>
      <c r="AF181" s="79" t="b">
        <v>0</v>
      </c>
      <c r="AG181" s="79" t="s">
        <v>1104</v>
      </c>
      <c r="AH181" s="79"/>
      <c r="AI181" s="85" t="s">
        <v>1094</v>
      </c>
      <c r="AJ181" s="79" t="b">
        <v>0</v>
      </c>
      <c r="AK181" s="79">
        <v>0</v>
      </c>
      <c r="AL181" s="85" t="s">
        <v>1094</v>
      </c>
      <c r="AM181" s="79" t="s">
        <v>1142</v>
      </c>
      <c r="AN181" s="79" t="b">
        <v>1</v>
      </c>
      <c r="AO181" s="85" t="s">
        <v>1082</v>
      </c>
      <c r="AP181" s="79" t="s">
        <v>176</v>
      </c>
      <c r="AQ181" s="79">
        <v>0</v>
      </c>
      <c r="AR181" s="79">
        <v>0</v>
      </c>
      <c r="AS181" s="79"/>
      <c r="AT181" s="79"/>
      <c r="AU181" s="79"/>
      <c r="AV181" s="79"/>
      <c r="AW181" s="79"/>
      <c r="AX181" s="79"/>
      <c r="AY181" s="79"/>
      <c r="AZ181" s="79"/>
      <c r="BA181">
        <v>13</v>
      </c>
      <c r="BB181" s="78" t="str">
        <f>REPLACE(INDEX(GroupVertices[Group],MATCH(Edges25[[#This Row],[Vertex 1]],GroupVertices[Vertex],0)),1,1,"")</f>
        <v>16</v>
      </c>
      <c r="BC181" s="78" t="str">
        <f>REPLACE(INDEX(GroupVertices[Group],MATCH(Edges25[[#This Row],[Vertex 2]],GroupVertices[Vertex],0)),1,1,"")</f>
        <v>16</v>
      </c>
      <c r="BD181" s="48">
        <v>0</v>
      </c>
      <c r="BE181" s="49">
        <v>0</v>
      </c>
      <c r="BF181" s="48">
        <v>0</v>
      </c>
      <c r="BG181" s="49">
        <v>0</v>
      </c>
      <c r="BH181" s="48">
        <v>0</v>
      </c>
      <c r="BI181" s="49">
        <v>0</v>
      </c>
      <c r="BJ181" s="48">
        <v>10</v>
      </c>
      <c r="BK181" s="49">
        <v>100</v>
      </c>
      <c r="BL181" s="48">
        <v>10</v>
      </c>
    </row>
    <row r="182" spans="1:64" ht="15">
      <c r="A182" s="64" t="s">
        <v>284</v>
      </c>
      <c r="B182" s="64" t="s">
        <v>284</v>
      </c>
      <c r="C182" s="65"/>
      <c r="D182" s="66"/>
      <c r="E182" s="67"/>
      <c r="F182" s="68"/>
      <c r="G182" s="65"/>
      <c r="H182" s="69"/>
      <c r="I182" s="70"/>
      <c r="J182" s="70"/>
      <c r="K182" s="34" t="s">
        <v>65</v>
      </c>
      <c r="L182" s="77">
        <v>276</v>
      </c>
      <c r="M182" s="77"/>
      <c r="N182" s="72"/>
      <c r="O182" s="79" t="s">
        <v>176</v>
      </c>
      <c r="P182" s="81">
        <v>43746.47534722222</v>
      </c>
      <c r="Q182" s="79" t="s">
        <v>466</v>
      </c>
      <c r="R182" s="83" t="s">
        <v>532</v>
      </c>
      <c r="S182" s="79" t="s">
        <v>536</v>
      </c>
      <c r="T182" s="79" t="s">
        <v>622</v>
      </c>
      <c r="U182" s="79"/>
      <c r="V182" s="83" t="s">
        <v>720</v>
      </c>
      <c r="W182" s="81">
        <v>43746.47534722222</v>
      </c>
      <c r="X182" s="83" t="s">
        <v>900</v>
      </c>
      <c r="Y182" s="79"/>
      <c r="Z182" s="79"/>
      <c r="AA182" s="85" t="s">
        <v>1083</v>
      </c>
      <c r="AB182" s="79"/>
      <c r="AC182" s="79" t="b">
        <v>0</v>
      </c>
      <c r="AD182" s="79">
        <v>0</v>
      </c>
      <c r="AE182" s="85" t="s">
        <v>1094</v>
      </c>
      <c r="AF182" s="79" t="b">
        <v>0</v>
      </c>
      <c r="AG182" s="79" t="s">
        <v>1104</v>
      </c>
      <c r="AH182" s="79"/>
      <c r="AI182" s="85" t="s">
        <v>1094</v>
      </c>
      <c r="AJ182" s="79" t="b">
        <v>0</v>
      </c>
      <c r="AK182" s="79">
        <v>0</v>
      </c>
      <c r="AL182" s="85" t="s">
        <v>1094</v>
      </c>
      <c r="AM182" s="79" t="s">
        <v>1142</v>
      </c>
      <c r="AN182" s="79" t="b">
        <v>1</v>
      </c>
      <c r="AO182" s="85" t="s">
        <v>1083</v>
      </c>
      <c r="AP182" s="79" t="s">
        <v>176</v>
      </c>
      <c r="AQ182" s="79">
        <v>0</v>
      </c>
      <c r="AR182" s="79">
        <v>0</v>
      </c>
      <c r="AS182" s="79"/>
      <c r="AT182" s="79"/>
      <c r="AU182" s="79"/>
      <c r="AV182" s="79"/>
      <c r="AW182" s="79"/>
      <c r="AX182" s="79"/>
      <c r="AY182" s="79"/>
      <c r="AZ182" s="79"/>
      <c r="BA182">
        <v>13</v>
      </c>
      <c r="BB182" s="78" t="str">
        <f>REPLACE(INDEX(GroupVertices[Group],MATCH(Edges25[[#This Row],[Vertex 1]],GroupVertices[Vertex],0)),1,1,"")</f>
        <v>16</v>
      </c>
      <c r="BC182" s="78" t="str">
        <f>REPLACE(INDEX(GroupVertices[Group],MATCH(Edges25[[#This Row],[Vertex 2]],GroupVertices[Vertex],0)),1,1,"")</f>
        <v>16</v>
      </c>
      <c r="BD182" s="48">
        <v>1</v>
      </c>
      <c r="BE182" s="49">
        <v>7.142857142857143</v>
      </c>
      <c r="BF182" s="48">
        <v>0</v>
      </c>
      <c r="BG182" s="49">
        <v>0</v>
      </c>
      <c r="BH182" s="48">
        <v>0</v>
      </c>
      <c r="BI182" s="49">
        <v>0</v>
      </c>
      <c r="BJ182" s="48">
        <v>13</v>
      </c>
      <c r="BK182" s="49">
        <v>92.85714285714286</v>
      </c>
      <c r="BL182" s="48">
        <v>14</v>
      </c>
    </row>
    <row r="183" spans="1:64" ht="15">
      <c r="A183" s="64" t="s">
        <v>284</v>
      </c>
      <c r="B183" s="64" t="s">
        <v>284</v>
      </c>
      <c r="C183" s="65"/>
      <c r="D183" s="66"/>
      <c r="E183" s="67"/>
      <c r="F183" s="68"/>
      <c r="G183" s="65"/>
      <c r="H183" s="69"/>
      <c r="I183" s="70"/>
      <c r="J183" s="70"/>
      <c r="K183" s="34" t="s">
        <v>65</v>
      </c>
      <c r="L183" s="77">
        <v>277</v>
      </c>
      <c r="M183" s="77"/>
      <c r="N183" s="72"/>
      <c r="O183" s="79" t="s">
        <v>176</v>
      </c>
      <c r="P183" s="81">
        <v>43747.891921296294</v>
      </c>
      <c r="Q183" s="79" t="s">
        <v>467</v>
      </c>
      <c r="R183" s="83" t="s">
        <v>533</v>
      </c>
      <c r="S183" s="79" t="s">
        <v>536</v>
      </c>
      <c r="T183" s="79" t="s">
        <v>623</v>
      </c>
      <c r="U183" s="79"/>
      <c r="V183" s="83" t="s">
        <v>720</v>
      </c>
      <c r="W183" s="81">
        <v>43747.891921296294</v>
      </c>
      <c r="X183" s="83" t="s">
        <v>901</v>
      </c>
      <c r="Y183" s="79"/>
      <c r="Z183" s="79"/>
      <c r="AA183" s="85" t="s">
        <v>1084</v>
      </c>
      <c r="AB183" s="79"/>
      <c r="AC183" s="79" t="b">
        <v>0</v>
      </c>
      <c r="AD183" s="79">
        <v>0</v>
      </c>
      <c r="AE183" s="85" t="s">
        <v>1094</v>
      </c>
      <c r="AF183" s="79" t="b">
        <v>0</v>
      </c>
      <c r="AG183" s="79" t="s">
        <v>1104</v>
      </c>
      <c r="AH183" s="79"/>
      <c r="AI183" s="85" t="s">
        <v>1094</v>
      </c>
      <c r="AJ183" s="79" t="b">
        <v>0</v>
      </c>
      <c r="AK183" s="79">
        <v>0</v>
      </c>
      <c r="AL183" s="85" t="s">
        <v>1094</v>
      </c>
      <c r="AM183" s="79" t="s">
        <v>1142</v>
      </c>
      <c r="AN183" s="79" t="b">
        <v>1</v>
      </c>
      <c r="AO183" s="85" t="s">
        <v>1084</v>
      </c>
      <c r="AP183" s="79" t="s">
        <v>176</v>
      </c>
      <c r="AQ183" s="79">
        <v>0</v>
      </c>
      <c r="AR183" s="79">
        <v>0</v>
      </c>
      <c r="AS183" s="79"/>
      <c r="AT183" s="79"/>
      <c r="AU183" s="79"/>
      <c r="AV183" s="79"/>
      <c r="AW183" s="79"/>
      <c r="AX183" s="79"/>
      <c r="AY183" s="79"/>
      <c r="AZ183" s="79"/>
      <c r="BA183">
        <v>13</v>
      </c>
      <c r="BB183" s="78" t="str">
        <f>REPLACE(INDEX(GroupVertices[Group],MATCH(Edges25[[#This Row],[Vertex 1]],GroupVertices[Vertex],0)),1,1,"")</f>
        <v>16</v>
      </c>
      <c r="BC183" s="78" t="str">
        <f>REPLACE(INDEX(GroupVertices[Group],MATCH(Edges25[[#This Row],[Vertex 2]],GroupVertices[Vertex],0)),1,1,"")</f>
        <v>16</v>
      </c>
      <c r="BD183" s="48">
        <v>1</v>
      </c>
      <c r="BE183" s="49">
        <v>7.142857142857143</v>
      </c>
      <c r="BF183" s="48">
        <v>0</v>
      </c>
      <c r="BG183" s="49">
        <v>0</v>
      </c>
      <c r="BH183" s="48">
        <v>0</v>
      </c>
      <c r="BI183" s="49">
        <v>0</v>
      </c>
      <c r="BJ183" s="48">
        <v>13</v>
      </c>
      <c r="BK183" s="49">
        <v>92.85714285714286</v>
      </c>
      <c r="BL183" s="48">
        <v>14</v>
      </c>
    </row>
    <row r="184" spans="1:64" ht="15">
      <c r="A184" s="64" t="s">
        <v>284</v>
      </c>
      <c r="B184" s="64" t="s">
        <v>284</v>
      </c>
      <c r="C184" s="65"/>
      <c r="D184" s="66"/>
      <c r="E184" s="67"/>
      <c r="F184" s="68"/>
      <c r="G184" s="65"/>
      <c r="H184" s="69"/>
      <c r="I184" s="70"/>
      <c r="J184" s="70"/>
      <c r="K184" s="34" t="s">
        <v>65</v>
      </c>
      <c r="L184" s="77">
        <v>278</v>
      </c>
      <c r="M184" s="77"/>
      <c r="N184" s="72"/>
      <c r="O184" s="79" t="s">
        <v>176</v>
      </c>
      <c r="P184" s="81">
        <v>43752.16905092593</v>
      </c>
      <c r="Q184" s="79" t="s">
        <v>468</v>
      </c>
      <c r="R184" s="83" t="s">
        <v>534</v>
      </c>
      <c r="S184" s="79" t="s">
        <v>536</v>
      </c>
      <c r="T184" s="79" t="s">
        <v>624</v>
      </c>
      <c r="U184" s="79"/>
      <c r="V184" s="83" t="s">
        <v>720</v>
      </c>
      <c r="W184" s="81">
        <v>43752.16905092593</v>
      </c>
      <c r="X184" s="83" t="s">
        <v>902</v>
      </c>
      <c r="Y184" s="79"/>
      <c r="Z184" s="79"/>
      <c r="AA184" s="85" t="s">
        <v>1085</v>
      </c>
      <c r="AB184" s="79"/>
      <c r="AC184" s="79" t="b">
        <v>0</v>
      </c>
      <c r="AD184" s="79">
        <v>0</v>
      </c>
      <c r="AE184" s="85" t="s">
        <v>1094</v>
      </c>
      <c r="AF184" s="79" t="b">
        <v>0</v>
      </c>
      <c r="AG184" s="79" t="s">
        <v>1104</v>
      </c>
      <c r="AH184" s="79"/>
      <c r="AI184" s="85" t="s">
        <v>1094</v>
      </c>
      <c r="AJ184" s="79" t="b">
        <v>0</v>
      </c>
      <c r="AK184" s="79">
        <v>0</v>
      </c>
      <c r="AL184" s="85" t="s">
        <v>1094</v>
      </c>
      <c r="AM184" s="79" t="s">
        <v>1142</v>
      </c>
      <c r="AN184" s="79" t="b">
        <v>1</v>
      </c>
      <c r="AO184" s="85" t="s">
        <v>1085</v>
      </c>
      <c r="AP184" s="79" t="s">
        <v>176</v>
      </c>
      <c r="AQ184" s="79">
        <v>0</v>
      </c>
      <c r="AR184" s="79">
        <v>0</v>
      </c>
      <c r="AS184" s="79"/>
      <c r="AT184" s="79"/>
      <c r="AU184" s="79"/>
      <c r="AV184" s="79"/>
      <c r="AW184" s="79"/>
      <c r="AX184" s="79"/>
      <c r="AY184" s="79"/>
      <c r="AZ184" s="79"/>
      <c r="BA184">
        <v>13</v>
      </c>
      <c r="BB184" s="78" t="str">
        <f>REPLACE(INDEX(GroupVertices[Group],MATCH(Edges25[[#This Row],[Vertex 1]],GroupVertices[Vertex],0)),1,1,"")</f>
        <v>16</v>
      </c>
      <c r="BC184" s="78" t="str">
        <f>REPLACE(INDEX(GroupVertices[Group],MATCH(Edges25[[#This Row],[Vertex 2]],GroupVertices[Vertex],0)),1,1,"")</f>
        <v>16</v>
      </c>
      <c r="BD184" s="48">
        <v>0</v>
      </c>
      <c r="BE184" s="49">
        <v>0</v>
      </c>
      <c r="BF184" s="48">
        <v>1</v>
      </c>
      <c r="BG184" s="49">
        <v>7.142857142857143</v>
      </c>
      <c r="BH184" s="48">
        <v>0</v>
      </c>
      <c r="BI184" s="49">
        <v>0</v>
      </c>
      <c r="BJ184" s="48">
        <v>13</v>
      </c>
      <c r="BK184" s="49">
        <v>92.85714285714286</v>
      </c>
      <c r="BL184" s="48">
        <v>14</v>
      </c>
    </row>
    <row r="185" spans="1:64" ht="15">
      <c r="A185" s="64" t="s">
        <v>284</v>
      </c>
      <c r="B185" s="64" t="s">
        <v>284</v>
      </c>
      <c r="C185" s="65"/>
      <c r="D185" s="66"/>
      <c r="E185" s="67"/>
      <c r="F185" s="68"/>
      <c r="G185" s="65"/>
      <c r="H185" s="69"/>
      <c r="I185" s="70"/>
      <c r="J185" s="70"/>
      <c r="K185" s="34" t="s">
        <v>65</v>
      </c>
      <c r="L185" s="77">
        <v>279</v>
      </c>
      <c r="M185" s="77"/>
      <c r="N185" s="72"/>
      <c r="O185" s="79" t="s">
        <v>176</v>
      </c>
      <c r="P185" s="81">
        <v>43760.33565972222</v>
      </c>
      <c r="Q185" s="79" t="s">
        <v>469</v>
      </c>
      <c r="R185" s="83" t="s">
        <v>535</v>
      </c>
      <c r="S185" s="79" t="s">
        <v>558</v>
      </c>
      <c r="T185" s="79" t="s">
        <v>625</v>
      </c>
      <c r="U185" s="79"/>
      <c r="V185" s="83" t="s">
        <v>720</v>
      </c>
      <c r="W185" s="81">
        <v>43760.33565972222</v>
      </c>
      <c r="X185" s="83" t="s">
        <v>903</v>
      </c>
      <c r="Y185" s="79"/>
      <c r="Z185" s="79"/>
      <c r="AA185" s="85" t="s">
        <v>1086</v>
      </c>
      <c r="AB185" s="79"/>
      <c r="AC185" s="79" t="b">
        <v>0</v>
      </c>
      <c r="AD185" s="79">
        <v>0</v>
      </c>
      <c r="AE185" s="85" t="s">
        <v>1094</v>
      </c>
      <c r="AF185" s="79" t="b">
        <v>0</v>
      </c>
      <c r="AG185" s="79" t="s">
        <v>1104</v>
      </c>
      <c r="AH185" s="79"/>
      <c r="AI185" s="85" t="s">
        <v>1094</v>
      </c>
      <c r="AJ185" s="79" t="b">
        <v>0</v>
      </c>
      <c r="AK185" s="79">
        <v>0</v>
      </c>
      <c r="AL185" s="85" t="s">
        <v>1094</v>
      </c>
      <c r="AM185" s="79" t="s">
        <v>1142</v>
      </c>
      <c r="AN185" s="79" t="b">
        <v>0</v>
      </c>
      <c r="AO185" s="85" t="s">
        <v>1086</v>
      </c>
      <c r="AP185" s="79" t="s">
        <v>176</v>
      </c>
      <c r="AQ185" s="79">
        <v>0</v>
      </c>
      <c r="AR185" s="79">
        <v>0</v>
      </c>
      <c r="AS185" s="79"/>
      <c r="AT185" s="79"/>
      <c r="AU185" s="79"/>
      <c r="AV185" s="79"/>
      <c r="AW185" s="79"/>
      <c r="AX185" s="79"/>
      <c r="AY185" s="79"/>
      <c r="AZ185" s="79"/>
      <c r="BA185">
        <v>13</v>
      </c>
      <c r="BB185" s="78" t="str">
        <f>REPLACE(INDEX(GroupVertices[Group],MATCH(Edges25[[#This Row],[Vertex 1]],GroupVertices[Vertex],0)),1,1,"")</f>
        <v>16</v>
      </c>
      <c r="BC185" s="78" t="str">
        <f>REPLACE(INDEX(GroupVertices[Group],MATCH(Edges25[[#This Row],[Vertex 2]],GroupVertices[Vertex],0)),1,1,"")</f>
        <v>16</v>
      </c>
      <c r="BD185" s="48">
        <v>0</v>
      </c>
      <c r="BE185" s="49">
        <v>0</v>
      </c>
      <c r="BF185" s="48">
        <v>0</v>
      </c>
      <c r="BG185" s="49">
        <v>0</v>
      </c>
      <c r="BH185" s="48">
        <v>0</v>
      </c>
      <c r="BI185" s="49">
        <v>0</v>
      </c>
      <c r="BJ185" s="48">
        <v>13</v>
      </c>
      <c r="BK185" s="49">
        <v>100</v>
      </c>
      <c r="BL185" s="48">
        <v>13</v>
      </c>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hyperlinks>
    <hyperlink ref="R3" r:id="rId1" display="https://twitter.com/ManageFlitter/status/1113192788894670851"/>
    <hyperlink ref="R10" r:id="rId2" display="https://www.widefoc.us/?utm_source=WF&amp;utm_medium=Paidsocial_0810&amp;utm_campaign=WFSocial"/>
    <hyperlink ref="R11" r:id="rId3" display="https://bookme.name/MohdImran"/>
    <hyperlink ref="R20" r:id="rId4" display="https://twitter.com/btweeps_/status/1159867749260283904?s=21"/>
    <hyperlink ref="R21" r:id="rId5" display="https://app.btweeps.com/"/>
    <hyperlink ref="R28" r:id="rId6" display="https://twitter.com/btweeps_/status/1159867749260283904?s=21"/>
    <hyperlink ref="R29" r:id="rId7" display="https://app.btweeps.com/"/>
    <hyperlink ref="R36" r:id="rId8" display="https://twitter.com/btweeps_/status/1159867749260283904?s=21"/>
    <hyperlink ref="R37" r:id="rId9" display="https://app.btweeps.com/"/>
    <hyperlink ref="R38" r:id="rId10" display="http://www.managementguru.net/how-to-measure-instagram-marketing-roi/"/>
    <hyperlink ref="R40" r:id="rId11" display="https://twitter.com/marklives/status/1163716352529641473"/>
    <hyperlink ref="R42" r:id="rId12" display="https://twitter.com/InfovisionSocio/status/1164586396155183104"/>
    <hyperlink ref="R43" r:id="rId13" display="https://twitter.com/btweeps_/status/1159867749260283904?s=21"/>
    <hyperlink ref="R44" r:id="rId14" display="https://twitter.com/i/web/status/1165526725377351681"/>
    <hyperlink ref="R48" r:id="rId15" display="https://app.btweeps.com/"/>
    <hyperlink ref="R49" r:id="rId16" display="https://app.btweeps.com/"/>
    <hyperlink ref="R51" r:id="rId17" display="https://twitter.com/johnhall/status/1157818467489320960"/>
    <hyperlink ref="R52" r:id="rId18" display="https://twitter.com/ruhlin/status/1156277073817800704"/>
    <hyperlink ref="R53" r:id="rId19" display="https://fdier.co/ovoUPN"/>
    <hyperlink ref="R55" r:id="rId20" display="https://app.btweeps.com/"/>
    <hyperlink ref="R58" r:id="rId21" display="https://twitter.com/btweeps_/status/1159867749260283904?s=21"/>
    <hyperlink ref="R59" r:id="rId22" display="https://app.btweeps.com/"/>
    <hyperlink ref="R60" r:id="rId23" display="https://app.btweeps.com/"/>
    <hyperlink ref="R66" r:id="rId24" display="https://twitter.com/btweeps_/status/1159867749260283904?s=21"/>
    <hyperlink ref="R67" r:id="rId25" display="https://app.btweeps.com/"/>
    <hyperlink ref="R68" r:id="rId26" display="https://bookme.name/MohdImran"/>
    <hyperlink ref="R69" r:id="rId27" display="https://bookme.name/MohdImran"/>
    <hyperlink ref="R71" r:id="rId28" display="https://bookme.name/MohdImran"/>
    <hyperlink ref="R72" r:id="rId29" display="https://twitter.com/i/web/status/1165894657219465217"/>
    <hyperlink ref="R75" r:id="rId30" display="https://twitter.com/i/web/status/1166349822905004044"/>
    <hyperlink ref="R79" r:id="rId31" display="https://twitter.com/i/web/status/1166401705728237568"/>
    <hyperlink ref="R80" r:id="rId32" display="https://www.social-tribe.com/2018/07/20/translate-social-data-business-insights/?utm_source=blog-post&amp;utm_medium=st-website&amp;utm_campaign=measuring-success"/>
    <hyperlink ref="R81" r:id="rId33" display="https://twitter.com/i/web/status/1167503763353088001"/>
    <hyperlink ref="R83" r:id="rId34" display="http://bit.ly/2qBZlpZ"/>
    <hyperlink ref="R85" r:id="rId35" display="https://twitter.com/i/web/status/1170047013355806721"/>
    <hyperlink ref="R87" r:id="rId36" display="https://twitter.com/i/web/status/1171327029888933888"/>
    <hyperlink ref="R91" r:id="rId37" display="https://twitter.com/BarbStegemann/status/1171411201437380609"/>
    <hyperlink ref="R92" r:id="rId38" display="https://b2the7.com/learning-from-others-and-what-social-tools-they-are-using/"/>
    <hyperlink ref="R93" r:id="rId39" display="http://urbansoft.co/"/>
    <hyperlink ref="R94" r:id="rId40" display="https://www.branex.com/blog/infographics-social-media-tips-to-get-the-best-results/"/>
    <hyperlink ref="R97" r:id="rId41" display="https://twitter.com/i/web/status/1173691942238076928"/>
    <hyperlink ref="R98" r:id="rId42" display="https://twitter.com/i/web/status/1173921006630690816"/>
    <hyperlink ref="R100" r:id="rId43" display="https://twitter.com/i/web/status/1175169479828889601"/>
    <hyperlink ref="R105" r:id="rId44" display="https://twitter.com/i/web/status/1176773263520935936"/>
    <hyperlink ref="R108" r:id="rId45" display="https://www.falcon.io/insights-hub/topics/social-media-roi/spark-interview-a-social-media-fairy-tale/?utm_term=falcon+page&amp;utm_medium=social&amp;utm_source=twitter&amp;utm_campaign=attract-all-engagement-own&amp;utm_content=falcon+social"/>
    <hyperlink ref="R109" r:id="rId46" display="https://www.falcon.io/insights-hub/topics/social-media-roi/how-to-prove-social-media-roi-to-your-boss/?utm_term=falcon+page&amp;utm_medium=social&amp;utm_source=twitter&amp;utm_campaign=attract-all-engagement-own&amp;utm_content=falcon+social"/>
    <hyperlink ref="R111" r:id="rId47" display="https://www.dpom.co.uk/truth-social-roi/"/>
    <hyperlink ref="R113" r:id="rId48" display="http://www.sociamonials.com/redirect.php?url_id=377868&amp;s_id=2747926"/>
    <hyperlink ref="R115" r:id="rId49" display="https://twitter.com/i/web/status/1160959358986944512"/>
    <hyperlink ref="R116" r:id="rId50" display="http://www.sociamonials.com/redirect.php?url_id=392778&amp;s_id=2889846"/>
    <hyperlink ref="R117" r:id="rId51" display="http://www.sociamonials.com/redirect.php?url_id=432809&amp;s_id=3173515"/>
    <hyperlink ref="R118" r:id="rId52" display="http://www.sociamonials.com/redirect.php?url_id=429943&amp;s_id=3173561"/>
    <hyperlink ref="R119" r:id="rId53" display="http://www.sociamonials.com/redirect.php?url_id=430824&amp;s_id=3173560"/>
    <hyperlink ref="R120" r:id="rId54" display="http://www.sociamonials.com/redirect.php?url_id=434528&amp;s_id=3173512"/>
    <hyperlink ref="R121" r:id="rId55" display="https://twitter.com/i/web/status/1152644282530107399"/>
    <hyperlink ref="R124" r:id="rId56" display="http://seashell.co.in/blog/list-of-twitter-chats-related-to-digital-marketing/"/>
    <hyperlink ref="R125" r:id="rId57" display="http://blog.manageflitter.com/socialroi-book-part-i?utm_sq=fqqto4j70u&amp;utm_source=twitter&amp;utm_medium=social&amp;utm_campaign=ross_quintana&amp;utm_content=ross+self+promotion"/>
    <hyperlink ref="R129" r:id="rId58" display="https://kickfactory.com/blog/the-case-for-human-assisted-ai/"/>
    <hyperlink ref="R130" r:id="rId59" display="https://kickfactory.com/blog/how-to-increase-social-media-engagement/"/>
    <hyperlink ref="R131" r:id="rId60" display="https://kickfactory.com/blog/2-ways-to-give-your-audience-what-it-wants/"/>
    <hyperlink ref="R132" r:id="rId61" display="https://kickfactory.com/blog/the-case-for-human-assisted-ai/"/>
    <hyperlink ref="R133" r:id="rId62" display="https://kickfactory.com/blog/how-to-increase-social-media-engagement/"/>
    <hyperlink ref="R134" r:id="rId63" display="https://b2the7.com/learning-from-others-and-what-social-tools-they-are-using/"/>
    <hyperlink ref="R135" r:id="rId64" display="https://twitter.com/i/web/status/1169720910577917953"/>
    <hyperlink ref="R136" r:id="rId65" display="https://b2the7.com/learning-from-others-and-what-social-tools-they-are-using/"/>
    <hyperlink ref="R137" r:id="rId66" display="https://www.smartinsights.com/social-media-marketing/social-media-strategy/social-media-marketing-trends-2020/?utm_source=enews&amp;utm_medium=email&amp;utm_content=copy"/>
    <hyperlink ref="R166" r:id="rId67" display="https://twitter.com/ManageFlitter/status/1113195710474801153"/>
    <hyperlink ref="R167" r:id="rId68" display="https://twitter.com/ManageFlitter/status/1113195710474801153"/>
    <hyperlink ref="R168" r:id="rId69" display="https://twitter.com/ManageFlitter/status/1113198490925117442"/>
    <hyperlink ref="R169" r:id="rId70" display="https://twitter.com/ManageFlitter/status/1113195710474801153"/>
    <hyperlink ref="R173" r:id="rId71" display="https://twitter.com/i/web/status/1171146868610490369"/>
    <hyperlink ref="R174" r:id="rId72" display="https://twitter.com/i/web/status/1171157465662205952"/>
    <hyperlink ref="R175" r:id="rId73" display="https://blog.hubspot.com/marketing/what-is-digital-marketing"/>
    <hyperlink ref="R176" r:id="rId74" display="https://twitter.com/i/web/status/1174665840303706112"/>
    <hyperlink ref="R177" r:id="rId75" display="https://blog.hubspot.com/marketing/how-to-syndicate-content"/>
    <hyperlink ref="R178" r:id="rId76" display="https://blog.hubspot.com/marketing/instagram-explore-page"/>
    <hyperlink ref="R179" r:id="rId77" display="https://twitter.com/i/web/status/1176819753463308290"/>
    <hyperlink ref="R180" r:id="rId78" display="https://blog.hubspot.com/marketing/kpi-dashboard"/>
    <hyperlink ref="R181" r:id="rId79" display="https://twitter.com/i/web/status/1181117799030280192"/>
    <hyperlink ref="R182" r:id="rId80" display="https://twitter.com/i/web/status/1181530807137112065"/>
    <hyperlink ref="R183" r:id="rId81" display="https://twitter.com/i/web/status/1182044154211262464"/>
    <hyperlink ref="R184" r:id="rId82" display="https://twitter.com/i/web/status/1183594133090385925"/>
    <hyperlink ref="R185" r:id="rId83" display="https://blog.hubspot.com/marketing/social-bookmarking"/>
    <hyperlink ref="U8" r:id="rId84" display="https://pbs.twimg.com/media/D8pR62FX4AEMbWt.jpg"/>
    <hyperlink ref="U38" r:id="rId85" display="https://pbs.twimg.com/media/ECUtaozU0AAxMsV.png"/>
    <hyperlink ref="U45" r:id="rId86" display="https://pbs.twimg.com/tweet_video_thumb/EBKGyaJX4AMc5RT.jpg"/>
    <hyperlink ref="U48" r:id="rId87" display="https://pbs.twimg.com/media/EA5YCZaXUAIeZkK.png"/>
    <hyperlink ref="U49" r:id="rId88" display="https://pbs.twimg.com/tweet_video_thumb/EBKERMyXUAU3VaR.jpg"/>
    <hyperlink ref="U55" r:id="rId89" display="https://pbs.twimg.com/tweet_video_thumb/EBWdXOYXUAEXLq3.jpg"/>
    <hyperlink ref="U59" r:id="rId90" display="https://pbs.twimg.com/tweet_video_thumb/ECSJ04VXkAE0bgj.jpg"/>
    <hyperlink ref="U68" r:id="rId91" display="https://pbs.twimg.com/media/EBVpLyEXUAExdR-.png"/>
    <hyperlink ref="U69" r:id="rId92" display="https://pbs.twimg.com/media/EBbP17aX4AAcgCo.png"/>
    <hyperlink ref="U71" r:id="rId93" display="https://pbs.twimg.com/media/ECIpubVW4AEdrN7.jpg"/>
    <hyperlink ref="U83" r:id="rId94" display="https://pbs.twimg.com/media/EDsjGMPW4AAl70d.png"/>
    <hyperlink ref="U89" r:id="rId95" display="https://pbs.twimg.com/media/EEHRHCfVUAAP5BN.jpg"/>
    <hyperlink ref="U90" r:id="rId96" display="https://pbs.twimg.com/media/EEHRHCfVUAAP5BN.jpg"/>
    <hyperlink ref="U93" r:id="rId97" display="https://pbs.twimg.com/media/EER40PjWwAAb0jY.jpg"/>
    <hyperlink ref="U94" r:id="rId98" display="https://pbs.twimg.com/media/DpIvgfeU0AAnSyE.jpg"/>
    <hyperlink ref="U99" r:id="rId99" display="https://pbs.twimg.com/media/EEwgza2X4AE03or.jpg"/>
    <hyperlink ref="U102" r:id="rId100" display="https://pbs.twimg.com/media/EFA5gW2XYAQGpAW.jpg"/>
    <hyperlink ref="U110" r:id="rId101" display="https://pbs.twimg.com/media/EF4g4ySXYAI5X8g.png"/>
    <hyperlink ref="U111" r:id="rId102" display="https://pbs.twimg.com/media/EF9jGM9WkAING0O.png"/>
    <hyperlink ref="U112" r:id="rId103" display="https://pbs.twimg.com/media/EBM481xVAAAvUqu.png"/>
    <hyperlink ref="U113" r:id="rId104" display="https://pbs.twimg.com/amplify_video_thumb/1159237230826668032/img/3I2QiOzC6FFR0QWi.jpg"/>
    <hyperlink ref="U114" r:id="rId105" display="https://pbs.twimg.com/media/EBw78wCUIAYKu-J.jpg"/>
    <hyperlink ref="U116" r:id="rId106" display="https://pbs.twimg.com/media/EClTDhrUEAAOvuR.png"/>
    <hyperlink ref="U117" r:id="rId107" display="https://pbs.twimg.com/amplify_video_thumb/1180076774085939200/img/4vjQ2uYBzRgUGAuv.jpg"/>
    <hyperlink ref="U118" r:id="rId108" display="https://pbs.twimg.com/media/EF1AHppU4AAMlJY.jpg"/>
    <hyperlink ref="U119" r:id="rId109" display="https://pbs.twimg.com/media/EF43ZcyU8AIs3Zx.jpg"/>
    <hyperlink ref="U120" r:id="rId110" display="https://pbs.twimg.com/media/EGDKw75U4AEOQAv.jpg"/>
    <hyperlink ref="U125" r:id="rId111" display="https://pbs.twimg.com/media/DbvkJaZXcAAWEaw.jpg"/>
    <hyperlink ref="U141" r:id="rId112" display="https://pbs.twimg.com/media/D2ndo_ZX4AIcg-B.jpg"/>
    <hyperlink ref="U142" r:id="rId113" display="https://pbs.twimg.com/tweet_video_thumb/D2nZ1M_WkAAKmYK.jpg"/>
    <hyperlink ref="U148" r:id="rId114" display="https://pbs.twimg.com/media/D2DVzi1X0AE1_kl.jpg"/>
    <hyperlink ref="U149" r:id="rId115" display="https://pbs.twimg.com/media/D3LbIuPWsAA08PA.jpg"/>
    <hyperlink ref="U150" r:id="rId116" display="https://pbs.twimg.com/media/D2DRTxmXcAgTy59.jpg"/>
    <hyperlink ref="U151" r:id="rId117" display="https://pbs.twimg.com/media/D2nY7vHW0AEXg6X.jpg"/>
    <hyperlink ref="U154" r:id="rId118" display="https://pbs.twimg.com/media/D2DRTxmXcAgTy59.jpg"/>
    <hyperlink ref="V3" r:id="rId119" display="http://pbs.twimg.com/profile_images/1148730627409272832/IJJ-wLYJ_normal.jpg"/>
    <hyperlink ref="V4" r:id="rId120" display="http://pbs.twimg.com/profile_images/976878554666471425/BJHFc8tF_normal.jpg"/>
    <hyperlink ref="V5" r:id="rId121" display="http://pbs.twimg.com/profile_images/1157926311144198145/WSZMy5_0_normal.jpg"/>
    <hyperlink ref="V6" r:id="rId122" display="http://pbs.twimg.com/profile_images/1082912723984400385/u7dwKtsv_normal.jpg"/>
    <hyperlink ref="V7" r:id="rId123" display="http://pbs.twimg.com/profile_images/1130957462813728773/-j_lcLKQ_normal.jpg"/>
    <hyperlink ref="V8" r:id="rId124" display="https://pbs.twimg.com/media/D8pR62FX4AEMbWt.jpg"/>
    <hyperlink ref="V9" r:id="rId125" display="http://pbs.twimg.com/profile_images/728285749255258114/yplJkHwK_normal.jpg"/>
    <hyperlink ref="V10" r:id="rId126" display="http://pbs.twimg.com/profile_images/415179987583389696/1bLpxI_X_normal.jpeg"/>
    <hyperlink ref="V11" r:id="rId127" display="http://pbs.twimg.com/profile_images/948308626535567365/yJhL4heN_normal.jpg"/>
    <hyperlink ref="V12" r:id="rId128" display="http://pbs.twimg.com/profile_images/1158750641931599872/HXMclRFU_normal.jpg"/>
    <hyperlink ref="V13" r:id="rId129" display="http://pbs.twimg.com/profile_images/1138886860447649792/cwUSCwuR_normal.png"/>
    <hyperlink ref="V14" r:id="rId130" display="http://pbs.twimg.com/profile_images/946573961697120257/58G9jaJ1_normal.jpg"/>
    <hyperlink ref="V15" r:id="rId131" display="http://pbs.twimg.com/profile_images/378800000062852494/78a40561bb2e2b2a217b9997259776bc_normal.png"/>
    <hyperlink ref="V16" r:id="rId132" display="http://pbs.twimg.com/profile_images/378800000062852494/78a40561bb2e2b2a217b9997259776bc_normal.png"/>
    <hyperlink ref="V17" r:id="rId133" display="http://pbs.twimg.com/profile_images/378800000062852494/78a40561bb2e2b2a217b9997259776bc_normal.png"/>
    <hyperlink ref="V18" r:id="rId134" display="http://pbs.twimg.com/profile_images/378800000062852494/78a40561bb2e2b2a217b9997259776bc_normal.png"/>
    <hyperlink ref="V19" r:id="rId135" display="http://pbs.twimg.com/profile_images/378800000062852494/78a40561bb2e2b2a217b9997259776bc_normal.png"/>
    <hyperlink ref="V20" r:id="rId136" display="http://pbs.twimg.com/profile_images/378800000062852494/78a40561bb2e2b2a217b9997259776bc_normal.png"/>
    <hyperlink ref="V21" r:id="rId137" display="http://pbs.twimg.com/profile_images/378800000062852494/78a40561bb2e2b2a217b9997259776bc_normal.png"/>
    <hyperlink ref="V22" r:id="rId138" display="http://pbs.twimg.com/profile_images/901771831044079616/ppPDpT5t_normal.jpg"/>
    <hyperlink ref="V23" r:id="rId139" display="http://pbs.twimg.com/profile_images/901771831044079616/ppPDpT5t_normal.jpg"/>
    <hyperlink ref="V24" r:id="rId140" display="http://pbs.twimg.com/profile_images/901771831044079616/ppPDpT5t_normal.jpg"/>
    <hyperlink ref="V25" r:id="rId141" display="http://pbs.twimg.com/profile_images/901771831044079616/ppPDpT5t_normal.jpg"/>
    <hyperlink ref="V26" r:id="rId142" display="http://pbs.twimg.com/profile_images/901771831044079616/ppPDpT5t_normal.jpg"/>
    <hyperlink ref="V27" r:id="rId143" display="http://pbs.twimg.com/profile_images/901771831044079616/ppPDpT5t_normal.jpg"/>
    <hyperlink ref="V28" r:id="rId144" display="http://pbs.twimg.com/profile_images/901771831044079616/ppPDpT5t_normal.jpg"/>
    <hyperlink ref="V29" r:id="rId145" display="http://pbs.twimg.com/profile_images/901771831044079616/ppPDpT5t_normal.jpg"/>
    <hyperlink ref="V30" r:id="rId146" display="http://pbs.twimg.com/profile_images/901770569988935680/J4r8YjWo_normal.jpg"/>
    <hyperlink ref="V31" r:id="rId147" display="http://pbs.twimg.com/profile_images/901770569988935680/J4r8YjWo_normal.jpg"/>
    <hyperlink ref="V32" r:id="rId148" display="http://pbs.twimg.com/profile_images/901770569988935680/J4r8YjWo_normal.jpg"/>
    <hyperlink ref="V33" r:id="rId149" display="http://pbs.twimg.com/profile_images/901770569988935680/J4r8YjWo_normal.jpg"/>
    <hyperlink ref="V34" r:id="rId150" display="http://pbs.twimg.com/profile_images/901770569988935680/J4r8YjWo_normal.jpg"/>
    <hyperlink ref="V35" r:id="rId151" display="http://pbs.twimg.com/profile_images/901770569988935680/J4r8YjWo_normal.jpg"/>
    <hyperlink ref="V36" r:id="rId152" display="http://pbs.twimg.com/profile_images/901770569988935680/J4r8YjWo_normal.jpg"/>
    <hyperlink ref="V37" r:id="rId153" display="http://pbs.twimg.com/profile_images/901770569988935680/J4r8YjWo_normal.jpg"/>
    <hyperlink ref="V38" r:id="rId154" display="https://pbs.twimg.com/media/ECUtaozU0AAxMsV.png"/>
    <hyperlink ref="V39" r:id="rId155" display="http://pbs.twimg.com/profile_images/453794403719471104/LGNY2d3x_normal.png"/>
    <hyperlink ref="V40" r:id="rId156" display="http://pbs.twimg.com/profile_images/819627484769558528/Wmhow4LR_normal.jpg"/>
    <hyperlink ref="V41" r:id="rId157" display="http://pbs.twimg.com/profile_images/1134455575994130433/1WDanPgB_normal.jpg"/>
    <hyperlink ref="V42" r:id="rId158" display="http://pbs.twimg.com/profile_images/1125797048509272064/EswVZWDa_normal.png"/>
    <hyperlink ref="V43" r:id="rId159" display="http://pbs.twimg.com/profile_images/1165174213130575873/0vajbNZe_normal.jpg"/>
    <hyperlink ref="V44" r:id="rId160" display="http://pbs.twimg.com/profile_images/1137372418190716928/uPvs8tye_normal.png"/>
    <hyperlink ref="V45" r:id="rId161" display="https://pbs.twimg.com/tweet_video_thumb/EBKGyaJX4AMc5RT.jpg"/>
    <hyperlink ref="V46" r:id="rId162" display="http://pbs.twimg.com/profile_images/922070063972257793/-6Om13Ii_normal.jpg"/>
    <hyperlink ref="V47" r:id="rId163" display="http://pbs.twimg.com/profile_images/1178953437691596800/nSRgzoEw_normal.jpg"/>
    <hyperlink ref="V48" r:id="rId164" display="https://pbs.twimg.com/media/EA5YCZaXUAIeZkK.png"/>
    <hyperlink ref="V49" r:id="rId165" display="https://pbs.twimg.com/tweet_video_thumb/EBKERMyXUAU3VaR.jpg"/>
    <hyperlink ref="V50" r:id="rId166" display="http://pbs.twimg.com/profile_images/922070063972257793/-6Om13Ii_normal.jpg"/>
    <hyperlink ref="V51" r:id="rId167" display="http://pbs.twimg.com/profile_images/922070063972257793/-6Om13Ii_normal.jpg"/>
    <hyperlink ref="V52" r:id="rId168" display="http://pbs.twimg.com/profile_images/922070063972257793/-6Om13Ii_normal.jpg"/>
    <hyperlink ref="V53" r:id="rId169" display="http://pbs.twimg.com/profile_images/922070063972257793/-6Om13Ii_normal.jpg"/>
    <hyperlink ref="V54" r:id="rId170" display="http://pbs.twimg.com/profile_images/922070063972257793/-6Om13Ii_normal.jpg"/>
    <hyperlink ref="V55" r:id="rId171" display="https://pbs.twimg.com/tweet_video_thumb/EBWdXOYXUAEXLq3.jpg"/>
    <hyperlink ref="V56" r:id="rId172" display="http://pbs.twimg.com/profile_images/922070063972257793/-6Om13Ii_normal.jpg"/>
    <hyperlink ref="V57" r:id="rId173" display="http://pbs.twimg.com/profile_images/922070063972257793/-6Om13Ii_normal.jpg"/>
    <hyperlink ref="V58" r:id="rId174" display="http://pbs.twimg.com/profile_images/922070063972257793/-6Om13Ii_normal.jpg"/>
    <hyperlink ref="V59" r:id="rId175" display="https://pbs.twimg.com/tweet_video_thumb/ECSJ04VXkAE0bgj.jpg"/>
    <hyperlink ref="V60" r:id="rId176" display="http://pbs.twimg.com/profile_images/922070063972257793/-6Om13Ii_normal.jpg"/>
    <hyperlink ref="V61" r:id="rId177" display="http://pbs.twimg.com/profile_images/1178953437691596800/nSRgzoEw_normal.jpg"/>
    <hyperlink ref="V62" r:id="rId178" display="http://pbs.twimg.com/profile_images/1178953437691596800/nSRgzoEw_normal.jpg"/>
    <hyperlink ref="V63" r:id="rId179" display="http://pbs.twimg.com/profile_images/1178953437691596800/nSRgzoEw_normal.jpg"/>
    <hyperlink ref="V64" r:id="rId180" display="http://pbs.twimg.com/profile_images/1178953437691596800/nSRgzoEw_normal.jpg"/>
    <hyperlink ref="V65" r:id="rId181" display="http://pbs.twimg.com/profile_images/1178953437691596800/nSRgzoEw_normal.jpg"/>
    <hyperlink ref="V66" r:id="rId182" display="http://pbs.twimg.com/profile_images/1178953437691596800/nSRgzoEw_normal.jpg"/>
    <hyperlink ref="V67" r:id="rId183" display="http://pbs.twimg.com/profile_images/1178953437691596800/nSRgzoEw_normal.jpg"/>
    <hyperlink ref="V68" r:id="rId184" display="https://pbs.twimg.com/media/EBVpLyEXUAExdR-.png"/>
    <hyperlink ref="V69" r:id="rId185" display="https://pbs.twimg.com/media/EBbP17aX4AAcgCo.png"/>
    <hyperlink ref="V70" r:id="rId186" display="http://pbs.twimg.com/profile_images/1178953437691596800/nSRgzoEw_normal.jpg"/>
    <hyperlink ref="V71" r:id="rId187" display="https://pbs.twimg.com/media/ECIpubVW4AEdrN7.jpg"/>
    <hyperlink ref="V72" r:id="rId188" display="http://pbs.twimg.com/profile_images/1178953437691596800/nSRgzoEw_normal.jpg"/>
    <hyperlink ref="V73" r:id="rId189" display="http://pbs.twimg.com/profile_images/1178953437691596800/nSRgzoEw_normal.jpg"/>
    <hyperlink ref="V74" r:id="rId190" display="http://pbs.twimg.com/profile_images/1084841361008775168/a1YG6Nd9_normal.jpg"/>
    <hyperlink ref="V75" r:id="rId191" display="http://pbs.twimg.com/profile_images/1145970061930373120/Q17AlGLl_normal.png"/>
    <hyperlink ref="V76" r:id="rId192" display="http://pbs.twimg.com/profile_images/932777462693552128/VoMAeyZp_normal.jpg"/>
    <hyperlink ref="V77" r:id="rId193" display="http://pbs.twimg.com/profile_images/1025221438767226880/D8WjKFCn_normal.jpg"/>
    <hyperlink ref="V78" r:id="rId194" display="http://pbs.twimg.com/profile_images/959484409224290304/JZVWqhhq_normal.jpg"/>
    <hyperlink ref="V79" r:id="rId195" display="http://pbs.twimg.com/profile_images/1145225307630297088/el40diRc_normal.jpg"/>
    <hyperlink ref="V80" r:id="rId196" display="http://pbs.twimg.com/profile_images/459785080768962560/-rnL5Zbs_normal.png"/>
    <hyperlink ref="V81" r:id="rId197" display="http://pbs.twimg.com/profile_images/1019327552530370560/AXjkBOxK_normal.jpg"/>
    <hyperlink ref="V82" r:id="rId198" display="http://pbs.twimg.com/profile_images/580995236060471298/3_Fv6Mo5_normal.jpg"/>
    <hyperlink ref="V83" r:id="rId199" display="https://pbs.twimg.com/media/EDsjGMPW4AAl70d.png"/>
    <hyperlink ref="V84" r:id="rId200" display="http://pbs.twimg.com/profile_images/1140075822621085696/nli41QRy_normal.jpg"/>
    <hyperlink ref="V85" r:id="rId201" display="http://pbs.twimg.com/profile_images/1042826108138209280/XW3psZc6_normal.jpg"/>
    <hyperlink ref="V86" r:id="rId202" display="http://pbs.twimg.com/profile_images/1173011194237599744/EKRaEbvF_normal.jpg"/>
    <hyperlink ref="V87" r:id="rId203" display="http://pbs.twimg.com/profile_images/1064531486731317250/DFdwr8fr_normal.jpg"/>
    <hyperlink ref="V88" r:id="rId204" display="http://pbs.twimg.com/profile_images/907882593739309058/AEh8q5k5_normal.jpg"/>
    <hyperlink ref="V89" r:id="rId205" display="https://pbs.twimg.com/media/EEHRHCfVUAAP5BN.jpg"/>
    <hyperlink ref="V90" r:id="rId206" display="https://pbs.twimg.com/media/EEHRHCfVUAAP5BN.jpg"/>
    <hyperlink ref="V91" r:id="rId207" display="http://pbs.twimg.com/profile_images/2231522922/nscc_logo_normal.jpg"/>
    <hyperlink ref="V92" r:id="rId208" display="http://pbs.twimg.com/profile_images/1131661736166219776/bMYJkiWZ_normal.jpg"/>
    <hyperlink ref="V93" r:id="rId209" display="https://pbs.twimg.com/media/EER40PjWwAAb0jY.jpg"/>
    <hyperlink ref="V94" r:id="rId210" display="https://pbs.twimg.com/media/DpIvgfeU0AAnSyE.jpg"/>
    <hyperlink ref="V95" r:id="rId211" display="http://pbs.twimg.com/profile_images/1004243547472556032/yayWifmC_normal.jpg"/>
    <hyperlink ref="V96" r:id="rId212" display="http://pbs.twimg.com/profile_images/1004243547472556032/yayWifmC_normal.jpg"/>
    <hyperlink ref="V97" r:id="rId213" display="http://pbs.twimg.com/profile_images/378800000598941987/f854c23f8cf6b0bc94b7d38d38861c9e_normal.jpeg"/>
    <hyperlink ref="V98" r:id="rId214" display="http://pbs.twimg.com/profile_images/1136195360769159170/aOVvNdmU_normal.jpg"/>
    <hyperlink ref="V99" r:id="rId215" display="https://pbs.twimg.com/media/EEwgza2X4AE03or.jpg"/>
    <hyperlink ref="V100" r:id="rId216" display="http://pbs.twimg.com/profile_images/866136939300257793/apNayx1S_normal.jpg"/>
    <hyperlink ref="V101" r:id="rId217" display="http://pbs.twimg.com/profile_images/866136939300257793/apNayx1S_normal.jpg"/>
    <hyperlink ref="V102" r:id="rId218" display="https://pbs.twimg.com/media/EFA5gW2XYAQGpAW.jpg"/>
    <hyperlink ref="V103" r:id="rId219" display="http://pbs.twimg.com/profile_images/961316646915686400/_pqOMryF_normal.jpg"/>
    <hyperlink ref="V104" r:id="rId220" display="http://pbs.twimg.com/profile_images/961316646915686400/_pqOMryF_normal.jpg"/>
    <hyperlink ref="V105" r:id="rId221" display="http://pbs.twimg.com/profile_images/842957932463620096/VMYTGfjD_normal.jpg"/>
    <hyperlink ref="V106" r:id="rId222" display="http://pbs.twimg.com/profile_images/887399321628364800/1pgS_LTs_normal.jpg"/>
    <hyperlink ref="V107" r:id="rId223" display="http://pbs.twimg.com/profile_images/913862772185853955/x3Q0IYXO_normal.jpg"/>
    <hyperlink ref="V108" r:id="rId224" display="http://pbs.twimg.com/profile_images/1145628466936778752/qb_xAM7n_normal.png"/>
    <hyperlink ref="V109" r:id="rId225" display="http://pbs.twimg.com/profile_images/1145628466936778752/qb_xAM7n_normal.png"/>
    <hyperlink ref="V110" r:id="rId226" display="https://pbs.twimg.com/media/EF4g4ySXYAI5X8g.png"/>
    <hyperlink ref="V111" r:id="rId227" display="https://pbs.twimg.com/media/EF9jGM9WkAING0O.png"/>
    <hyperlink ref="V112" r:id="rId228" display="https://pbs.twimg.com/media/EBM481xVAAAvUqu.png"/>
    <hyperlink ref="V113" r:id="rId229" display="https://pbs.twimg.com/amplify_video_thumb/1159237230826668032/img/3I2QiOzC6FFR0QWi.jpg"/>
    <hyperlink ref="V114" r:id="rId230" display="https://pbs.twimg.com/media/EBw78wCUIAYKu-J.jpg"/>
    <hyperlink ref="V115" r:id="rId231" display="http://pbs.twimg.com/profile_images/976644015415111680/FhOAHue4_normal.jpg"/>
    <hyperlink ref="V116" r:id="rId232" display="https://pbs.twimg.com/media/EClTDhrUEAAOvuR.png"/>
    <hyperlink ref="V117" r:id="rId233" display="https://pbs.twimg.com/amplify_video_thumb/1180076774085939200/img/4vjQ2uYBzRgUGAuv.jpg"/>
    <hyperlink ref="V118" r:id="rId234" display="https://pbs.twimg.com/media/EF1AHppU4AAMlJY.jpg"/>
    <hyperlink ref="V119" r:id="rId235" display="https://pbs.twimg.com/media/EF43ZcyU8AIs3Zx.jpg"/>
    <hyperlink ref="V120" r:id="rId236" display="https://pbs.twimg.com/media/EGDKw75U4AEOQAv.jpg"/>
    <hyperlink ref="V121" r:id="rId237" display="http://pbs.twimg.com/profile_images/971518376076984320/eQdX_nIQ_normal.jpg"/>
    <hyperlink ref="V122" r:id="rId238" display="http://pbs.twimg.com/profile_images/1129126370670448640/fg_C6LqD_normal.jpg"/>
    <hyperlink ref="V123" r:id="rId239" display="http://pbs.twimg.com/profile_images/1151073085908496384/RGz_RmWb_normal.jpg"/>
    <hyperlink ref="V124" r:id="rId240" display="http://pbs.twimg.com/profile_images/1151935741867352064/IYmEKYDq_normal.png"/>
    <hyperlink ref="V125" r:id="rId241" display="https://pbs.twimg.com/media/DbvkJaZXcAAWEaw.jpg"/>
    <hyperlink ref="V126" r:id="rId242" display="http://pbs.twimg.com/profile_images/1143197167596605441/a2G3meha_normal.png"/>
    <hyperlink ref="V127" r:id="rId243" display="http://pbs.twimg.com/profile_images/1143197167596605441/a2G3meha_normal.png"/>
    <hyperlink ref="V128" r:id="rId244" display="http://pbs.twimg.com/profile_images/1143197167596605441/a2G3meha_normal.png"/>
    <hyperlink ref="V129" r:id="rId245" display="http://pbs.twimg.com/profile_images/532393744109027328/BH67lzWE_normal.png"/>
    <hyperlink ref="V130" r:id="rId246" display="http://pbs.twimg.com/profile_images/532393744109027328/BH67lzWE_normal.png"/>
    <hyperlink ref="V131" r:id="rId247" display="http://pbs.twimg.com/profile_images/532393744109027328/BH67lzWE_normal.png"/>
    <hyperlink ref="V132" r:id="rId248" display="http://pbs.twimg.com/profile_images/532393744109027328/BH67lzWE_normal.png"/>
    <hyperlink ref="V133" r:id="rId249" display="http://pbs.twimg.com/profile_images/532393744109027328/BH67lzWE_normal.png"/>
    <hyperlink ref="V134" r:id="rId250" display="http://pbs.twimg.com/profile_images/994319408947449856/ScQPPPOP_normal.jpg"/>
    <hyperlink ref="V135" r:id="rId251" display="http://pbs.twimg.com/profile_images/994319408947449856/ScQPPPOP_normal.jpg"/>
    <hyperlink ref="V136" r:id="rId252" display="http://pbs.twimg.com/profile_images/994319408947449856/ScQPPPOP_normal.jpg"/>
    <hyperlink ref="V137" r:id="rId253" display="http://pbs.twimg.com/profile_images/758275124596539392/CZO_cEfn_normal.jpg"/>
    <hyperlink ref="V138" r:id="rId254" display="http://pbs.twimg.com/profile_images/476619454801920000/xKyptrrd_normal.png"/>
    <hyperlink ref="V139" r:id="rId255" display="http://pbs.twimg.com/profile_images/881961773468860416/RqhSr1zg_normal.jpg"/>
    <hyperlink ref="V140" r:id="rId256" display="http://pbs.twimg.com/profile_images/378800000426106818/d0315fedddaae1c03bcf63059754ef59_normal.jpeg"/>
    <hyperlink ref="V141" r:id="rId257" display="https://pbs.twimg.com/media/D2ndo_ZX4AIcg-B.jpg"/>
    <hyperlink ref="V142" r:id="rId258" display="https://pbs.twimg.com/tweet_video_thumb/D2nZ1M_WkAAKmYK.jpg"/>
    <hyperlink ref="V143" r:id="rId259" display="http://pbs.twimg.com/profile_images/910627764813877248/M3TEzsr-_normal.jpg"/>
    <hyperlink ref="V144" r:id="rId260" display="http://pbs.twimg.com/profile_images/910627764813877248/M3TEzsr-_normal.jpg"/>
    <hyperlink ref="V145" r:id="rId261" display="http://pbs.twimg.com/profile_images/378800000426106818/d0315fedddaae1c03bcf63059754ef59_normal.jpeg"/>
    <hyperlink ref="V146" r:id="rId262" display="http://pbs.twimg.com/profile_images/378800000426106818/d0315fedddaae1c03bcf63059754ef59_normal.jpeg"/>
    <hyperlink ref="V147" r:id="rId263" display="http://pbs.twimg.com/profile_images/378800000426106818/d0315fedddaae1c03bcf63059754ef59_normal.jpeg"/>
    <hyperlink ref="V148" r:id="rId264" display="https://pbs.twimg.com/media/D2DVzi1X0AE1_kl.jpg"/>
    <hyperlink ref="V149" r:id="rId265" display="https://pbs.twimg.com/media/D3LbIuPWsAA08PA.jpg"/>
    <hyperlink ref="V150" r:id="rId266" display="https://pbs.twimg.com/media/D2DRTxmXcAgTy59.jpg"/>
    <hyperlink ref="V151" r:id="rId267" display="https://pbs.twimg.com/media/D2nY7vHW0AEXg6X.jpg"/>
    <hyperlink ref="V152" r:id="rId268" display="http://pbs.twimg.com/profile_images/378800000426106818/d0315fedddaae1c03bcf63059754ef59_normal.jpeg"/>
    <hyperlink ref="V153" r:id="rId269" display="http://pbs.twimg.com/profile_images/378800000426106818/d0315fedddaae1c03bcf63059754ef59_normal.jpeg"/>
    <hyperlink ref="V154" r:id="rId270" display="https://pbs.twimg.com/media/D2DRTxmXcAgTy59.jpg"/>
    <hyperlink ref="V155" r:id="rId271" display="http://pbs.twimg.com/profile_images/378800000426106818/d0315fedddaae1c03bcf63059754ef59_normal.jpeg"/>
    <hyperlink ref="V156" r:id="rId272" display="http://pbs.twimg.com/profile_images/885981808323579904/jZWDeo8n_normal.jpg"/>
    <hyperlink ref="V157" r:id="rId273" display="http://pbs.twimg.com/profile_images/885981808323579904/jZWDeo8n_normal.jpg"/>
    <hyperlink ref="V158" r:id="rId274" display="http://pbs.twimg.com/profile_images/885981808323579904/jZWDeo8n_normal.jpg"/>
    <hyperlink ref="V159" r:id="rId275" display="http://pbs.twimg.com/profile_images/885981808323579904/jZWDeo8n_normal.jpg"/>
    <hyperlink ref="V160" r:id="rId276" display="http://pbs.twimg.com/profile_images/885981808323579904/jZWDeo8n_normal.jpg"/>
    <hyperlink ref="V161" r:id="rId277" display="http://pbs.twimg.com/profile_images/378800000426106818/d0315fedddaae1c03bcf63059754ef59_normal.jpeg"/>
    <hyperlink ref="V162" r:id="rId278" display="http://pbs.twimg.com/profile_images/378800000426106818/d0315fedddaae1c03bcf63059754ef59_normal.jpeg"/>
    <hyperlink ref="V163" r:id="rId279" display="http://pbs.twimg.com/profile_images/378800000426106818/d0315fedddaae1c03bcf63059754ef59_normal.jpeg"/>
    <hyperlink ref="V164" r:id="rId280" display="http://pbs.twimg.com/profile_images/378800000426106818/d0315fedddaae1c03bcf63059754ef59_normal.jpeg"/>
    <hyperlink ref="V165" r:id="rId281" display="http://pbs.twimg.com/profile_images/378800000426106818/d0315fedddaae1c03bcf63059754ef59_normal.jpeg"/>
    <hyperlink ref="V166" r:id="rId282" display="http://pbs.twimg.com/profile_images/1148730627409272832/IJJ-wLYJ_normal.jpg"/>
    <hyperlink ref="V167" r:id="rId283" display="http://pbs.twimg.com/profile_images/1148730627409272832/IJJ-wLYJ_normal.jpg"/>
    <hyperlink ref="V168" r:id="rId284" display="http://pbs.twimg.com/profile_images/1148730627409272832/IJJ-wLYJ_normal.jpg"/>
    <hyperlink ref="V169" r:id="rId285" display="http://pbs.twimg.com/profile_images/378800000426106818/d0315fedddaae1c03bcf63059754ef59_normal.jpeg"/>
    <hyperlink ref="V170" r:id="rId286" display="http://pbs.twimg.com/profile_images/378800000426106818/d0315fedddaae1c03bcf63059754ef59_normal.jpeg"/>
    <hyperlink ref="V171" r:id="rId287" display="http://pbs.twimg.com/profile_images/378800000426106818/d0315fedddaae1c03bcf63059754ef59_normal.jpeg"/>
    <hyperlink ref="V172" r:id="rId288" display="http://pbs.twimg.com/profile_images/378800000426106818/d0315fedddaae1c03bcf63059754ef59_normal.jpeg"/>
    <hyperlink ref="V173" r:id="rId289" display="http://pbs.twimg.com/profile_images/984393821336125441/gThFsDsb_normal.jpg"/>
    <hyperlink ref="V174" r:id="rId290" display="http://pbs.twimg.com/profile_images/984393821336125441/gThFsDsb_normal.jpg"/>
    <hyperlink ref="V175" r:id="rId291" display="http://pbs.twimg.com/profile_images/984393821336125441/gThFsDsb_normal.jpg"/>
    <hyperlink ref="V176" r:id="rId292" display="http://pbs.twimg.com/profile_images/984393821336125441/gThFsDsb_normal.jpg"/>
    <hyperlink ref="V177" r:id="rId293" display="http://pbs.twimg.com/profile_images/984393821336125441/gThFsDsb_normal.jpg"/>
    <hyperlink ref="V178" r:id="rId294" display="http://pbs.twimg.com/profile_images/984393821336125441/gThFsDsb_normal.jpg"/>
    <hyperlink ref="V179" r:id="rId295" display="http://pbs.twimg.com/profile_images/984393821336125441/gThFsDsb_normal.jpg"/>
    <hyperlink ref="V180" r:id="rId296" display="http://pbs.twimg.com/profile_images/984393821336125441/gThFsDsb_normal.jpg"/>
    <hyperlink ref="V181" r:id="rId297" display="http://pbs.twimg.com/profile_images/984393821336125441/gThFsDsb_normal.jpg"/>
    <hyperlink ref="V182" r:id="rId298" display="http://pbs.twimg.com/profile_images/984393821336125441/gThFsDsb_normal.jpg"/>
    <hyperlink ref="V183" r:id="rId299" display="http://pbs.twimg.com/profile_images/984393821336125441/gThFsDsb_normal.jpg"/>
    <hyperlink ref="V184" r:id="rId300" display="http://pbs.twimg.com/profile_images/984393821336125441/gThFsDsb_normal.jpg"/>
    <hyperlink ref="V185" r:id="rId301" display="http://pbs.twimg.com/profile_images/984393821336125441/gThFsDsb_normal.jpg"/>
    <hyperlink ref="X3" r:id="rId302" display="https://twitter.com/#!/tinacpowell/status/1113193557723164678"/>
    <hyperlink ref="X4" r:id="rId303" display="https://twitter.com/#!/entwistletx/status/1158136926190354434"/>
    <hyperlink ref="X5" r:id="rId304" display="https://twitter.com/#!/alisonneedshelp/status/1159006867730755585"/>
    <hyperlink ref="X6" r:id="rId305" display="https://twitter.com/#!/digi__marketin/status/1159007156739420160"/>
    <hyperlink ref="X7" r:id="rId306" display="https://twitter.com/#!/colbyd_morton/status/1159536081630650369"/>
    <hyperlink ref="X8" r:id="rId307" display="https://twitter.com/#!/christhames35/status/1137811931174232065"/>
    <hyperlink ref="X9" r:id="rId308" display="https://twitter.com/#!/leolibrarian/status/1159542966786113537"/>
    <hyperlink ref="X10" r:id="rId309" display="https://twitter.com/#!/widefocusco/status/1160206169383821312"/>
    <hyperlink ref="X11" r:id="rId310" display="https://twitter.com/#!/kyle2usuccess/status/1160314402266071045"/>
    <hyperlink ref="X12" r:id="rId311" display="https://twitter.com/#!/reachhitters/status/1160869476855947264"/>
    <hyperlink ref="X13" r:id="rId312" display="https://twitter.com/#!/genepetrovlmc/status/1161350659993690112"/>
    <hyperlink ref="X14" r:id="rId313" display="https://twitter.com/#!/dearmishudad/status/1161385053886324746"/>
    <hyperlink ref="X15" r:id="rId314" display="https://twitter.com/#!/audiograbber/status/1156964248594968576"/>
    <hyperlink ref="X16" r:id="rId315" display="https://twitter.com/#!/audiograbber/status/1158133730231410691"/>
    <hyperlink ref="X17" r:id="rId316" display="https://twitter.com/#!/audiograbber/status/1158140722559819777"/>
    <hyperlink ref="X18" r:id="rId317" display="https://twitter.com/#!/audiograbber/status/1159006323989766144"/>
    <hyperlink ref="X19" r:id="rId318" display="https://twitter.com/#!/audiograbber/status/1163206272491184128"/>
    <hyperlink ref="X20" r:id="rId319" display="https://twitter.com/#!/audiograbber/status/1163206310541893634"/>
    <hyperlink ref="X21" r:id="rId320" display="https://twitter.com/#!/audiograbber/status/1163206322126499848"/>
    <hyperlink ref="X22" r:id="rId321" display="https://twitter.com/#!/bizboost/status/1156964329385652226"/>
    <hyperlink ref="X23" r:id="rId322" display="https://twitter.com/#!/bizboost/status/1158133720559345666"/>
    <hyperlink ref="X24" r:id="rId323" display="https://twitter.com/#!/bizboost/status/1158140714020200448"/>
    <hyperlink ref="X25" r:id="rId324" display="https://twitter.com/#!/bizboost/status/1159006169362554880"/>
    <hyperlink ref="X26" r:id="rId325" display="https://twitter.com/#!/bizboost/status/1163206704022065159"/>
    <hyperlink ref="X27" r:id="rId326" display="https://twitter.com/#!/bizboost/status/1163206717213224961"/>
    <hyperlink ref="X28" r:id="rId327" display="https://twitter.com/#!/bizboost/status/1163206750079787009"/>
    <hyperlink ref="X29" r:id="rId328" display="https://twitter.com/#!/bizboost/status/1163206761920258048"/>
    <hyperlink ref="X30" r:id="rId329" display="https://twitter.com/#!/bizboostfeature/status/1156964422075572225"/>
    <hyperlink ref="X31" r:id="rId330" display="https://twitter.com/#!/bizboostfeature/status/1158133739752501250"/>
    <hyperlink ref="X32" r:id="rId331" display="https://twitter.com/#!/bizboostfeature/status/1158140730306678785"/>
    <hyperlink ref="X33" r:id="rId332" display="https://twitter.com/#!/bizboostfeature/status/1159006014353694720"/>
    <hyperlink ref="X34" r:id="rId333" display="https://twitter.com/#!/bizboostfeature/status/1163206865716686848"/>
    <hyperlink ref="X35" r:id="rId334" display="https://twitter.com/#!/bizboostfeature/status/1163206875204194307"/>
    <hyperlink ref="X36" r:id="rId335" display="https://twitter.com/#!/bizboostfeature/status/1163206912881696771"/>
    <hyperlink ref="X37" r:id="rId336" display="https://twitter.com/#!/bizboostfeature/status/1163206926261465088"/>
    <hyperlink ref="X38" r:id="rId337" display="https://twitter.com/#!/managementguru1/status/1163386015442034688"/>
    <hyperlink ref="X39" r:id="rId338" display="https://twitter.com/#!/marklives/status/1163833560941420544"/>
    <hyperlink ref="X40" r:id="rId339" display="https://twitter.com/#!/kathmcconnachie/status/1163783547439788032"/>
    <hyperlink ref="X41" r:id="rId340" display="https://twitter.com/#!/gfunkdafied/status/1163854246669967361"/>
    <hyperlink ref="X42" r:id="rId341" display="https://twitter.com/#!/xsentriq/status/1164586551734493185"/>
    <hyperlink ref="X43" r:id="rId342" display="https://twitter.com/#!/schedulingtweet/status/1164719414341775360"/>
    <hyperlink ref="X44" r:id="rId343" display="https://twitter.com/#!/clicktugdeals/status/1165526725377351681"/>
    <hyperlink ref="X45" r:id="rId344" display="https://twitter.com/#!/btweeps_/status/1158136288589037568"/>
    <hyperlink ref="X46" r:id="rId345" display="https://twitter.com/#!/btweeps_/status/1163202284047818752"/>
    <hyperlink ref="X47" r:id="rId346" display="https://twitter.com/#!/thesoulfulemu/status/1163206589748301824"/>
    <hyperlink ref="X48" r:id="rId347" display="https://twitter.com/#!/btweeps_/status/1156958954142015488"/>
    <hyperlink ref="X49" r:id="rId348" display="https://twitter.com/#!/btweeps_/status/1158133506788208642"/>
    <hyperlink ref="X50" r:id="rId349" display="https://twitter.com/#!/btweeps_/status/1158133577718149120"/>
    <hyperlink ref="X51" r:id="rId350" display="https://twitter.com/#!/btweeps_/status/1158136545536348160"/>
    <hyperlink ref="X52" r:id="rId351" display="https://twitter.com/#!/btweeps_/status/1158137247276949510"/>
    <hyperlink ref="X53" r:id="rId352" display="https://twitter.com/#!/btweeps_/status/1158140412206419974"/>
    <hyperlink ref="X54" r:id="rId353" display="https://twitter.com/#!/btweeps_/status/1158140480179322881"/>
    <hyperlink ref="X55" r:id="rId354" display="https://twitter.com/#!/btweeps_/status/1159005508570947584"/>
    <hyperlink ref="X56" r:id="rId355" display="https://twitter.com/#!/btweeps_/status/1159005543689850880"/>
    <hyperlink ref="X57" r:id="rId356" display="https://twitter.com/#!/btweeps_/status/1163202210601328640"/>
    <hyperlink ref="X58" r:id="rId357" display="https://twitter.com/#!/btweeps_/status/1163205031430168577"/>
    <hyperlink ref="X59" r:id="rId358" display="https://twitter.com/#!/btweeps_/status/1163206157680500737"/>
    <hyperlink ref="X60" r:id="rId359" display="https://twitter.com/#!/btweeps_/status/1163206187841662977"/>
    <hyperlink ref="X61" r:id="rId360" display="https://twitter.com/#!/thesoulfulemu/status/1156964188704477184"/>
    <hyperlink ref="X62" r:id="rId361" display="https://twitter.com/#!/thesoulfulemu/status/1158133710669209603"/>
    <hyperlink ref="X63" r:id="rId362" display="https://twitter.com/#!/thesoulfulemu/status/1158140703991640064"/>
    <hyperlink ref="X64" r:id="rId363" display="https://twitter.com/#!/thesoulfulemu/status/1158389948208308224"/>
    <hyperlink ref="X65" r:id="rId364" display="https://twitter.com/#!/thesoulfulemu/status/1159005838582931456"/>
    <hyperlink ref="X66" r:id="rId365" display="https://twitter.com/#!/thesoulfulemu/status/1163206622405152769"/>
    <hyperlink ref="X67" r:id="rId366" display="https://twitter.com/#!/thesoulfulemu/status/1163206633415204869"/>
    <hyperlink ref="X68" r:id="rId367" display="https://twitter.com/#!/thesoulfulemu/status/1158948131666583552"/>
    <hyperlink ref="X69" r:id="rId368" display="https://twitter.com/#!/thesoulfulemu/status/1159342481030488065"/>
    <hyperlink ref="X70" r:id="rId369" display="https://twitter.com/#!/thesoulfulemu/status/1160313879035035648"/>
    <hyperlink ref="X71" r:id="rId370" display="https://twitter.com/#!/thesoulfulemu/status/1162537532900466688"/>
    <hyperlink ref="X72" r:id="rId371" display="https://twitter.com/#!/thesoulfulemu/status/1165894657219465217"/>
    <hyperlink ref="X73" r:id="rId372" display="https://twitter.com/#!/thesoulfulemu/status/1166020919250366464"/>
    <hyperlink ref="X74" r:id="rId373" display="https://twitter.com/#!/themissnicolina/status/1166184824115212290"/>
    <hyperlink ref="X75" r:id="rId374" display="https://twitter.com/#!/ifp_marketing/status/1166349822905004044"/>
    <hyperlink ref="X76" r:id="rId375" display="https://twitter.com/#!/usabizparty/status/1166402189637537792"/>
    <hyperlink ref="X77" r:id="rId376" display="https://twitter.com/#!/bellas_pets/status/1166430047000858624"/>
    <hyperlink ref="X78" r:id="rId377" display="https://twitter.com/#!/bizapalooza/status/1166762804688379904"/>
    <hyperlink ref="X79" r:id="rId378" display="https://twitter.com/#!/jigneshthakkarv/status/1166401705728237568"/>
    <hyperlink ref="X80" r:id="rId379" display="https://twitter.com/#!/socltribe/status/1166809699846631434"/>
    <hyperlink ref="X81" r:id="rId380" display="https://twitter.com/#!/expressedly/status/1167503763353088001"/>
    <hyperlink ref="X82" r:id="rId381" display="https://twitter.com/#!/cmssocialmedia/status/1167621109262495744"/>
    <hyperlink ref="X83" r:id="rId382" display="https://twitter.com/#!/talkwalkerde/status/1169567119073337344"/>
    <hyperlink ref="X84" r:id="rId383" display="https://twitter.com/#!/glenridgefleet/status/1169740054325080064"/>
    <hyperlink ref="X85" r:id="rId384" display="https://twitter.com/#!/valasysb2b/status/1170047013355806721"/>
    <hyperlink ref="X86" r:id="rId385" display="https://twitter.com/#!/jencoleict/status/1171045004124422146"/>
    <hyperlink ref="X87" r:id="rId386" display="https://twitter.com/#!/the_enitiaters/status/1171327029888933888"/>
    <hyperlink ref="X88" r:id="rId387" display="https://twitter.com/#!/dameconcepts/status/1171440564505436163"/>
    <hyperlink ref="X89" r:id="rId388" display="https://twitter.com/#!/dboniche/status/1171447306907815943"/>
    <hyperlink ref="X90" r:id="rId389" display="https://twitter.com/#!/khoros/status/1171449099595333635"/>
    <hyperlink ref="X91" r:id="rId390" display="https://twitter.com/#!/nsccfinance/status/1171510049853718529"/>
    <hyperlink ref="X92" r:id="rId391" display="https://twitter.com/#!/digital360chat/status/1172138570477445124"/>
    <hyperlink ref="X93" r:id="rId392" display="https://twitter.com/#!/urbansoftt/status/1172194660279881728"/>
    <hyperlink ref="X94" r:id="rId393" display="https://twitter.com/#!/joeclark947/status/1049957792348626944"/>
    <hyperlink ref="X95" r:id="rId394" display="https://twitter.com/#!/joeclark947/status/1164521127198302208"/>
    <hyperlink ref="X96" r:id="rId395" display="https://twitter.com/#!/joeclark947/status/1172471946933669888"/>
    <hyperlink ref="X97" r:id="rId396" display="https://twitter.com/#!/saccio/status/1173691942238076928"/>
    <hyperlink ref="X98" r:id="rId397" display="https://twitter.com/#!/wildlysm/status/1173921006630690816"/>
    <hyperlink ref="X99" r:id="rId398" display="https://twitter.com/#!/katestoodley/status/1174349728378699778"/>
    <hyperlink ref="X100" r:id="rId399" display="https://twitter.com/#!/ramonanunezm/status/1175169479828889601"/>
    <hyperlink ref="X101" r:id="rId400" display="https://twitter.com/#!/ramonanunezm/status/1175246134639583233"/>
    <hyperlink ref="X102" r:id="rId401" display="https://twitter.com/#!/bjorgpalsdottir/status/1175502735397048324"/>
    <hyperlink ref="X103" r:id="rId402" display="https://twitter.com/#!/chrissmithdigi/status/1172340864531587079"/>
    <hyperlink ref="X104" r:id="rId403" display="https://twitter.com/#!/chrissmithdigi/status/1176170955409784832"/>
    <hyperlink ref="X105" r:id="rId404" display="https://twitter.com/#!/tracy19671/status/1176773263520935936"/>
    <hyperlink ref="X106" r:id="rId405" display="https://twitter.com/#!/tvbtweets/status/1177251124472139777"/>
    <hyperlink ref="X107" r:id="rId406" display="https://twitter.com/#!/mdavecs/status/1179171489662275592"/>
    <hyperlink ref="X108" r:id="rId407" display="https://twitter.com/#!/falconio/status/1179365458455285760"/>
    <hyperlink ref="X109" r:id="rId408" display="https://twitter.com/#!/falconio/status/1169338091385106438"/>
    <hyperlink ref="X110" r:id="rId409" display="https://twitter.com/#!/ecotone_pbc/status/1179416318627500035"/>
    <hyperlink ref="X111" r:id="rId410" display="https://twitter.com/#!/dpomuk/status/1179770591441817602"/>
    <hyperlink ref="X112" r:id="rId411" display="https://twitter.com/#!/sociamonials/status/1158332148752904192"/>
    <hyperlink ref="X113" r:id="rId412" display="https://twitter.com/#!/sociamonials/status/1159237423575912448"/>
    <hyperlink ref="X114" r:id="rId413" display="https://twitter.com/#!/sociamonials/status/1160868722220736517"/>
    <hyperlink ref="X115" r:id="rId414" display="https://twitter.com/#!/sociamonials/status/1160959358986944512"/>
    <hyperlink ref="X116" r:id="rId415" display="https://twitter.com/#!/sociamonials/status/1164553300462776320"/>
    <hyperlink ref="X117" r:id="rId416" display="https://twitter.com/#!/sociamonials/status/1180076988473626624"/>
    <hyperlink ref="X118" r:id="rId417" display="https://twitter.com/#!/rectestgirl/status/1179169178789351425"/>
    <hyperlink ref="X119" r:id="rId418" display="https://twitter.com/#!/rectestgirl/status/1179441064169488384"/>
    <hyperlink ref="X120" r:id="rId419" display="https://twitter.com/#!/rectestgirl/status/1180166045853605888"/>
    <hyperlink ref="X121" r:id="rId420" display="https://twitter.com/#!/madalynsklar/status/1152644282530107399"/>
    <hyperlink ref="X122" r:id="rId421" display="https://twitter.com/#!/2e6658f32bcf414/status/1181189556755931136"/>
    <hyperlink ref="X123" r:id="rId422" display="https://twitter.com/#!/savefglc/status/1181282683676180480"/>
    <hyperlink ref="X124" r:id="rId423" display="https://twitter.com/#!/ganeshjacharya/status/1181434756795392000"/>
    <hyperlink ref="X125" r:id="rId424" display="https://twitter.com/#!/ross_quintana/status/989635396366675968"/>
    <hyperlink ref="X126" r:id="rId425" display="https://twitter.com/#!/ross_quintana/status/1169671697701752832"/>
    <hyperlink ref="X127" r:id="rId426" display="https://twitter.com/#!/ross_quintana/status/1175938054709829633"/>
    <hyperlink ref="X128" r:id="rId427" display="https://twitter.com/#!/ross_quintana/status/1181966485167788033"/>
    <hyperlink ref="X129" r:id="rId428" display="https://twitter.com/#!/kickfactoryinc/status/1179505732355575813"/>
    <hyperlink ref="X130" r:id="rId429" display="https://twitter.com/#!/kickfactoryinc/status/1176902589264408577"/>
    <hyperlink ref="X131" r:id="rId430" display="https://twitter.com/#!/kickfactoryinc/status/1180320235213246464"/>
    <hyperlink ref="X132" r:id="rId431" display="https://twitter.com/#!/kickfactoryinc/status/1182356713204277248"/>
    <hyperlink ref="X133" r:id="rId432" display="https://twitter.com/#!/kickfactoryinc/status/1182776234503217152"/>
    <hyperlink ref="X134" r:id="rId433" display="https://twitter.com/#!/b2the7/status/1158750937126776832"/>
    <hyperlink ref="X135" r:id="rId434" display="https://twitter.com/#!/b2the7/status/1169720910577917953"/>
    <hyperlink ref="X136" r:id="rId435" display="https://twitter.com/#!/b2the7/status/1183102048092512256"/>
    <hyperlink ref="X137" r:id="rId436" display="https://twitter.com/#!/marynasife/status/1184428297633091584"/>
    <hyperlink ref="X138" r:id="rId437" display="https://twitter.com/#!/socialmediaclub/status/1184854076506415104"/>
    <hyperlink ref="X139" r:id="rId438" display="https://twitter.com/#!/manageflitter/status/1108114041065611264"/>
    <hyperlink ref="X140" r:id="rId439" display="https://twitter.com/#!/myloc_tracker/status/1172949941519605760"/>
    <hyperlink ref="X141" r:id="rId440" display="https://twitter.com/#!/manageflitter/status/1110663089953886211"/>
    <hyperlink ref="X142" r:id="rId441" display="https://twitter.com/#!/lollipop_social/status/1110658298775330816"/>
    <hyperlink ref="X143" r:id="rId442" display="https://twitter.com/#!/lollipop_social/status/1110661871659638784"/>
    <hyperlink ref="X144" r:id="rId443" display="https://twitter.com/#!/lollipop_social/status/1170061265533845504"/>
    <hyperlink ref="X145" r:id="rId444" display="https://twitter.com/#!/myloc_tracker/status/1170005525905518592"/>
    <hyperlink ref="X146" r:id="rId445" display="https://twitter.com/#!/myloc_tracker/status/1171862773149634560"/>
    <hyperlink ref="X147" r:id="rId446" display="https://twitter.com/#!/myloc_tracker/status/1173131130750545920"/>
    <hyperlink ref="X148" r:id="rId447" display="https://twitter.com/#!/manageflitter/status/1108123214935453700"/>
    <hyperlink ref="X149" r:id="rId448" display="https://twitter.com/#!/manageflitter/status/1113195710474801153"/>
    <hyperlink ref="X150" r:id="rId449" display="https://twitter.com/#!/manageflitter/status/1108115737707798533"/>
    <hyperlink ref="X151" r:id="rId450" display="https://twitter.com/#!/manageflitter/status/1110657362375921664"/>
    <hyperlink ref="X152" r:id="rId451" display="https://twitter.com/#!/myloc_tracker/status/1158091969815547906"/>
    <hyperlink ref="X153" r:id="rId452" display="https://twitter.com/#!/myloc_tracker/status/1170549123487096832"/>
    <hyperlink ref="X154" r:id="rId453" display="https://twitter.com/#!/myloc_tracker/status/1181783194758238208"/>
    <hyperlink ref="X155" r:id="rId454" display="https://twitter.com/#!/myloc_tracker/status/1181964377043427329"/>
    <hyperlink ref="X156" r:id="rId455" display="https://twitter.com/#!/dede_watson/status/1108122849351557120"/>
    <hyperlink ref="X157" r:id="rId456" display="https://twitter.com/#!/dede_watson/status/1108119743523971072"/>
    <hyperlink ref="X158" r:id="rId457" display="https://twitter.com/#!/dede_watson/status/1108120913847947265"/>
    <hyperlink ref="X159" r:id="rId458" display="https://twitter.com/#!/dede_watson/status/1108119592428335105"/>
    <hyperlink ref="X160" r:id="rId459" display="https://twitter.com/#!/dede_watson/status/1108117189717098497"/>
    <hyperlink ref="X161" r:id="rId460" display="https://twitter.com/#!/myloc_tracker/status/1170503822558531584"/>
    <hyperlink ref="X162" r:id="rId461" display="https://twitter.com/#!/myloc_tracker/status/1171047393963454464"/>
    <hyperlink ref="X163" r:id="rId462" display="https://twitter.com/#!/myloc_tracker/status/1178249883704287237"/>
    <hyperlink ref="X164" r:id="rId463" display="https://twitter.com/#!/myloc_tracker/status/1183731024775254023"/>
    <hyperlink ref="X165" r:id="rId464" display="https://twitter.com/#!/myloc_tracker/status/1185180581669359620"/>
    <hyperlink ref="X166" r:id="rId465" display="https://twitter.com/#!/tinacpowell/status/1113196306787438593"/>
    <hyperlink ref="X167" r:id="rId466" display="https://twitter.com/#!/tinacpowell/status/1113196653891194881"/>
    <hyperlink ref="X168" r:id="rId467" display="https://twitter.com/#!/tinacpowell/status/1113199123161915392"/>
    <hyperlink ref="X169" r:id="rId468" display="https://twitter.com/#!/myloc_tracker/status/1158046681285500928"/>
    <hyperlink ref="X170" r:id="rId469" display="https://twitter.com/#!/myloc_tracker/status/1183368636519665664"/>
    <hyperlink ref="X171" r:id="rId470" display="https://twitter.com/#!/myloc_tracker/status/1184818192432193537"/>
    <hyperlink ref="X172" r:id="rId471" display="https://twitter.com/#!/myloc_tracker/status/1185542973334999040"/>
    <hyperlink ref="X173" r:id="rId472" display="https://twitter.com/#!/inboundevol/status/1171146868610490369"/>
    <hyperlink ref="X174" r:id="rId473" display="https://twitter.com/#!/inboundevol/status/1171157465662205952"/>
    <hyperlink ref="X175" r:id="rId474" display="https://twitter.com/#!/inboundevol/status/1172335197762646017"/>
    <hyperlink ref="X176" r:id="rId475" display="https://twitter.com/#!/inboundevol/status/1174665840303706112"/>
    <hyperlink ref="X177" r:id="rId476" display="https://twitter.com/#!/inboundevol/status/1176164540314259456"/>
    <hyperlink ref="X178" r:id="rId477" display="https://twitter.com/#!/inboundevol/status/1176457364247064576"/>
    <hyperlink ref="X179" r:id="rId478" display="https://twitter.com/#!/inboundevol/status/1176819753463308290"/>
    <hyperlink ref="X180" r:id="rId479" display="https://twitter.com/#!/inboundevol/status/1180081289954762753"/>
    <hyperlink ref="X181" r:id="rId480" display="https://twitter.com/#!/inboundevol/status/1181117799030280192"/>
    <hyperlink ref="X182" r:id="rId481" display="https://twitter.com/#!/inboundevol/status/1181530807137112065"/>
    <hyperlink ref="X183" r:id="rId482" display="https://twitter.com/#!/inboundevol/status/1182044154211262464"/>
    <hyperlink ref="X184" r:id="rId483" display="https://twitter.com/#!/inboundevol/status/1183594133090385925"/>
    <hyperlink ref="X185" r:id="rId484" display="https://twitter.com/#!/inboundevol/status/1186553616527712257"/>
    <hyperlink ref="AZ86" r:id="rId485" display="https://api.twitter.com/1.1/geo/id/1661ada9b2b18024.json"/>
  </hyperlinks>
  <printOptions/>
  <pageMargins left="0.7" right="0.7" top="0.75" bottom="0.75" header="0.3" footer="0.3"/>
  <pageSetup horizontalDpi="600" verticalDpi="600" orientation="portrait" r:id="rId489"/>
  <legacyDrawing r:id="rId487"/>
  <tableParts>
    <tablePart r:id="rId48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3043</v>
      </c>
      <c r="B1" s="13" t="s">
        <v>34</v>
      </c>
    </row>
    <row r="2" spans="1:2" ht="15">
      <c r="A2" s="114" t="s">
        <v>271</v>
      </c>
      <c r="B2" s="78">
        <v>586.166667</v>
      </c>
    </row>
    <row r="3" spans="1:2" ht="15">
      <c r="A3" s="114" t="s">
        <v>256</v>
      </c>
      <c r="B3" s="78">
        <v>491.6</v>
      </c>
    </row>
    <row r="4" spans="1:2" ht="15">
      <c r="A4" s="114" t="s">
        <v>280</v>
      </c>
      <c r="B4" s="78">
        <v>349</v>
      </c>
    </row>
    <row r="5" spans="1:2" ht="15">
      <c r="A5" s="114" t="s">
        <v>281</v>
      </c>
      <c r="B5" s="78">
        <v>197</v>
      </c>
    </row>
    <row r="6" spans="1:2" ht="15">
      <c r="A6" s="114" t="s">
        <v>240</v>
      </c>
      <c r="B6" s="78">
        <v>173.1</v>
      </c>
    </row>
    <row r="7" spans="1:2" ht="15">
      <c r="A7" s="114" t="s">
        <v>239</v>
      </c>
      <c r="B7" s="78">
        <v>172.933333</v>
      </c>
    </row>
    <row r="8" spans="1:2" ht="15">
      <c r="A8" s="114" t="s">
        <v>238</v>
      </c>
      <c r="B8" s="78">
        <v>172.933333</v>
      </c>
    </row>
    <row r="9" spans="1:2" ht="15">
      <c r="A9" s="114" t="s">
        <v>293</v>
      </c>
      <c r="B9" s="78">
        <v>167.166667</v>
      </c>
    </row>
    <row r="10" spans="1:2" ht="15">
      <c r="A10" s="114" t="s">
        <v>241</v>
      </c>
      <c r="B10" s="78">
        <v>151.766667</v>
      </c>
    </row>
    <row r="11" spans="1:2" ht="15">
      <c r="A11" s="114" t="s">
        <v>295</v>
      </c>
      <c r="B11" s="78">
        <v>99.166667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3045</v>
      </c>
      <c r="B25" t="s">
        <v>3044</v>
      </c>
    </row>
    <row r="26" spans="1:2" ht="15">
      <c r="A26" s="125" t="s">
        <v>3047</v>
      </c>
      <c r="B26" s="3"/>
    </row>
    <row r="27" spans="1:2" ht="15">
      <c r="A27" s="126" t="s">
        <v>3048</v>
      </c>
      <c r="B27" s="3"/>
    </row>
    <row r="28" spans="1:2" ht="15">
      <c r="A28" s="127" t="s">
        <v>3049</v>
      </c>
      <c r="B28" s="3"/>
    </row>
    <row r="29" spans="1:2" ht="15">
      <c r="A29" s="128" t="s">
        <v>3050</v>
      </c>
      <c r="B29" s="3">
        <v>1</v>
      </c>
    </row>
    <row r="30" spans="1:2" ht="15">
      <c r="A30" s="126" t="s">
        <v>3051</v>
      </c>
      <c r="B30" s="3"/>
    </row>
    <row r="31" spans="1:2" ht="15">
      <c r="A31" s="127" t="s">
        <v>3052</v>
      </c>
      <c r="B31" s="3"/>
    </row>
    <row r="32" spans="1:2" ht="15">
      <c r="A32" s="128" t="s">
        <v>3053</v>
      </c>
      <c r="B32" s="3">
        <v>1</v>
      </c>
    </row>
    <row r="33" spans="1:2" ht="15">
      <c r="A33" s="125" t="s">
        <v>2726</v>
      </c>
      <c r="B33" s="3"/>
    </row>
    <row r="34" spans="1:2" ht="15">
      <c r="A34" s="126" t="s">
        <v>3054</v>
      </c>
      <c r="B34" s="3"/>
    </row>
    <row r="35" spans="1:2" ht="15">
      <c r="A35" s="127" t="s">
        <v>3055</v>
      </c>
      <c r="B35" s="3"/>
    </row>
    <row r="36" spans="1:2" ht="15">
      <c r="A36" s="128" t="s">
        <v>3056</v>
      </c>
      <c r="B36" s="3">
        <v>8</v>
      </c>
    </row>
    <row r="37" spans="1:2" ht="15">
      <c r="A37" s="127" t="s">
        <v>3057</v>
      </c>
      <c r="B37" s="3"/>
    </row>
    <row r="38" spans="1:2" ht="15">
      <c r="A38" s="128" t="s">
        <v>3056</v>
      </c>
      <c r="B38" s="3">
        <v>3</v>
      </c>
    </row>
    <row r="39" spans="1:2" ht="15">
      <c r="A39" s="128" t="s">
        <v>3050</v>
      </c>
      <c r="B39" s="3">
        <v>1</v>
      </c>
    </row>
    <row r="40" spans="1:2" ht="15">
      <c r="A40" s="126" t="s">
        <v>3048</v>
      </c>
      <c r="B40" s="3"/>
    </row>
    <row r="41" spans="1:2" ht="15">
      <c r="A41" s="127" t="s">
        <v>3058</v>
      </c>
      <c r="B41" s="3"/>
    </row>
    <row r="42" spans="1:2" ht="15">
      <c r="A42" s="128" t="s">
        <v>3056</v>
      </c>
      <c r="B42" s="3">
        <v>5</v>
      </c>
    </row>
    <row r="43" spans="1:2" ht="15">
      <c r="A43" s="126" t="s">
        <v>3059</v>
      </c>
      <c r="B43" s="3"/>
    </row>
    <row r="44" spans="1:2" ht="15">
      <c r="A44" s="127" t="s">
        <v>3060</v>
      </c>
      <c r="B44" s="3"/>
    </row>
    <row r="45" spans="1:2" ht="15">
      <c r="A45" s="128" t="s">
        <v>3061</v>
      </c>
      <c r="B45" s="3">
        <v>1</v>
      </c>
    </row>
    <row r="46" spans="1:2" ht="15">
      <c r="A46" s="126" t="s">
        <v>3062</v>
      </c>
      <c r="B46" s="3"/>
    </row>
    <row r="47" spans="1:2" ht="15">
      <c r="A47" s="127" t="s">
        <v>3063</v>
      </c>
      <c r="B47" s="3"/>
    </row>
    <row r="48" spans="1:2" ht="15">
      <c r="A48" s="128" t="s">
        <v>3064</v>
      </c>
      <c r="B48" s="3">
        <v>1</v>
      </c>
    </row>
    <row r="49" spans="1:2" ht="15">
      <c r="A49" s="126" t="s">
        <v>3065</v>
      </c>
      <c r="B49" s="3"/>
    </row>
    <row r="50" spans="1:2" ht="15">
      <c r="A50" s="127" t="s">
        <v>3066</v>
      </c>
      <c r="B50" s="3"/>
    </row>
    <row r="51" spans="1:2" ht="15">
      <c r="A51" s="128" t="s">
        <v>3067</v>
      </c>
      <c r="B51" s="3">
        <v>5</v>
      </c>
    </row>
    <row r="52" spans="1:2" ht="15">
      <c r="A52" s="127" t="s">
        <v>3068</v>
      </c>
      <c r="B52" s="3"/>
    </row>
    <row r="53" spans="1:2" ht="15">
      <c r="A53" s="128" t="s">
        <v>3067</v>
      </c>
      <c r="B53" s="3">
        <v>1</v>
      </c>
    </row>
    <row r="54" spans="1:2" ht="15">
      <c r="A54" s="128" t="s">
        <v>3069</v>
      </c>
      <c r="B54" s="3">
        <v>1</v>
      </c>
    </row>
    <row r="55" spans="1:2" ht="15">
      <c r="A55" s="128" t="s">
        <v>3056</v>
      </c>
      <c r="B55" s="3">
        <v>6</v>
      </c>
    </row>
    <row r="56" spans="1:2" ht="15">
      <c r="A56" s="128" t="s">
        <v>3050</v>
      </c>
      <c r="B56" s="3">
        <v>10</v>
      </c>
    </row>
    <row r="57" spans="1:2" ht="15">
      <c r="A57" s="127" t="s">
        <v>3070</v>
      </c>
      <c r="B57" s="3"/>
    </row>
    <row r="58" spans="1:2" ht="15">
      <c r="A58" s="128" t="s">
        <v>3071</v>
      </c>
      <c r="B58" s="3">
        <v>1</v>
      </c>
    </row>
    <row r="59" spans="1:2" ht="15">
      <c r="A59" s="128" t="s">
        <v>3072</v>
      </c>
      <c r="B59" s="3">
        <v>1</v>
      </c>
    </row>
    <row r="60" spans="1:2" ht="15">
      <c r="A60" s="127" t="s">
        <v>3073</v>
      </c>
      <c r="B60" s="3"/>
    </row>
    <row r="61" spans="1:2" ht="15">
      <c r="A61" s="128" t="s">
        <v>3072</v>
      </c>
      <c r="B61" s="3">
        <v>1</v>
      </c>
    </row>
    <row r="62" spans="1:2" ht="15">
      <c r="A62" s="127" t="s">
        <v>3074</v>
      </c>
      <c r="B62" s="3"/>
    </row>
    <row r="63" spans="1:2" ht="15">
      <c r="A63" s="128" t="s">
        <v>3075</v>
      </c>
      <c r="B63" s="3">
        <v>1</v>
      </c>
    </row>
    <row r="64" spans="1:2" ht="15">
      <c r="A64" s="128" t="s">
        <v>3076</v>
      </c>
      <c r="B64" s="3">
        <v>8</v>
      </c>
    </row>
    <row r="65" spans="1:2" ht="15">
      <c r="A65" s="128" t="s">
        <v>3050</v>
      </c>
      <c r="B65" s="3">
        <v>1</v>
      </c>
    </row>
    <row r="66" spans="1:2" ht="15">
      <c r="A66" s="127" t="s">
        <v>3077</v>
      </c>
      <c r="B66" s="3"/>
    </row>
    <row r="67" spans="1:2" ht="15">
      <c r="A67" s="128" t="s">
        <v>3078</v>
      </c>
      <c r="B67" s="3">
        <v>1</v>
      </c>
    </row>
    <row r="68" spans="1:2" ht="15">
      <c r="A68" s="128" t="s">
        <v>3064</v>
      </c>
      <c r="B68" s="3">
        <v>1</v>
      </c>
    </row>
    <row r="69" spans="1:2" ht="15">
      <c r="A69" s="128" t="s">
        <v>3069</v>
      </c>
      <c r="B69" s="3">
        <v>1</v>
      </c>
    </row>
    <row r="70" spans="1:2" ht="15">
      <c r="A70" s="127" t="s">
        <v>3079</v>
      </c>
      <c r="B70" s="3"/>
    </row>
    <row r="71" spans="1:2" ht="15">
      <c r="A71" s="128" t="s">
        <v>3080</v>
      </c>
      <c r="B71" s="3">
        <v>1</v>
      </c>
    </row>
    <row r="72" spans="1:2" ht="15">
      <c r="A72" s="128" t="s">
        <v>3050</v>
      </c>
      <c r="B72" s="3">
        <v>2</v>
      </c>
    </row>
    <row r="73" spans="1:2" ht="15">
      <c r="A73" s="127" t="s">
        <v>3081</v>
      </c>
      <c r="B73" s="3"/>
    </row>
    <row r="74" spans="1:2" ht="15">
      <c r="A74" s="128" t="s">
        <v>3071</v>
      </c>
      <c r="B74" s="3">
        <v>2</v>
      </c>
    </row>
    <row r="75" spans="1:2" ht="15">
      <c r="A75" s="128" t="s">
        <v>3082</v>
      </c>
      <c r="B75" s="3">
        <v>1</v>
      </c>
    </row>
    <row r="76" spans="1:2" ht="15">
      <c r="A76" s="127" t="s">
        <v>3083</v>
      </c>
      <c r="B76" s="3"/>
    </row>
    <row r="77" spans="1:2" ht="15">
      <c r="A77" s="128" t="s">
        <v>3064</v>
      </c>
      <c r="B77" s="3">
        <v>1</v>
      </c>
    </row>
    <row r="78" spans="1:2" ht="15">
      <c r="A78" s="128" t="s">
        <v>3056</v>
      </c>
      <c r="B78" s="3">
        <v>1</v>
      </c>
    </row>
    <row r="79" spans="1:2" ht="15">
      <c r="A79" s="127" t="s">
        <v>3084</v>
      </c>
      <c r="B79" s="3"/>
    </row>
    <row r="80" spans="1:2" ht="15">
      <c r="A80" s="128" t="s">
        <v>3085</v>
      </c>
      <c r="B80" s="3">
        <v>1</v>
      </c>
    </row>
    <row r="81" spans="1:2" ht="15">
      <c r="A81" s="127" t="s">
        <v>3086</v>
      </c>
      <c r="B81" s="3"/>
    </row>
    <row r="82" spans="1:2" ht="15">
      <c r="A82" s="128" t="s">
        <v>3056</v>
      </c>
      <c r="B82" s="3">
        <v>19</v>
      </c>
    </row>
    <row r="83" spans="1:2" ht="15">
      <c r="A83" s="127" t="s">
        <v>3087</v>
      </c>
      <c r="B83" s="3"/>
    </row>
    <row r="84" spans="1:2" ht="15">
      <c r="A84" s="128" t="s">
        <v>3053</v>
      </c>
      <c r="B84" s="3">
        <v>1</v>
      </c>
    </row>
    <row r="85" spans="1:2" ht="15">
      <c r="A85" s="127" t="s">
        <v>3088</v>
      </c>
      <c r="B85" s="3"/>
    </row>
    <row r="86" spans="1:2" ht="15">
      <c r="A86" s="128" t="s">
        <v>3089</v>
      </c>
      <c r="B86" s="3">
        <v>1</v>
      </c>
    </row>
    <row r="87" spans="1:2" ht="15">
      <c r="A87" s="128" t="s">
        <v>3080</v>
      </c>
      <c r="B87" s="3">
        <v>1</v>
      </c>
    </row>
    <row r="88" spans="1:2" ht="15">
      <c r="A88" s="128" t="s">
        <v>3067</v>
      </c>
      <c r="B88" s="3">
        <v>1</v>
      </c>
    </row>
    <row r="89" spans="1:2" ht="15">
      <c r="A89" s="127" t="s">
        <v>3090</v>
      </c>
      <c r="B89" s="3"/>
    </row>
    <row r="90" spans="1:2" ht="15">
      <c r="A90" s="128" t="s">
        <v>3089</v>
      </c>
      <c r="B90" s="3">
        <v>1</v>
      </c>
    </row>
    <row r="91" spans="1:2" ht="15">
      <c r="A91" s="128" t="s">
        <v>3080</v>
      </c>
      <c r="B91" s="3">
        <v>1</v>
      </c>
    </row>
    <row r="92" spans="1:2" ht="15">
      <c r="A92" s="128" t="s">
        <v>3082</v>
      </c>
      <c r="B92" s="3">
        <v>1</v>
      </c>
    </row>
    <row r="93" spans="1:2" ht="15">
      <c r="A93" s="127" t="s">
        <v>3091</v>
      </c>
      <c r="B93" s="3"/>
    </row>
    <row r="94" spans="1:2" ht="15">
      <c r="A94" s="128" t="s">
        <v>3092</v>
      </c>
      <c r="B94" s="3">
        <v>1</v>
      </c>
    </row>
    <row r="95" spans="1:2" ht="15">
      <c r="A95" s="127" t="s">
        <v>3093</v>
      </c>
      <c r="B95" s="3"/>
    </row>
    <row r="96" spans="1:2" ht="15">
      <c r="A96" s="128" t="s">
        <v>3076</v>
      </c>
      <c r="B96" s="3">
        <v>1</v>
      </c>
    </row>
    <row r="97" spans="1:2" ht="15">
      <c r="A97" s="127" t="s">
        <v>3094</v>
      </c>
      <c r="B97" s="3"/>
    </row>
    <row r="98" spans="1:2" ht="15">
      <c r="A98" s="128" t="s">
        <v>3076</v>
      </c>
      <c r="B98" s="3">
        <v>1</v>
      </c>
    </row>
    <row r="99" spans="1:2" ht="15">
      <c r="A99" s="128" t="s">
        <v>3067</v>
      </c>
      <c r="B99" s="3">
        <v>1</v>
      </c>
    </row>
    <row r="100" spans="1:2" ht="15">
      <c r="A100" s="127" t="s">
        <v>3095</v>
      </c>
      <c r="B100" s="3"/>
    </row>
    <row r="101" spans="1:2" ht="15">
      <c r="A101" s="128" t="s">
        <v>3075</v>
      </c>
      <c r="B101" s="3">
        <v>1</v>
      </c>
    </row>
    <row r="102" spans="1:2" ht="15">
      <c r="A102" s="128" t="s">
        <v>3072</v>
      </c>
      <c r="B102" s="3">
        <v>1</v>
      </c>
    </row>
    <row r="103" spans="1:2" ht="15">
      <c r="A103" s="128" t="s">
        <v>3082</v>
      </c>
      <c r="B103" s="3">
        <v>2</v>
      </c>
    </row>
    <row r="104" spans="1:2" ht="15">
      <c r="A104" s="128" t="s">
        <v>3069</v>
      </c>
      <c r="B104" s="3">
        <v>1</v>
      </c>
    </row>
    <row r="105" spans="1:2" ht="15">
      <c r="A105" s="127" t="s">
        <v>3096</v>
      </c>
      <c r="B105" s="3"/>
    </row>
    <row r="106" spans="1:2" ht="15">
      <c r="A106" s="128" t="s">
        <v>3082</v>
      </c>
      <c r="B106" s="3">
        <v>1</v>
      </c>
    </row>
    <row r="107" spans="1:2" ht="15">
      <c r="A107" s="128" t="s">
        <v>3061</v>
      </c>
      <c r="B107" s="3">
        <v>1</v>
      </c>
    </row>
    <row r="108" spans="1:2" ht="15">
      <c r="A108" s="127" t="s">
        <v>3097</v>
      </c>
      <c r="B108" s="3"/>
    </row>
    <row r="109" spans="1:2" ht="15">
      <c r="A109" s="128" t="s">
        <v>3064</v>
      </c>
      <c r="B109" s="3">
        <v>1</v>
      </c>
    </row>
    <row r="110" spans="1:2" ht="15">
      <c r="A110" s="127" t="s">
        <v>3098</v>
      </c>
      <c r="B110" s="3"/>
    </row>
    <row r="111" spans="1:2" ht="15">
      <c r="A111" s="128" t="s">
        <v>3092</v>
      </c>
      <c r="B111" s="3">
        <v>1</v>
      </c>
    </row>
    <row r="112" spans="1:2" ht="15">
      <c r="A112" s="126" t="s">
        <v>3099</v>
      </c>
      <c r="B112" s="3"/>
    </row>
    <row r="113" spans="1:2" ht="15">
      <c r="A113" s="127" t="s">
        <v>3100</v>
      </c>
      <c r="B113" s="3"/>
    </row>
    <row r="114" spans="1:2" ht="15">
      <c r="A114" s="128" t="s">
        <v>3069</v>
      </c>
      <c r="B114" s="3">
        <v>1</v>
      </c>
    </row>
    <row r="115" spans="1:2" ht="15">
      <c r="A115" s="127" t="s">
        <v>3101</v>
      </c>
      <c r="B115" s="3"/>
    </row>
    <row r="116" spans="1:2" ht="15">
      <c r="A116" s="128" t="s">
        <v>3071</v>
      </c>
      <c r="B116" s="3">
        <v>1</v>
      </c>
    </row>
    <row r="117" spans="1:2" ht="15">
      <c r="A117" s="128" t="s">
        <v>3064</v>
      </c>
      <c r="B117" s="3">
        <v>1</v>
      </c>
    </row>
    <row r="118" spans="1:2" ht="15">
      <c r="A118" s="128" t="s">
        <v>3056</v>
      </c>
      <c r="B118" s="3">
        <v>1</v>
      </c>
    </row>
    <row r="119" spans="1:2" ht="15">
      <c r="A119" s="128" t="s">
        <v>3050</v>
      </c>
      <c r="B119" s="3">
        <v>1</v>
      </c>
    </row>
    <row r="120" spans="1:2" ht="15">
      <c r="A120" s="127" t="s">
        <v>3102</v>
      </c>
      <c r="B120" s="3"/>
    </row>
    <row r="121" spans="1:2" ht="15">
      <c r="A121" s="128" t="s">
        <v>3067</v>
      </c>
      <c r="B121" s="3">
        <v>1</v>
      </c>
    </row>
    <row r="122" spans="1:2" ht="15">
      <c r="A122" s="128" t="s">
        <v>3064</v>
      </c>
      <c r="B122" s="3">
        <v>1</v>
      </c>
    </row>
    <row r="123" spans="1:2" ht="15">
      <c r="A123" s="128" t="s">
        <v>3069</v>
      </c>
      <c r="B123" s="3">
        <v>1</v>
      </c>
    </row>
    <row r="124" spans="1:2" ht="15">
      <c r="A124" s="127" t="s">
        <v>3103</v>
      </c>
      <c r="B124" s="3"/>
    </row>
    <row r="125" spans="1:2" ht="15">
      <c r="A125" s="128" t="s">
        <v>3085</v>
      </c>
      <c r="B125" s="3">
        <v>1</v>
      </c>
    </row>
    <row r="126" spans="1:2" ht="15">
      <c r="A126" s="128" t="s">
        <v>3104</v>
      </c>
      <c r="B126" s="3">
        <v>1</v>
      </c>
    </row>
    <row r="127" spans="1:2" ht="15">
      <c r="A127" s="127" t="s">
        <v>3105</v>
      </c>
      <c r="B127" s="3"/>
    </row>
    <row r="128" spans="1:2" ht="15">
      <c r="A128" s="128" t="s">
        <v>3089</v>
      </c>
      <c r="B128" s="3">
        <v>1</v>
      </c>
    </row>
    <row r="129" spans="1:2" ht="15">
      <c r="A129" s="128" t="s">
        <v>3106</v>
      </c>
      <c r="B129" s="3">
        <v>1</v>
      </c>
    </row>
    <row r="130" spans="1:2" ht="15">
      <c r="A130" s="128" t="s">
        <v>3069</v>
      </c>
      <c r="B130" s="3">
        <v>1</v>
      </c>
    </row>
    <row r="131" spans="1:2" ht="15">
      <c r="A131" s="128" t="s">
        <v>3061</v>
      </c>
      <c r="B131" s="3">
        <v>1</v>
      </c>
    </row>
    <row r="132" spans="1:2" ht="15">
      <c r="A132" s="127" t="s">
        <v>3107</v>
      </c>
      <c r="B132" s="3"/>
    </row>
    <row r="133" spans="1:2" ht="15">
      <c r="A133" s="128" t="s">
        <v>3076</v>
      </c>
      <c r="B133" s="3">
        <v>1</v>
      </c>
    </row>
    <row r="134" spans="1:2" ht="15">
      <c r="A134" s="128" t="s">
        <v>3080</v>
      </c>
      <c r="B134" s="3">
        <v>3</v>
      </c>
    </row>
    <row r="135" spans="1:2" ht="15">
      <c r="A135" s="128" t="s">
        <v>3069</v>
      </c>
      <c r="B135" s="3">
        <v>1</v>
      </c>
    </row>
    <row r="136" spans="1:2" ht="15">
      <c r="A136" s="127" t="s">
        <v>3108</v>
      </c>
      <c r="B136" s="3"/>
    </row>
    <row r="137" spans="1:2" ht="15">
      <c r="A137" s="128" t="s">
        <v>3069</v>
      </c>
      <c r="B137" s="3">
        <v>1</v>
      </c>
    </row>
    <row r="138" spans="1:2" ht="15">
      <c r="A138" s="127" t="s">
        <v>3109</v>
      </c>
      <c r="B138" s="3"/>
    </row>
    <row r="139" spans="1:2" ht="15">
      <c r="A139" s="128" t="s">
        <v>3106</v>
      </c>
      <c r="B139" s="3">
        <v>1</v>
      </c>
    </row>
    <row r="140" spans="1:2" ht="15">
      <c r="A140" s="128" t="s">
        <v>3082</v>
      </c>
      <c r="B140" s="3">
        <v>1</v>
      </c>
    </row>
    <row r="141" spans="1:2" ht="15">
      <c r="A141" s="127" t="s">
        <v>3110</v>
      </c>
      <c r="B141" s="3"/>
    </row>
    <row r="142" spans="1:2" ht="15">
      <c r="A142" s="128" t="s">
        <v>3092</v>
      </c>
      <c r="B142" s="3">
        <v>2</v>
      </c>
    </row>
    <row r="143" spans="1:2" ht="15">
      <c r="A143" s="128" t="s">
        <v>3071</v>
      </c>
      <c r="B143" s="3">
        <v>1</v>
      </c>
    </row>
    <row r="144" spans="1:2" ht="15">
      <c r="A144" s="127" t="s">
        <v>3111</v>
      </c>
      <c r="B144" s="3"/>
    </row>
    <row r="145" spans="1:2" ht="15">
      <c r="A145" s="128" t="s">
        <v>3069</v>
      </c>
      <c r="B145" s="3">
        <v>1</v>
      </c>
    </row>
    <row r="146" spans="1:2" ht="15">
      <c r="A146" s="127" t="s">
        <v>3112</v>
      </c>
      <c r="B146" s="3"/>
    </row>
    <row r="147" spans="1:2" ht="15">
      <c r="A147" s="128" t="s">
        <v>3076</v>
      </c>
      <c r="B147" s="3">
        <v>1</v>
      </c>
    </row>
    <row r="148" spans="1:2" ht="15">
      <c r="A148" s="127" t="s">
        <v>3113</v>
      </c>
      <c r="B148" s="3"/>
    </row>
    <row r="149" spans="1:2" ht="15">
      <c r="A149" s="128" t="s">
        <v>3061</v>
      </c>
      <c r="B149" s="3">
        <v>1</v>
      </c>
    </row>
    <row r="150" spans="1:2" ht="15">
      <c r="A150" s="127" t="s">
        <v>3114</v>
      </c>
      <c r="B150" s="3"/>
    </row>
    <row r="151" spans="1:2" ht="15">
      <c r="A151" s="128" t="s">
        <v>3071</v>
      </c>
      <c r="B151" s="3">
        <v>1</v>
      </c>
    </row>
    <row r="152" spans="1:2" ht="15">
      <c r="A152" s="127" t="s">
        <v>3115</v>
      </c>
      <c r="B152" s="3"/>
    </row>
    <row r="153" spans="1:2" ht="15">
      <c r="A153" s="128" t="s">
        <v>3080</v>
      </c>
      <c r="B153" s="3">
        <v>1</v>
      </c>
    </row>
    <row r="154" spans="1:2" ht="15">
      <c r="A154" s="127" t="s">
        <v>3116</v>
      </c>
      <c r="B154" s="3"/>
    </row>
    <row r="155" spans="1:2" ht="15">
      <c r="A155" s="128" t="s">
        <v>3089</v>
      </c>
      <c r="B155" s="3">
        <v>1</v>
      </c>
    </row>
    <row r="156" spans="1:2" ht="15">
      <c r="A156" s="127" t="s">
        <v>3117</v>
      </c>
      <c r="B156" s="3"/>
    </row>
    <row r="157" spans="1:2" ht="15">
      <c r="A157" s="128" t="s">
        <v>3050</v>
      </c>
      <c r="B157" s="3">
        <v>1</v>
      </c>
    </row>
    <row r="158" spans="1:2" ht="15">
      <c r="A158" s="127" t="s">
        <v>3118</v>
      </c>
      <c r="B158" s="3"/>
    </row>
    <row r="159" spans="1:2" ht="15">
      <c r="A159" s="128" t="s">
        <v>3075</v>
      </c>
      <c r="B159" s="3">
        <v>1</v>
      </c>
    </row>
    <row r="160" spans="1:2" ht="15">
      <c r="A160" s="128" t="s">
        <v>3061</v>
      </c>
      <c r="B160" s="3">
        <v>1</v>
      </c>
    </row>
    <row r="161" spans="1:2" ht="15">
      <c r="A161" s="127" t="s">
        <v>3119</v>
      </c>
      <c r="B161" s="3"/>
    </row>
    <row r="162" spans="1:2" ht="15">
      <c r="A162" s="128" t="s">
        <v>3085</v>
      </c>
      <c r="B162" s="3">
        <v>1</v>
      </c>
    </row>
    <row r="163" spans="1:2" ht="15">
      <c r="A163" s="128" t="s">
        <v>3067</v>
      </c>
      <c r="B163" s="3">
        <v>2</v>
      </c>
    </row>
    <row r="164" spans="1:2" ht="15">
      <c r="A164" s="127" t="s">
        <v>3120</v>
      </c>
      <c r="B164" s="3"/>
    </row>
    <row r="165" spans="1:2" ht="15">
      <c r="A165" s="128" t="s">
        <v>3071</v>
      </c>
      <c r="B165" s="3">
        <v>1</v>
      </c>
    </row>
    <row r="166" spans="1:2" ht="15">
      <c r="A166" s="127" t="s">
        <v>3121</v>
      </c>
      <c r="B166" s="3"/>
    </row>
    <row r="167" spans="1:2" ht="15">
      <c r="A167" s="128" t="s">
        <v>3122</v>
      </c>
      <c r="B167" s="3">
        <v>1</v>
      </c>
    </row>
    <row r="168" spans="1:2" ht="15">
      <c r="A168" s="128" t="s">
        <v>3071</v>
      </c>
      <c r="B168" s="3">
        <v>1</v>
      </c>
    </row>
    <row r="169" spans="1:2" ht="15">
      <c r="A169" s="128" t="s">
        <v>3067</v>
      </c>
      <c r="B169" s="3">
        <v>1</v>
      </c>
    </row>
    <row r="170" spans="1:2" ht="15">
      <c r="A170" s="127" t="s">
        <v>3123</v>
      </c>
      <c r="B170" s="3"/>
    </row>
    <row r="171" spans="1:2" ht="15">
      <c r="A171" s="128" t="s">
        <v>3080</v>
      </c>
      <c r="B171" s="3">
        <v>1</v>
      </c>
    </row>
    <row r="172" spans="1:2" ht="15">
      <c r="A172" s="127" t="s">
        <v>3124</v>
      </c>
      <c r="B172" s="3"/>
    </row>
    <row r="173" spans="1:2" ht="15">
      <c r="A173" s="128" t="s">
        <v>3125</v>
      </c>
      <c r="B173" s="3">
        <v>1</v>
      </c>
    </row>
    <row r="174" spans="1:2" ht="15">
      <c r="A174" s="126" t="s">
        <v>3051</v>
      </c>
      <c r="B174" s="3"/>
    </row>
    <row r="175" spans="1:2" ht="15">
      <c r="A175" s="127" t="s">
        <v>3126</v>
      </c>
      <c r="B175" s="3"/>
    </row>
    <row r="176" spans="1:2" ht="15">
      <c r="A176" s="128" t="s">
        <v>3127</v>
      </c>
      <c r="B176" s="3">
        <v>2</v>
      </c>
    </row>
    <row r="177" spans="1:2" ht="15">
      <c r="A177" s="127" t="s">
        <v>3128</v>
      </c>
      <c r="B177" s="3"/>
    </row>
    <row r="178" spans="1:2" ht="15">
      <c r="A178" s="128" t="s">
        <v>3089</v>
      </c>
      <c r="B178" s="3">
        <v>1</v>
      </c>
    </row>
    <row r="179" spans="1:2" ht="15">
      <c r="A179" s="128" t="s">
        <v>3080</v>
      </c>
      <c r="B179" s="3">
        <v>1</v>
      </c>
    </row>
    <row r="180" spans="1:2" ht="15">
      <c r="A180" s="128" t="s">
        <v>3082</v>
      </c>
      <c r="B180" s="3">
        <v>1</v>
      </c>
    </row>
    <row r="181" spans="1:2" ht="15">
      <c r="A181" s="128" t="s">
        <v>3056</v>
      </c>
      <c r="B181" s="3">
        <v>1</v>
      </c>
    </row>
    <row r="182" spans="1:2" ht="15">
      <c r="A182" s="127" t="s">
        <v>3129</v>
      </c>
      <c r="B182" s="3"/>
    </row>
    <row r="183" spans="1:2" ht="15">
      <c r="A183" s="128" t="s">
        <v>3072</v>
      </c>
      <c r="B183" s="3">
        <v>1</v>
      </c>
    </row>
    <row r="184" spans="1:2" ht="15">
      <c r="A184" s="127" t="s">
        <v>3130</v>
      </c>
      <c r="B184" s="3"/>
    </row>
    <row r="185" spans="1:2" ht="15">
      <c r="A185" s="128" t="s">
        <v>3071</v>
      </c>
      <c r="B185" s="3">
        <v>2</v>
      </c>
    </row>
    <row r="186" spans="1:2" ht="15">
      <c r="A186" s="128" t="s">
        <v>3082</v>
      </c>
      <c r="B186" s="3">
        <v>1</v>
      </c>
    </row>
    <row r="187" spans="1:2" ht="15">
      <c r="A187" s="127" t="s">
        <v>3131</v>
      </c>
      <c r="B187" s="3"/>
    </row>
    <row r="188" spans="1:2" ht="15">
      <c r="A188" s="128" t="s">
        <v>3075</v>
      </c>
      <c r="B188" s="3">
        <v>1</v>
      </c>
    </row>
    <row r="189" spans="1:2" ht="15">
      <c r="A189" s="127" t="s">
        <v>3132</v>
      </c>
      <c r="B189" s="3"/>
    </row>
    <row r="190" spans="1:2" ht="15">
      <c r="A190" s="128" t="s">
        <v>3122</v>
      </c>
      <c r="B190" s="3">
        <v>1</v>
      </c>
    </row>
    <row r="191" spans="1:2" ht="15">
      <c r="A191" s="128" t="s">
        <v>3089</v>
      </c>
      <c r="B191" s="3">
        <v>1</v>
      </c>
    </row>
    <row r="192" spans="1:2" ht="15">
      <c r="A192" s="128" t="s">
        <v>3064</v>
      </c>
      <c r="B192" s="3">
        <v>1</v>
      </c>
    </row>
    <row r="193" spans="1:2" ht="15">
      <c r="A193" s="127" t="s">
        <v>3133</v>
      </c>
      <c r="B193" s="3"/>
    </row>
    <row r="194" spans="1:2" ht="15">
      <c r="A194" s="128" t="s">
        <v>3078</v>
      </c>
      <c r="B194" s="3">
        <v>1</v>
      </c>
    </row>
    <row r="195" spans="1:2" ht="15">
      <c r="A195" s="128" t="s">
        <v>3071</v>
      </c>
      <c r="B195" s="3">
        <v>1</v>
      </c>
    </row>
    <row r="196" spans="1:2" ht="15">
      <c r="A196" s="127" t="s">
        <v>3134</v>
      </c>
      <c r="B196" s="3"/>
    </row>
    <row r="197" spans="1:2" ht="15">
      <c r="A197" s="128" t="s">
        <v>3104</v>
      </c>
      <c r="B197" s="3">
        <v>1</v>
      </c>
    </row>
    <row r="198" spans="1:2" ht="15">
      <c r="A198" s="128" t="s">
        <v>3067</v>
      </c>
      <c r="B198" s="3">
        <v>2</v>
      </c>
    </row>
    <row r="199" spans="1:2" ht="15">
      <c r="A199" s="128" t="s">
        <v>3056</v>
      </c>
      <c r="B199" s="3">
        <v>1</v>
      </c>
    </row>
    <row r="200" spans="1:2" ht="15">
      <c r="A200" s="127" t="s">
        <v>3052</v>
      </c>
      <c r="B200" s="3"/>
    </row>
    <row r="201" spans="1:2" ht="15">
      <c r="A201" s="128" t="s">
        <v>3064</v>
      </c>
      <c r="B201" s="3">
        <v>1</v>
      </c>
    </row>
    <row r="202" spans="1:2" ht="15">
      <c r="A202" s="127" t="s">
        <v>3135</v>
      </c>
      <c r="B202" s="3"/>
    </row>
    <row r="203" spans="1:2" ht="15">
      <c r="A203" s="128" t="s">
        <v>3056</v>
      </c>
      <c r="B203" s="3">
        <v>1</v>
      </c>
    </row>
    <row r="204" spans="1:2" ht="15">
      <c r="A204" s="127" t="s">
        <v>3136</v>
      </c>
      <c r="B204" s="3"/>
    </row>
    <row r="205" spans="1:2" ht="15">
      <c r="A205" s="128" t="s">
        <v>3069</v>
      </c>
      <c r="B205" s="3">
        <v>1</v>
      </c>
    </row>
    <row r="206" spans="1:2" ht="15">
      <c r="A206" s="127" t="s">
        <v>3137</v>
      </c>
      <c r="B206" s="3"/>
    </row>
    <row r="207" spans="1:2" ht="15">
      <c r="A207" s="128" t="s">
        <v>3106</v>
      </c>
      <c r="B207" s="3">
        <v>1</v>
      </c>
    </row>
    <row r="208" spans="1:2" ht="15">
      <c r="A208" s="127" t="s">
        <v>3138</v>
      </c>
      <c r="B208" s="3"/>
    </row>
    <row r="209" spans="1:2" ht="15">
      <c r="A209" s="128" t="s">
        <v>3104</v>
      </c>
      <c r="B209" s="3">
        <v>1</v>
      </c>
    </row>
    <row r="210" spans="1:2" ht="15">
      <c r="A210" s="128" t="s">
        <v>3106</v>
      </c>
      <c r="B210" s="3">
        <v>1</v>
      </c>
    </row>
    <row r="211" spans="1:2" ht="15">
      <c r="A211" s="127" t="s">
        <v>3139</v>
      </c>
      <c r="B211" s="3"/>
    </row>
    <row r="212" spans="1:2" ht="15">
      <c r="A212" s="128" t="s">
        <v>3071</v>
      </c>
      <c r="B212" s="3">
        <v>1</v>
      </c>
    </row>
    <row r="213" spans="1:2" ht="15">
      <c r="A213" s="127" t="s">
        <v>3140</v>
      </c>
      <c r="B213" s="3"/>
    </row>
    <row r="214" spans="1:2" ht="15">
      <c r="A214" s="128" t="s">
        <v>3106</v>
      </c>
      <c r="B214" s="3">
        <v>1</v>
      </c>
    </row>
    <row r="215" spans="1:2" ht="15">
      <c r="A215" s="128" t="s">
        <v>3080</v>
      </c>
      <c r="B215" s="3">
        <v>1</v>
      </c>
    </row>
    <row r="216" spans="1:2" ht="15">
      <c r="A216" s="127" t="s">
        <v>3141</v>
      </c>
      <c r="B216" s="3"/>
    </row>
    <row r="217" spans="1:2" ht="15">
      <c r="A217" s="128" t="s">
        <v>3106</v>
      </c>
      <c r="B217" s="3">
        <v>1</v>
      </c>
    </row>
    <row r="218" spans="1:2" ht="15">
      <c r="A218" s="127" t="s">
        <v>3142</v>
      </c>
      <c r="B218" s="3"/>
    </row>
    <row r="219" spans="1:2" ht="15">
      <c r="A219" s="128" t="s">
        <v>3106</v>
      </c>
      <c r="B219" s="3">
        <v>1</v>
      </c>
    </row>
    <row r="220" spans="1:2" ht="15">
      <c r="A220" s="127" t="s">
        <v>3143</v>
      </c>
      <c r="B220" s="3"/>
    </row>
    <row r="221" spans="1:2" ht="15">
      <c r="A221" s="128" t="s">
        <v>3122</v>
      </c>
      <c r="B221" s="3">
        <v>1</v>
      </c>
    </row>
    <row r="222" spans="1:2" ht="15">
      <c r="A222" s="125" t="s">
        <v>3046</v>
      </c>
      <c r="B222" s="3">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1152</v>
      </c>
      <c r="AE2" s="13" t="s">
        <v>1153</v>
      </c>
      <c r="AF2" s="13" t="s">
        <v>1154</v>
      </c>
      <c r="AG2" s="13" t="s">
        <v>1155</v>
      </c>
      <c r="AH2" s="13" t="s">
        <v>1156</v>
      </c>
      <c r="AI2" s="13" t="s">
        <v>1157</v>
      </c>
      <c r="AJ2" s="13" t="s">
        <v>1158</v>
      </c>
      <c r="AK2" s="13" t="s">
        <v>1159</v>
      </c>
      <c r="AL2" s="13" t="s">
        <v>1160</v>
      </c>
      <c r="AM2" s="13" t="s">
        <v>1161</v>
      </c>
      <c r="AN2" s="13" t="s">
        <v>1162</v>
      </c>
      <c r="AO2" s="13" t="s">
        <v>1163</v>
      </c>
      <c r="AP2" s="13" t="s">
        <v>1164</v>
      </c>
      <c r="AQ2" s="13" t="s">
        <v>1165</v>
      </c>
      <c r="AR2" s="13" t="s">
        <v>1166</v>
      </c>
      <c r="AS2" s="13" t="s">
        <v>192</v>
      </c>
      <c r="AT2" s="13" t="s">
        <v>1167</v>
      </c>
      <c r="AU2" s="13" t="s">
        <v>1168</v>
      </c>
      <c r="AV2" s="13" t="s">
        <v>1169</v>
      </c>
      <c r="AW2" s="13" t="s">
        <v>1170</v>
      </c>
      <c r="AX2" s="13" t="s">
        <v>1171</v>
      </c>
      <c r="AY2" s="13" t="s">
        <v>1172</v>
      </c>
      <c r="AZ2" s="13" t="s">
        <v>2047</v>
      </c>
      <c r="BA2" s="115" t="s">
        <v>2403</v>
      </c>
      <c r="BB2" s="115" t="s">
        <v>2411</v>
      </c>
      <c r="BC2" s="115" t="s">
        <v>2413</v>
      </c>
      <c r="BD2" s="115" t="s">
        <v>2417</v>
      </c>
      <c r="BE2" s="115" t="s">
        <v>2423</v>
      </c>
      <c r="BF2" s="115" t="s">
        <v>2431</v>
      </c>
      <c r="BG2" s="115" t="s">
        <v>2440</v>
      </c>
      <c r="BH2" s="115" t="s">
        <v>2502</v>
      </c>
      <c r="BI2" s="115" t="s">
        <v>2520</v>
      </c>
      <c r="BJ2" s="115" t="s">
        <v>2578</v>
      </c>
      <c r="BK2" s="115" t="s">
        <v>2999</v>
      </c>
      <c r="BL2" s="115" t="s">
        <v>3000</v>
      </c>
      <c r="BM2" s="115" t="s">
        <v>3001</v>
      </c>
      <c r="BN2" s="115" t="s">
        <v>3002</v>
      </c>
      <c r="BO2" s="115" t="s">
        <v>3003</v>
      </c>
      <c r="BP2" s="115" t="s">
        <v>3004</v>
      </c>
      <c r="BQ2" s="115" t="s">
        <v>3005</v>
      </c>
      <c r="BR2" s="115" t="s">
        <v>3006</v>
      </c>
      <c r="BS2" s="115" t="s">
        <v>3008</v>
      </c>
      <c r="BT2" s="3"/>
      <c r="BU2" s="3"/>
    </row>
    <row r="3" spans="1:73" ht="15" customHeight="1">
      <c r="A3" s="64" t="s">
        <v>212</v>
      </c>
      <c r="B3" s="65"/>
      <c r="C3" s="65" t="s">
        <v>64</v>
      </c>
      <c r="D3" s="66">
        <v>163.20013517516946</v>
      </c>
      <c r="E3" s="68"/>
      <c r="F3" s="100" t="s">
        <v>659</v>
      </c>
      <c r="G3" s="65"/>
      <c r="H3" s="69" t="s">
        <v>212</v>
      </c>
      <c r="I3" s="70"/>
      <c r="J3" s="70"/>
      <c r="K3" s="69" t="s">
        <v>1859</v>
      </c>
      <c r="L3" s="73">
        <v>1160.847596724568</v>
      </c>
      <c r="M3" s="74">
        <v>3499.79150390625</v>
      </c>
      <c r="N3" s="74">
        <v>8919.6328125</v>
      </c>
      <c r="O3" s="75"/>
      <c r="P3" s="76"/>
      <c r="Q3" s="76"/>
      <c r="R3" s="48"/>
      <c r="S3" s="48">
        <v>2</v>
      </c>
      <c r="T3" s="48">
        <v>2</v>
      </c>
      <c r="U3" s="49">
        <v>68</v>
      </c>
      <c r="V3" s="49">
        <v>0.006211</v>
      </c>
      <c r="W3" s="49">
        <v>0.000293</v>
      </c>
      <c r="X3" s="49">
        <v>1.127704</v>
      </c>
      <c r="Y3" s="49">
        <v>0</v>
      </c>
      <c r="Z3" s="49">
        <v>0</v>
      </c>
      <c r="AA3" s="71">
        <v>3</v>
      </c>
      <c r="AB3" s="71"/>
      <c r="AC3" s="72"/>
      <c r="AD3" s="78" t="s">
        <v>1173</v>
      </c>
      <c r="AE3" s="78">
        <v>2468</v>
      </c>
      <c r="AF3" s="78">
        <v>2888</v>
      </c>
      <c r="AG3" s="78">
        <v>11164</v>
      </c>
      <c r="AH3" s="78">
        <v>4673</v>
      </c>
      <c r="AI3" s="78"/>
      <c r="AJ3" s="78" t="s">
        <v>1284</v>
      </c>
      <c r="AK3" s="78" t="s">
        <v>1393</v>
      </c>
      <c r="AL3" s="82" t="s">
        <v>1472</v>
      </c>
      <c r="AM3" s="78"/>
      <c r="AN3" s="80">
        <v>39773.8034837963</v>
      </c>
      <c r="AO3" s="82" t="s">
        <v>1570</v>
      </c>
      <c r="AP3" s="78" t="b">
        <v>0</v>
      </c>
      <c r="AQ3" s="78" t="b">
        <v>0</v>
      </c>
      <c r="AR3" s="78" t="b">
        <v>1</v>
      </c>
      <c r="AS3" s="78"/>
      <c r="AT3" s="78">
        <v>229</v>
      </c>
      <c r="AU3" s="82" t="s">
        <v>1678</v>
      </c>
      <c r="AV3" s="78" t="b">
        <v>0</v>
      </c>
      <c r="AW3" s="78" t="s">
        <v>1745</v>
      </c>
      <c r="AX3" s="82" t="s">
        <v>1746</v>
      </c>
      <c r="AY3" s="78" t="s">
        <v>66</v>
      </c>
      <c r="AZ3" s="78" t="str">
        <f>REPLACE(INDEX(GroupVertices[Group],MATCH(Vertices[[#This Row],[Vertex]],GroupVertices[Vertex],0)),1,1,"")</f>
        <v>3</v>
      </c>
      <c r="BA3" s="48" t="s">
        <v>2404</v>
      </c>
      <c r="BB3" s="48" t="s">
        <v>2404</v>
      </c>
      <c r="BC3" s="48" t="s">
        <v>536</v>
      </c>
      <c r="BD3" s="48" t="s">
        <v>536</v>
      </c>
      <c r="BE3" s="48" t="s">
        <v>559</v>
      </c>
      <c r="BF3" s="48" t="s">
        <v>559</v>
      </c>
      <c r="BG3" s="116" t="s">
        <v>2441</v>
      </c>
      <c r="BH3" s="116" t="s">
        <v>2503</v>
      </c>
      <c r="BI3" s="116" t="s">
        <v>2521</v>
      </c>
      <c r="BJ3" s="116" t="s">
        <v>2521</v>
      </c>
      <c r="BK3" s="116">
        <v>1</v>
      </c>
      <c r="BL3" s="120">
        <v>0.8264462809917356</v>
      </c>
      <c r="BM3" s="116">
        <v>1</v>
      </c>
      <c r="BN3" s="120">
        <v>0.8264462809917356</v>
      </c>
      <c r="BO3" s="116">
        <v>0</v>
      </c>
      <c r="BP3" s="120">
        <v>0</v>
      </c>
      <c r="BQ3" s="116">
        <v>119</v>
      </c>
      <c r="BR3" s="120">
        <v>98.34710743801652</v>
      </c>
      <c r="BS3" s="116">
        <v>121</v>
      </c>
      <c r="BT3" s="3"/>
      <c r="BU3" s="3"/>
    </row>
    <row r="4" spans="1:76" ht="15">
      <c r="A4" s="64" t="s">
        <v>285</v>
      </c>
      <c r="B4" s="65"/>
      <c r="C4" s="65" t="s">
        <v>64</v>
      </c>
      <c r="D4" s="66">
        <v>1000</v>
      </c>
      <c r="E4" s="68"/>
      <c r="F4" s="100" t="s">
        <v>1694</v>
      </c>
      <c r="G4" s="65"/>
      <c r="H4" s="69" t="s">
        <v>285</v>
      </c>
      <c r="I4" s="70"/>
      <c r="J4" s="70"/>
      <c r="K4" s="69" t="s">
        <v>1860</v>
      </c>
      <c r="L4" s="73">
        <v>1</v>
      </c>
      <c r="M4" s="74">
        <v>3060.122802734375</v>
      </c>
      <c r="N4" s="74">
        <v>9506.5791015625</v>
      </c>
      <c r="O4" s="75"/>
      <c r="P4" s="76"/>
      <c r="Q4" s="76"/>
      <c r="R4" s="86"/>
      <c r="S4" s="48">
        <v>1</v>
      </c>
      <c r="T4" s="48">
        <v>0</v>
      </c>
      <c r="U4" s="49">
        <v>0</v>
      </c>
      <c r="V4" s="49">
        <v>0.005128</v>
      </c>
      <c r="W4" s="49">
        <v>3.8E-05</v>
      </c>
      <c r="X4" s="49">
        <v>0.469516</v>
      </c>
      <c r="Y4" s="49">
        <v>0</v>
      </c>
      <c r="Z4" s="49">
        <v>0</v>
      </c>
      <c r="AA4" s="71">
        <v>4</v>
      </c>
      <c r="AB4" s="71"/>
      <c r="AC4" s="72"/>
      <c r="AD4" s="78" t="s">
        <v>1174</v>
      </c>
      <c r="AE4" s="78">
        <v>103</v>
      </c>
      <c r="AF4" s="78">
        <v>56676611</v>
      </c>
      <c r="AG4" s="78">
        <v>11870</v>
      </c>
      <c r="AH4" s="78">
        <v>6327</v>
      </c>
      <c r="AI4" s="78"/>
      <c r="AJ4" s="78" t="s">
        <v>1285</v>
      </c>
      <c r="AK4" s="78" t="s">
        <v>1394</v>
      </c>
      <c r="AL4" s="82" t="s">
        <v>1473</v>
      </c>
      <c r="AM4" s="78"/>
      <c r="AN4" s="80">
        <v>39133.60826388889</v>
      </c>
      <c r="AO4" s="82" t="s">
        <v>1571</v>
      </c>
      <c r="AP4" s="78" t="b">
        <v>0</v>
      </c>
      <c r="AQ4" s="78" t="b">
        <v>0</v>
      </c>
      <c r="AR4" s="78" t="b">
        <v>1</v>
      </c>
      <c r="AS4" s="78"/>
      <c r="AT4" s="78">
        <v>90708</v>
      </c>
      <c r="AU4" s="82" t="s">
        <v>1679</v>
      </c>
      <c r="AV4" s="78" t="b">
        <v>1</v>
      </c>
      <c r="AW4" s="78" t="s">
        <v>1745</v>
      </c>
      <c r="AX4" s="82" t="s">
        <v>1747</v>
      </c>
      <c r="AY4" s="78" t="s">
        <v>65</v>
      </c>
      <c r="AZ4" s="78" t="str">
        <f>REPLACE(INDEX(GroupVertices[Group],MATCH(Vertices[[#This Row],[Vertex]],GroupVertices[Vertex],0)),1,1,"")</f>
        <v>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176.21823346300027</v>
      </c>
      <c r="E5" s="68"/>
      <c r="F5" s="100" t="s">
        <v>660</v>
      </c>
      <c r="G5" s="65"/>
      <c r="H5" s="69" t="s">
        <v>213</v>
      </c>
      <c r="I5" s="70"/>
      <c r="J5" s="70"/>
      <c r="K5" s="69" t="s">
        <v>1861</v>
      </c>
      <c r="L5" s="73">
        <v>1</v>
      </c>
      <c r="M5" s="74">
        <v>3060.122802734375</v>
      </c>
      <c r="N5" s="74">
        <v>2389.935791015625</v>
      </c>
      <c r="O5" s="75"/>
      <c r="P5" s="76"/>
      <c r="Q5" s="76"/>
      <c r="R5" s="86"/>
      <c r="S5" s="48">
        <v>0</v>
      </c>
      <c r="T5" s="48">
        <v>1</v>
      </c>
      <c r="U5" s="49">
        <v>0</v>
      </c>
      <c r="V5" s="49">
        <v>0.05</v>
      </c>
      <c r="W5" s="49">
        <v>0</v>
      </c>
      <c r="X5" s="49">
        <v>0.445759</v>
      </c>
      <c r="Y5" s="49">
        <v>0</v>
      </c>
      <c r="Z5" s="49">
        <v>0</v>
      </c>
      <c r="AA5" s="71">
        <v>5</v>
      </c>
      <c r="AB5" s="71"/>
      <c r="AC5" s="72"/>
      <c r="AD5" s="78" t="s">
        <v>1175</v>
      </c>
      <c r="AE5" s="78">
        <v>27501</v>
      </c>
      <c r="AF5" s="78">
        <v>34193</v>
      </c>
      <c r="AG5" s="78">
        <v>312348</v>
      </c>
      <c r="AH5" s="78">
        <v>21713</v>
      </c>
      <c r="AI5" s="78"/>
      <c r="AJ5" s="78" t="s">
        <v>1286</v>
      </c>
      <c r="AK5" s="78" t="s">
        <v>1395</v>
      </c>
      <c r="AL5" s="82" t="s">
        <v>1474</v>
      </c>
      <c r="AM5" s="78"/>
      <c r="AN5" s="80">
        <v>39653.86875</v>
      </c>
      <c r="AO5" s="82" t="s">
        <v>1572</v>
      </c>
      <c r="AP5" s="78" t="b">
        <v>0</v>
      </c>
      <c r="AQ5" s="78" t="b">
        <v>0</v>
      </c>
      <c r="AR5" s="78" t="b">
        <v>0</v>
      </c>
      <c r="AS5" s="78"/>
      <c r="AT5" s="78">
        <v>1834</v>
      </c>
      <c r="AU5" s="82" t="s">
        <v>1680</v>
      </c>
      <c r="AV5" s="78" t="b">
        <v>0</v>
      </c>
      <c r="AW5" s="78" t="s">
        <v>1745</v>
      </c>
      <c r="AX5" s="82" t="s">
        <v>1748</v>
      </c>
      <c r="AY5" s="78" t="s">
        <v>66</v>
      </c>
      <c r="AZ5" s="78" t="str">
        <f>REPLACE(INDEX(GroupVertices[Group],MATCH(Vertices[[#This Row],[Vertex]],GroupVertices[Vertex],0)),1,1,"")</f>
        <v>4</v>
      </c>
      <c r="BA5" s="48"/>
      <c r="BB5" s="48"/>
      <c r="BC5" s="48"/>
      <c r="BD5" s="48"/>
      <c r="BE5" s="48"/>
      <c r="BF5" s="48"/>
      <c r="BG5" s="116" t="s">
        <v>2442</v>
      </c>
      <c r="BH5" s="116" t="s">
        <v>2442</v>
      </c>
      <c r="BI5" s="116" t="s">
        <v>2522</v>
      </c>
      <c r="BJ5" s="116" t="s">
        <v>2522</v>
      </c>
      <c r="BK5" s="116">
        <v>3</v>
      </c>
      <c r="BL5" s="120">
        <v>12</v>
      </c>
      <c r="BM5" s="116">
        <v>1</v>
      </c>
      <c r="BN5" s="120">
        <v>4</v>
      </c>
      <c r="BO5" s="116">
        <v>0</v>
      </c>
      <c r="BP5" s="120">
        <v>0</v>
      </c>
      <c r="BQ5" s="116">
        <v>21</v>
      </c>
      <c r="BR5" s="120">
        <v>84</v>
      </c>
      <c r="BS5" s="116">
        <v>25</v>
      </c>
      <c r="BT5" s="2"/>
      <c r="BU5" s="3"/>
      <c r="BV5" s="3"/>
      <c r="BW5" s="3"/>
      <c r="BX5" s="3"/>
    </row>
    <row r="6" spans="1:76" ht="15">
      <c r="A6" s="64" t="s">
        <v>234</v>
      </c>
      <c r="B6" s="65"/>
      <c r="C6" s="65" t="s">
        <v>64</v>
      </c>
      <c r="D6" s="66">
        <v>162.39048057154682</v>
      </c>
      <c r="E6" s="68"/>
      <c r="F6" s="100" t="s">
        <v>679</v>
      </c>
      <c r="G6" s="65"/>
      <c r="H6" s="69" t="s">
        <v>234</v>
      </c>
      <c r="I6" s="70"/>
      <c r="J6" s="70"/>
      <c r="K6" s="69" t="s">
        <v>1862</v>
      </c>
      <c r="L6" s="73">
        <v>1177.9041790293409</v>
      </c>
      <c r="M6" s="74">
        <v>4018.354248046875</v>
      </c>
      <c r="N6" s="74">
        <v>2898.38330078125</v>
      </c>
      <c r="O6" s="75"/>
      <c r="P6" s="76"/>
      <c r="Q6" s="76"/>
      <c r="R6" s="86"/>
      <c r="S6" s="48">
        <v>9</v>
      </c>
      <c r="T6" s="48">
        <v>2</v>
      </c>
      <c r="U6" s="49">
        <v>69</v>
      </c>
      <c r="V6" s="49">
        <v>0.090909</v>
      </c>
      <c r="W6" s="49">
        <v>0</v>
      </c>
      <c r="X6" s="49">
        <v>3.479519</v>
      </c>
      <c r="Y6" s="49">
        <v>0.05555555555555555</v>
      </c>
      <c r="Z6" s="49">
        <v>0</v>
      </c>
      <c r="AA6" s="71">
        <v>6</v>
      </c>
      <c r="AB6" s="71"/>
      <c r="AC6" s="72"/>
      <c r="AD6" s="78" t="s">
        <v>1176</v>
      </c>
      <c r="AE6" s="78">
        <v>1126</v>
      </c>
      <c r="AF6" s="78">
        <v>941</v>
      </c>
      <c r="AG6" s="78">
        <v>79</v>
      </c>
      <c r="AH6" s="78">
        <v>7380</v>
      </c>
      <c r="AI6" s="78"/>
      <c r="AJ6" s="78" t="s">
        <v>1287</v>
      </c>
      <c r="AK6" s="78"/>
      <c r="AL6" s="82" t="s">
        <v>1475</v>
      </c>
      <c r="AM6" s="78"/>
      <c r="AN6" s="80">
        <v>42990.643958333334</v>
      </c>
      <c r="AO6" s="82" t="s">
        <v>1573</v>
      </c>
      <c r="AP6" s="78" t="b">
        <v>0</v>
      </c>
      <c r="AQ6" s="78" t="b">
        <v>0</v>
      </c>
      <c r="AR6" s="78" t="b">
        <v>0</v>
      </c>
      <c r="AS6" s="78"/>
      <c r="AT6" s="78">
        <v>2</v>
      </c>
      <c r="AU6" s="82" t="s">
        <v>1681</v>
      </c>
      <c r="AV6" s="78" t="b">
        <v>0</v>
      </c>
      <c r="AW6" s="78" t="s">
        <v>1745</v>
      </c>
      <c r="AX6" s="82" t="s">
        <v>1749</v>
      </c>
      <c r="AY6" s="78" t="s">
        <v>66</v>
      </c>
      <c r="AZ6" s="78" t="str">
        <f>REPLACE(INDEX(GroupVertices[Group],MATCH(Vertices[[#This Row],[Vertex]],GroupVertices[Vertex],0)),1,1,"")</f>
        <v>4</v>
      </c>
      <c r="BA6" s="48" t="s">
        <v>2405</v>
      </c>
      <c r="BB6" s="48" t="s">
        <v>2405</v>
      </c>
      <c r="BC6" s="48" t="s">
        <v>2414</v>
      </c>
      <c r="BD6" s="48" t="s">
        <v>2418</v>
      </c>
      <c r="BE6" s="48" t="s">
        <v>2424</v>
      </c>
      <c r="BF6" s="48" t="s">
        <v>2432</v>
      </c>
      <c r="BG6" s="116" t="s">
        <v>2443</v>
      </c>
      <c r="BH6" s="116" t="s">
        <v>2504</v>
      </c>
      <c r="BI6" s="116" t="s">
        <v>2523</v>
      </c>
      <c r="BJ6" s="116" t="s">
        <v>2579</v>
      </c>
      <c r="BK6" s="116">
        <v>22</v>
      </c>
      <c r="BL6" s="120">
        <v>5.527638190954774</v>
      </c>
      <c r="BM6" s="116">
        <v>2</v>
      </c>
      <c r="BN6" s="120">
        <v>0.5025125628140703</v>
      </c>
      <c r="BO6" s="116">
        <v>0</v>
      </c>
      <c r="BP6" s="120">
        <v>0</v>
      </c>
      <c r="BQ6" s="116">
        <v>374</v>
      </c>
      <c r="BR6" s="120">
        <v>93.96984924623115</v>
      </c>
      <c r="BS6" s="116">
        <v>398</v>
      </c>
      <c r="BT6" s="2"/>
      <c r="BU6" s="3"/>
      <c r="BV6" s="3"/>
      <c r="BW6" s="3"/>
      <c r="BX6" s="3"/>
    </row>
    <row r="7" spans="1:76" ht="15">
      <c r="A7" s="64" t="s">
        <v>214</v>
      </c>
      <c r="B7" s="65"/>
      <c r="C7" s="65" t="s">
        <v>64</v>
      </c>
      <c r="D7" s="66">
        <v>169.05027434505297</v>
      </c>
      <c r="E7" s="68"/>
      <c r="F7" s="100" t="s">
        <v>661</v>
      </c>
      <c r="G7" s="65"/>
      <c r="H7" s="69" t="s">
        <v>214</v>
      </c>
      <c r="I7" s="70"/>
      <c r="J7" s="70"/>
      <c r="K7" s="69" t="s">
        <v>1863</v>
      </c>
      <c r="L7" s="73">
        <v>1</v>
      </c>
      <c r="M7" s="74">
        <v>4385.96728515625</v>
      </c>
      <c r="N7" s="74">
        <v>4423.0869140625</v>
      </c>
      <c r="O7" s="75"/>
      <c r="P7" s="76"/>
      <c r="Q7" s="76"/>
      <c r="R7" s="86"/>
      <c r="S7" s="48">
        <v>0</v>
      </c>
      <c r="T7" s="48">
        <v>1</v>
      </c>
      <c r="U7" s="49">
        <v>0</v>
      </c>
      <c r="V7" s="49">
        <v>0.05</v>
      </c>
      <c r="W7" s="49">
        <v>0</v>
      </c>
      <c r="X7" s="49">
        <v>0.445759</v>
      </c>
      <c r="Y7" s="49">
        <v>0</v>
      </c>
      <c r="Z7" s="49">
        <v>0</v>
      </c>
      <c r="AA7" s="71">
        <v>7</v>
      </c>
      <c r="AB7" s="71"/>
      <c r="AC7" s="72"/>
      <c r="AD7" s="78" t="s">
        <v>1177</v>
      </c>
      <c r="AE7" s="78">
        <v>10533</v>
      </c>
      <c r="AF7" s="78">
        <v>16956</v>
      </c>
      <c r="AG7" s="78">
        <v>1461</v>
      </c>
      <c r="AH7" s="78">
        <v>4751</v>
      </c>
      <c r="AI7" s="78"/>
      <c r="AJ7" s="78" t="s">
        <v>1288</v>
      </c>
      <c r="AK7" s="78"/>
      <c r="AL7" s="78"/>
      <c r="AM7" s="78"/>
      <c r="AN7" s="80">
        <v>42993.36659722222</v>
      </c>
      <c r="AO7" s="82" t="s">
        <v>1574</v>
      </c>
      <c r="AP7" s="78" t="b">
        <v>0</v>
      </c>
      <c r="AQ7" s="78" t="b">
        <v>0</v>
      </c>
      <c r="AR7" s="78" t="b">
        <v>0</v>
      </c>
      <c r="AS7" s="78"/>
      <c r="AT7" s="78">
        <v>108</v>
      </c>
      <c r="AU7" s="82" t="s">
        <v>1681</v>
      </c>
      <c r="AV7" s="78" t="b">
        <v>0</v>
      </c>
      <c r="AW7" s="78" t="s">
        <v>1745</v>
      </c>
      <c r="AX7" s="82" t="s">
        <v>1750</v>
      </c>
      <c r="AY7" s="78" t="s">
        <v>66</v>
      </c>
      <c r="AZ7" s="78" t="str">
        <f>REPLACE(INDEX(GroupVertices[Group],MATCH(Vertices[[#This Row],[Vertex]],GroupVertices[Vertex],0)),1,1,"")</f>
        <v>4</v>
      </c>
      <c r="BA7" s="48"/>
      <c r="BB7" s="48"/>
      <c r="BC7" s="48"/>
      <c r="BD7" s="48"/>
      <c r="BE7" s="48"/>
      <c r="BF7" s="48"/>
      <c r="BG7" s="116" t="s">
        <v>2444</v>
      </c>
      <c r="BH7" s="116" t="s">
        <v>2444</v>
      </c>
      <c r="BI7" s="116" t="s">
        <v>2524</v>
      </c>
      <c r="BJ7" s="116" t="s">
        <v>2524</v>
      </c>
      <c r="BK7" s="116">
        <v>1</v>
      </c>
      <c r="BL7" s="120">
        <v>4.166666666666667</v>
      </c>
      <c r="BM7" s="116">
        <v>0</v>
      </c>
      <c r="BN7" s="120">
        <v>0</v>
      </c>
      <c r="BO7" s="116">
        <v>0</v>
      </c>
      <c r="BP7" s="120">
        <v>0</v>
      </c>
      <c r="BQ7" s="116">
        <v>23</v>
      </c>
      <c r="BR7" s="120">
        <v>95.83333333333333</v>
      </c>
      <c r="BS7" s="116">
        <v>24</v>
      </c>
      <c r="BT7" s="2"/>
      <c r="BU7" s="3"/>
      <c r="BV7" s="3"/>
      <c r="BW7" s="3"/>
      <c r="BX7" s="3"/>
    </row>
    <row r="8" spans="1:76" ht="15">
      <c r="A8" s="64" t="s">
        <v>215</v>
      </c>
      <c r="B8" s="65"/>
      <c r="C8" s="65" t="s">
        <v>64</v>
      </c>
      <c r="D8" s="66">
        <v>162.38881718253063</v>
      </c>
      <c r="E8" s="68"/>
      <c r="F8" s="100" t="s">
        <v>662</v>
      </c>
      <c r="G8" s="65"/>
      <c r="H8" s="69" t="s">
        <v>215</v>
      </c>
      <c r="I8" s="70"/>
      <c r="J8" s="70"/>
      <c r="K8" s="69" t="s">
        <v>1864</v>
      </c>
      <c r="L8" s="73">
        <v>1</v>
      </c>
      <c r="M8" s="74">
        <v>4944.27490234375</v>
      </c>
      <c r="N8" s="74">
        <v>2988.40673828125</v>
      </c>
      <c r="O8" s="75"/>
      <c r="P8" s="76"/>
      <c r="Q8" s="76"/>
      <c r="R8" s="86"/>
      <c r="S8" s="48">
        <v>0</v>
      </c>
      <c r="T8" s="48">
        <v>1</v>
      </c>
      <c r="U8" s="49">
        <v>0</v>
      </c>
      <c r="V8" s="49">
        <v>0.05</v>
      </c>
      <c r="W8" s="49">
        <v>0</v>
      </c>
      <c r="X8" s="49">
        <v>0.445759</v>
      </c>
      <c r="Y8" s="49">
        <v>0</v>
      </c>
      <c r="Z8" s="49">
        <v>0</v>
      </c>
      <c r="AA8" s="71">
        <v>8</v>
      </c>
      <c r="AB8" s="71"/>
      <c r="AC8" s="72"/>
      <c r="AD8" s="78" t="s">
        <v>1178</v>
      </c>
      <c r="AE8" s="78">
        <v>1008</v>
      </c>
      <c r="AF8" s="78">
        <v>937</v>
      </c>
      <c r="AG8" s="78">
        <v>779</v>
      </c>
      <c r="AH8" s="78">
        <v>0</v>
      </c>
      <c r="AI8" s="78"/>
      <c r="AJ8" s="78" t="s">
        <v>1289</v>
      </c>
      <c r="AK8" s="78" t="s">
        <v>1396</v>
      </c>
      <c r="AL8" s="78"/>
      <c r="AM8" s="78"/>
      <c r="AN8" s="80">
        <v>43474.33162037037</v>
      </c>
      <c r="AO8" s="82" t="s">
        <v>1575</v>
      </c>
      <c r="AP8" s="78" t="b">
        <v>0</v>
      </c>
      <c r="AQ8" s="78" t="b">
        <v>0</v>
      </c>
      <c r="AR8" s="78" t="b">
        <v>0</v>
      </c>
      <c r="AS8" s="78"/>
      <c r="AT8" s="78">
        <v>8</v>
      </c>
      <c r="AU8" s="82" t="s">
        <v>1681</v>
      </c>
      <c r="AV8" s="78" t="b">
        <v>0</v>
      </c>
      <c r="AW8" s="78" t="s">
        <v>1745</v>
      </c>
      <c r="AX8" s="82" t="s">
        <v>1751</v>
      </c>
      <c r="AY8" s="78" t="s">
        <v>66</v>
      </c>
      <c r="AZ8" s="78" t="str">
        <f>REPLACE(INDEX(GroupVertices[Group],MATCH(Vertices[[#This Row],[Vertex]],GroupVertices[Vertex],0)),1,1,"")</f>
        <v>4</v>
      </c>
      <c r="BA8" s="48"/>
      <c r="BB8" s="48"/>
      <c r="BC8" s="48"/>
      <c r="BD8" s="48"/>
      <c r="BE8" s="48"/>
      <c r="BF8" s="48"/>
      <c r="BG8" s="116" t="s">
        <v>2444</v>
      </c>
      <c r="BH8" s="116" t="s">
        <v>2444</v>
      </c>
      <c r="BI8" s="116" t="s">
        <v>2524</v>
      </c>
      <c r="BJ8" s="116" t="s">
        <v>2524</v>
      </c>
      <c r="BK8" s="116">
        <v>1</v>
      </c>
      <c r="BL8" s="120">
        <v>4.166666666666667</v>
      </c>
      <c r="BM8" s="116">
        <v>0</v>
      </c>
      <c r="BN8" s="120">
        <v>0</v>
      </c>
      <c r="BO8" s="116">
        <v>0</v>
      </c>
      <c r="BP8" s="120">
        <v>0</v>
      </c>
      <c r="BQ8" s="116">
        <v>23</v>
      </c>
      <c r="BR8" s="120">
        <v>95.83333333333333</v>
      </c>
      <c r="BS8" s="116">
        <v>24</v>
      </c>
      <c r="BT8" s="2"/>
      <c r="BU8" s="3"/>
      <c r="BV8" s="3"/>
      <c r="BW8" s="3"/>
      <c r="BX8" s="3"/>
    </row>
    <row r="9" spans="1:76" ht="15">
      <c r="A9" s="64" t="s">
        <v>216</v>
      </c>
      <c r="B9" s="65"/>
      <c r="C9" s="65" t="s">
        <v>64</v>
      </c>
      <c r="D9" s="66">
        <v>162.02536668249664</v>
      </c>
      <c r="E9" s="68"/>
      <c r="F9" s="100" t="s">
        <v>663</v>
      </c>
      <c r="G9" s="65"/>
      <c r="H9" s="69" t="s">
        <v>216</v>
      </c>
      <c r="I9" s="70"/>
      <c r="J9" s="70"/>
      <c r="K9" s="69" t="s">
        <v>1865</v>
      </c>
      <c r="L9" s="73">
        <v>1</v>
      </c>
      <c r="M9" s="74">
        <v>5363.33642578125</v>
      </c>
      <c r="N9" s="74">
        <v>4102.53076171875</v>
      </c>
      <c r="O9" s="75"/>
      <c r="P9" s="76"/>
      <c r="Q9" s="76"/>
      <c r="R9" s="86"/>
      <c r="S9" s="48">
        <v>0</v>
      </c>
      <c r="T9" s="48">
        <v>1</v>
      </c>
      <c r="U9" s="49">
        <v>0</v>
      </c>
      <c r="V9" s="49">
        <v>0.333333</v>
      </c>
      <c r="W9" s="49">
        <v>0</v>
      </c>
      <c r="X9" s="49">
        <v>0.638295</v>
      </c>
      <c r="Y9" s="49">
        <v>0</v>
      </c>
      <c r="Z9" s="49">
        <v>0</v>
      </c>
      <c r="AA9" s="71">
        <v>9</v>
      </c>
      <c r="AB9" s="71"/>
      <c r="AC9" s="72"/>
      <c r="AD9" s="78" t="s">
        <v>1179</v>
      </c>
      <c r="AE9" s="78">
        <v>123</v>
      </c>
      <c r="AF9" s="78">
        <v>63</v>
      </c>
      <c r="AG9" s="78">
        <v>296</v>
      </c>
      <c r="AH9" s="78">
        <v>34</v>
      </c>
      <c r="AI9" s="78"/>
      <c r="AJ9" s="78" t="s">
        <v>1290</v>
      </c>
      <c r="AK9" s="78"/>
      <c r="AL9" s="78"/>
      <c r="AM9" s="78"/>
      <c r="AN9" s="80">
        <v>43606.8184837963</v>
      </c>
      <c r="AO9" s="82" t="s">
        <v>1576</v>
      </c>
      <c r="AP9" s="78" t="b">
        <v>1</v>
      </c>
      <c r="AQ9" s="78" t="b">
        <v>0</v>
      </c>
      <c r="AR9" s="78" t="b">
        <v>0</v>
      </c>
      <c r="AS9" s="78"/>
      <c r="AT9" s="78">
        <v>1</v>
      </c>
      <c r="AU9" s="78"/>
      <c r="AV9" s="78" t="b">
        <v>0</v>
      </c>
      <c r="AW9" s="78" t="s">
        <v>1745</v>
      </c>
      <c r="AX9" s="82" t="s">
        <v>1752</v>
      </c>
      <c r="AY9" s="78" t="s">
        <v>66</v>
      </c>
      <c r="AZ9" s="78" t="str">
        <f>REPLACE(INDEX(GroupVertices[Group],MATCH(Vertices[[#This Row],[Vertex]],GroupVertices[Vertex],0)),1,1,"")</f>
        <v>10</v>
      </c>
      <c r="BA9" s="48"/>
      <c r="BB9" s="48"/>
      <c r="BC9" s="48"/>
      <c r="BD9" s="48"/>
      <c r="BE9" s="48" t="s">
        <v>560</v>
      </c>
      <c r="BF9" s="48" t="s">
        <v>560</v>
      </c>
      <c r="BG9" s="116" t="s">
        <v>2445</v>
      </c>
      <c r="BH9" s="116" t="s">
        <v>2445</v>
      </c>
      <c r="BI9" s="116" t="s">
        <v>2525</v>
      </c>
      <c r="BJ9" s="116" t="s">
        <v>2525</v>
      </c>
      <c r="BK9" s="116">
        <v>1</v>
      </c>
      <c r="BL9" s="120">
        <v>6.666666666666667</v>
      </c>
      <c r="BM9" s="116">
        <v>0</v>
      </c>
      <c r="BN9" s="120">
        <v>0</v>
      </c>
      <c r="BO9" s="116">
        <v>0</v>
      </c>
      <c r="BP9" s="120">
        <v>0</v>
      </c>
      <c r="BQ9" s="116">
        <v>14</v>
      </c>
      <c r="BR9" s="120">
        <v>93.33333333333333</v>
      </c>
      <c r="BS9" s="116">
        <v>15</v>
      </c>
      <c r="BT9" s="2"/>
      <c r="BU9" s="3"/>
      <c r="BV9" s="3"/>
      <c r="BW9" s="3"/>
      <c r="BX9" s="3"/>
    </row>
    <row r="10" spans="1:76" ht="15">
      <c r="A10" s="64" t="s">
        <v>217</v>
      </c>
      <c r="B10" s="65"/>
      <c r="C10" s="65" t="s">
        <v>64</v>
      </c>
      <c r="D10" s="66">
        <v>162.2890138415602</v>
      </c>
      <c r="E10" s="68"/>
      <c r="F10" s="100" t="s">
        <v>1695</v>
      </c>
      <c r="G10" s="65"/>
      <c r="H10" s="69" t="s">
        <v>217</v>
      </c>
      <c r="I10" s="70"/>
      <c r="J10" s="70"/>
      <c r="K10" s="69" t="s">
        <v>1866</v>
      </c>
      <c r="L10" s="73">
        <v>35.11316460954611</v>
      </c>
      <c r="M10" s="74">
        <v>5363.33642578125</v>
      </c>
      <c r="N10" s="74">
        <v>3132.039794921875</v>
      </c>
      <c r="O10" s="75"/>
      <c r="P10" s="76"/>
      <c r="Q10" s="76"/>
      <c r="R10" s="86"/>
      <c r="S10" s="48">
        <v>3</v>
      </c>
      <c r="T10" s="48">
        <v>1</v>
      </c>
      <c r="U10" s="49">
        <v>2</v>
      </c>
      <c r="V10" s="49">
        <v>0.5</v>
      </c>
      <c r="W10" s="49">
        <v>0</v>
      </c>
      <c r="X10" s="49">
        <v>1.723397</v>
      </c>
      <c r="Y10" s="49">
        <v>0</v>
      </c>
      <c r="Z10" s="49">
        <v>0</v>
      </c>
      <c r="AA10" s="71">
        <v>10</v>
      </c>
      <c r="AB10" s="71"/>
      <c r="AC10" s="72"/>
      <c r="AD10" s="78" t="s">
        <v>1180</v>
      </c>
      <c r="AE10" s="78">
        <v>279</v>
      </c>
      <c r="AF10" s="78">
        <v>697</v>
      </c>
      <c r="AG10" s="78">
        <v>6792</v>
      </c>
      <c r="AH10" s="78">
        <v>6154</v>
      </c>
      <c r="AI10" s="78"/>
      <c r="AJ10" s="78" t="s">
        <v>1291</v>
      </c>
      <c r="AK10" s="78" t="s">
        <v>1397</v>
      </c>
      <c r="AL10" s="82" t="s">
        <v>1476</v>
      </c>
      <c r="AM10" s="78"/>
      <c r="AN10" s="80">
        <v>43023.83629629629</v>
      </c>
      <c r="AO10" s="82" t="s">
        <v>1577</v>
      </c>
      <c r="AP10" s="78" t="b">
        <v>0</v>
      </c>
      <c r="AQ10" s="78" t="b">
        <v>0</v>
      </c>
      <c r="AR10" s="78" t="b">
        <v>1</v>
      </c>
      <c r="AS10" s="78"/>
      <c r="AT10" s="78">
        <v>7</v>
      </c>
      <c r="AU10" s="82" t="s">
        <v>1681</v>
      </c>
      <c r="AV10" s="78" t="b">
        <v>0</v>
      </c>
      <c r="AW10" s="78" t="s">
        <v>1745</v>
      </c>
      <c r="AX10" s="82" t="s">
        <v>1753</v>
      </c>
      <c r="AY10" s="78" t="s">
        <v>66</v>
      </c>
      <c r="AZ10" s="78" t="str">
        <f>REPLACE(INDEX(GroupVertices[Group],MATCH(Vertices[[#This Row],[Vertex]],GroupVertices[Vertex],0)),1,1,"")</f>
        <v>10</v>
      </c>
      <c r="BA10" s="48"/>
      <c r="BB10" s="48"/>
      <c r="BC10" s="48"/>
      <c r="BD10" s="48"/>
      <c r="BE10" s="48" t="s">
        <v>2156</v>
      </c>
      <c r="BF10" s="48" t="s">
        <v>2156</v>
      </c>
      <c r="BG10" s="116" t="s">
        <v>2446</v>
      </c>
      <c r="BH10" s="116" t="s">
        <v>2446</v>
      </c>
      <c r="BI10" s="116" t="s">
        <v>2323</v>
      </c>
      <c r="BJ10" s="116" t="s">
        <v>2323</v>
      </c>
      <c r="BK10" s="116">
        <v>1</v>
      </c>
      <c r="BL10" s="120">
        <v>3.4482758620689653</v>
      </c>
      <c r="BM10" s="116">
        <v>0</v>
      </c>
      <c r="BN10" s="120">
        <v>0</v>
      </c>
      <c r="BO10" s="116">
        <v>0</v>
      </c>
      <c r="BP10" s="120">
        <v>0</v>
      </c>
      <c r="BQ10" s="116">
        <v>28</v>
      </c>
      <c r="BR10" s="120">
        <v>96.55172413793103</v>
      </c>
      <c r="BS10" s="116">
        <v>29</v>
      </c>
      <c r="BT10" s="2"/>
      <c r="BU10" s="3"/>
      <c r="BV10" s="3"/>
      <c r="BW10" s="3"/>
      <c r="BX10" s="3"/>
    </row>
    <row r="11" spans="1:76" ht="15">
      <c r="A11" s="64" t="s">
        <v>218</v>
      </c>
      <c r="B11" s="65"/>
      <c r="C11" s="65" t="s">
        <v>64</v>
      </c>
      <c r="D11" s="66">
        <v>162.2648947008257</v>
      </c>
      <c r="E11" s="68"/>
      <c r="F11" s="100" t="s">
        <v>664</v>
      </c>
      <c r="G11" s="65"/>
      <c r="H11" s="69" t="s">
        <v>218</v>
      </c>
      <c r="I11" s="70"/>
      <c r="J11" s="70"/>
      <c r="K11" s="69" t="s">
        <v>1867</v>
      </c>
      <c r="L11" s="73">
        <v>1</v>
      </c>
      <c r="M11" s="74">
        <v>5811.634765625</v>
      </c>
      <c r="N11" s="74">
        <v>4102.53076171875</v>
      </c>
      <c r="O11" s="75"/>
      <c r="P11" s="76"/>
      <c r="Q11" s="76"/>
      <c r="R11" s="86"/>
      <c r="S11" s="48">
        <v>0</v>
      </c>
      <c r="T11" s="48">
        <v>1</v>
      </c>
      <c r="U11" s="49">
        <v>0</v>
      </c>
      <c r="V11" s="49">
        <v>0.333333</v>
      </c>
      <c r="W11" s="49">
        <v>0</v>
      </c>
      <c r="X11" s="49">
        <v>0.638295</v>
      </c>
      <c r="Y11" s="49">
        <v>0</v>
      </c>
      <c r="Z11" s="49">
        <v>0</v>
      </c>
      <c r="AA11" s="71">
        <v>11</v>
      </c>
      <c r="AB11" s="71"/>
      <c r="AC11" s="72"/>
      <c r="AD11" s="78" t="s">
        <v>1181</v>
      </c>
      <c r="AE11" s="78">
        <v>81</v>
      </c>
      <c r="AF11" s="78">
        <v>639</v>
      </c>
      <c r="AG11" s="78">
        <v>22324</v>
      </c>
      <c r="AH11" s="78">
        <v>21566</v>
      </c>
      <c r="AI11" s="78"/>
      <c r="AJ11" s="78"/>
      <c r="AK11" s="78" t="s">
        <v>1398</v>
      </c>
      <c r="AL11" s="78"/>
      <c r="AM11" s="78"/>
      <c r="AN11" s="80">
        <v>41940.89208333333</v>
      </c>
      <c r="AO11" s="82" t="s">
        <v>1578</v>
      </c>
      <c r="AP11" s="78" t="b">
        <v>1</v>
      </c>
      <c r="AQ11" s="78" t="b">
        <v>0</v>
      </c>
      <c r="AR11" s="78" t="b">
        <v>1</v>
      </c>
      <c r="AS11" s="78"/>
      <c r="AT11" s="78">
        <v>138</v>
      </c>
      <c r="AU11" s="82" t="s">
        <v>1681</v>
      </c>
      <c r="AV11" s="78" t="b">
        <v>0</v>
      </c>
      <c r="AW11" s="78" t="s">
        <v>1745</v>
      </c>
      <c r="AX11" s="82" t="s">
        <v>1754</v>
      </c>
      <c r="AY11" s="78" t="s">
        <v>66</v>
      </c>
      <c r="AZ11" s="78" t="str">
        <f>REPLACE(INDEX(GroupVertices[Group],MATCH(Vertices[[#This Row],[Vertex]],GroupVertices[Vertex],0)),1,1,"")</f>
        <v>10</v>
      </c>
      <c r="BA11" s="48"/>
      <c r="BB11" s="48"/>
      <c r="BC11" s="48"/>
      <c r="BD11" s="48"/>
      <c r="BE11" s="48" t="s">
        <v>560</v>
      </c>
      <c r="BF11" s="48" t="s">
        <v>560</v>
      </c>
      <c r="BG11" s="116" t="s">
        <v>2445</v>
      </c>
      <c r="BH11" s="116" t="s">
        <v>2445</v>
      </c>
      <c r="BI11" s="116" t="s">
        <v>2525</v>
      </c>
      <c r="BJ11" s="116" t="s">
        <v>2525</v>
      </c>
      <c r="BK11" s="116">
        <v>1</v>
      </c>
      <c r="BL11" s="120">
        <v>6.666666666666667</v>
      </c>
      <c r="BM11" s="116">
        <v>0</v>
      </c>
      <c r="BN11" s="120">
        <v>0</v>
      </c>
      <c r="BO11" s="116">
        <v>0</v>
      </c>
      <c r="BP11" s="120">
        <v>0</v>
      </c>
      <c r="BQ11" s="116">
        <v>14</v>
      </c>
      <c r="BR11" s="120">
        <v>93.33333333333333</v>
      </c>
      <c r="BS11" s="116">
        <v>15</v>
      </c>
      <c r="BT11" s="2"/>
      <c r="BU11" s="3"/>
      <c r="BV11" s="3"/>
      <c r="BW11" s="3"/>
      <c r="BX11" s="3"/>
    </row>
    <row r="12" spans="1:76" ht="15">
      <c r="A12" s="64" t="s">
        <v>219</v>
      </c>
      <c r="B12" s="65"/>
      <c r="C12" s="65" t="s">
        <v>64</v>
      </c>
      <c r="D12" s="66">
        <v>162.73355455613267</v>
      </c>
      <c r="E12" s="68"/>
      <c r="F12" s="100" t="s">
        <v>665</v>
      </c>
      <c r="G12" s="65"/>
      <c r="H12" s="69" t="s">
        <v>219</v>
      </c>
      <c r="I12" s="70"/>
      <c r="J12" s="70"/>
      <c r="K12" s="69" t="s">
        <v>1868</v>
      </c>
      <c r="L12" s="73">
        <v>1</v>
      </c>
      <c r="M12" s="74">
        <v>528.6995849609375</v>
      </c>
      <c r="N12" s="74">
        <v>6006.4580078125</v>
      </c>
      <c r="O12" s="75"/>
      <c r="P12" s="76"/>
      <c r="Q12" s="76"/>
      <c r="R12" s="86"/>
      <c r="S12" s="48">
        <v>1</v>
      </c>
      <c r="T12" s="48">
        <v>1</v>
      </c>
      <c r="U12" s="49">
        <v>0</v>
      </c>
      <c r="V12" s="49">
        <v>0</v>
      </c>
      <c r="W12" s="49">
        <v>0</v>
      </c>
      <c r="X12" s="49">
        <v>0.999996</v>
      </c>
      <c r="Y12" s="49">
        <v>0</v>
      </c>
      <c r="Z12" s="49" t="s">
        <v>2050</v>
      </c>
      <c r="AA12" s="71">
        <v>12</v>
      </c>
      <c r="AB12" s="71"/>
      <c r="AC12" s="72"/>
      <c r="AD12" s="78" t="s">
        <v>1182</v>
      </c>
      <c r="AE12" s="78">
        <v>3997</v>
      </c>
      <c r="AF12" s="78">
        <v>1766</v>
      </c>
      <c r="AG12" s="78">
        <v>9705</v>
      </c>
      <c r="AH12" s="78">
        <v>901</v>
      </c>
      <c r="AI12" s="78"/>
      <c r="AJ12" s="78" t="s">
        <v>1292</v>
      </c>
      <c r="AK12" s="78" t="s">
        <v>1399</v>
      </c>
      <c r="AL12" s="82" t="s">
        <v>1477</v>
      </c>
      <c r="AM12" s="78"/>
      <c r="AN12" s="80">
        <v>40564.918032407404</v>
      </c>
      <c r="AO12" s="82" t="s">
        <v>1579</v>
      </c>
      <c r="AP12" s="78" t="b">
        <v>1</v>
      </c>
      <c r="AQ12" s="78" t="b">
        <v>0</v>
      </c>
      <c r="AR12" s="78" t="b">
        <v>1</v>
      </c>
      <c r="AS12" s="78"/>
      <c r="AT12" s="78">
        <v>109</v>
      </c>
      <c r="AU12" s="82" t="s">
        <v>1681</v>
      </c>
      <c r="AV12" s="78" t="b">
        <v>0</v>
      </c>
      <c r="AW12" s="78" t="s">
        <v>1745</v>
      </c>
      <c r="AX12" s="82" t="s">
        <v>1755</v>
      </c>
      <c r="AY12" s="78" t="s">
        <v>66</v>
      </c>
      <c r="AZ12" s="78" t="str">
        <f>REPLACE(INDEX(GroupVertices[Group],MATCH(Vertices[[#This Row],[Vertex]],GroupVertices[Vertex],0)),1,1,"")</f>
        <v>1</v>
      </c>
      <c r="BA12" s="48" t="s">
        <v>471</v>
      </c>
      <c r="BB12" s="48" t="s">
        <v>471</v>
      </c>
      <c r="BC12" s="48" t="s">
        <v>537</v>
      </c>
      <c r="BD12" s="48" t="s">
        <v>537</v>
      </c>
      <c r="BE12" s="48" t="s">
        <v>562</v>
      </c>
      <c r="BF12" s="48" t="s">
        <v>562</v>
      </c>
      <c r="BG12" s="116" t="s">
        <v>2447</v>
      </c>
      <c r="BH12" s="116" t="s">
        <v>2447</v>
      </c>
      <c r="BI12" s="116" t="s">
        <v>2526</v>
      </c>
      <c r="BJ12" s="116" t="s">
        <v>2526</v>
      </c>
      <c r="BK12" s="116">
        <v>0</v>
      </c>
      <c r="BL12" s="120">
        <v>0</v>
      </c>
      <c r="BM12" s="116">
        <v>0</v>
      </c>
      <c r="BN12" s="120">
        <v>0</v>
      </c>
      <c r="BO12" s="116">
        <v>0</v>
      </c>
      <c r="BP12" s="120">
        <v>0</v>
      </c>
      <c r="BQ12" s="116">
        <v>14</v>
      </c>
      <c r="BR12" s="120">
        <v>100</v>
      </c>
      <c r="BS12" s="116">
        <v>14</v>
      </c>
      <c r="BT12" s="2"/>
      <c r="BU12" s="3"/>
      <c r="BV12" s="3"/>
      <c r="BW12" s="3"/>
      <c r="BX12" s="3"/>
    </row>
    <row r="13" spans="1:76" ht="15">
      <c r="A13" s="64" t="s">
        <v>220</v>
      </c>
      <c r="B13" s="65"/>
      <c r="C13" s="65" t="s">
        <v>64</v>
      </c>
      <c r="D13" s="66">
        <v>162.6678506899938</v>
      </c>
      <c r="E13" s="68"/>
      <c r="F13" s="100" t="s">
        <v>666</v>
      </c>
      <c r="G13" s="65"/>
      <c r="H13" s="69" t="s">
        <v>220</v>
      </c>
      <c r="I13" s="70"/>
      <c r="J13" s="70"/>
      <c r="K13" s="69" t="s">
        <v>1869</v>
      </c>
      <c r="L13" s="73">
        <v>1</v>
      </c>
      <c r="M13" s="74">
        <v>3642.58349609375</v>
      </c>
      <c r="N13" s="74">
        <v>352.9058837890625</v>
      </c>
      <c r="O13" s="75"/>
      <c r="P13" s="76"/>
      <c r="Q13" s="76"/>
      <c r="R13" s="86"/>
      <c r="S13" s="48">
        <v>0</v>
      </c>
      <c r="T13" s="48">
        <v>1</v>
      </c>
      <c r="U13" s="49">
        <v>0</v>
      </c>
      <c r="V13" s="49">
        <v>0.038462</v>
      </c>
      <c r="W13" s="49">
        <v>0</v>
      </c>
      <c r="X13" s="49">
        <v>0.450648</v>
      </c>
      <c r="Y13" s="49">
        <v>0</v>
      </c>
      <c r="Z13" s="49">
        <v>0</v>
      </c>
      <c r="AA13" s="71">
        <v>13</v>
      </c>
      <c r="AB13" s="71"/>
      <c r="AC13" s="72"/>
      <c r="AD13" s="78" t="s">
        <v>1183</v>
      </c>
      <c r="AE13" s="78">
        <v>571</v>
      </c>
      <c r="AF13" s="78">
        <v>1608</v>
      </c>
      <c r="AG13" s="78">
        <v>66673</v>
      </c>
      <c r="AH13" s="78">
        <v>614</v>
      </c>
      <c r="AI13" s="78"/>
      <c r="AJ13" s="78" t="s">
        <v>1293</v>
      </c>
      <c r="AK13" s="78"/>
      <c r="AL13" s="82" t="s">
        <v>1478</v>
      </c>
      <c r="AM13" s="78"/>
      <c r="AN13" s="80">
        <v>43102.241736111115</v>
      </c>
      <c r="AO13" s="82" t="s">
        <v>1580</v>
      </c>
      <c r="AP13" s="78" t="b">
        <v>1</v>
      </c>
      <c r="AQ13" s="78" t="b">
        <v>0</v>
      </c>
      <c r="AR13" s="78" t="b">
        <v>0</v>
      </c>
      <c r="AS13" s="78"/>
      <c r="AT13" s="78">
        <v>64</v>
      </c>
      <c r="AU13" s="78"/>
      <c r="AV13" s="78" t="b">
        <v>0</v>
      </c>
      <c r="AW13" s="78" t="s">
        <v>1745</v>
      </c>
      <c r="AX13" s="82" t="s">
        <v>1756</v>
      </c>
      <c r="AY13" s="78" t="s">
        <v>66</v>
      </c>
      <c r="AZ13" s="78" t="str">
        <f>REPLACE(INDEX(GroupVertices[Group],MATCH(Vertices[[#This Row],[Vertex]],GroupVertices[Vertex],0)),1,1,"")</f>
        <v>4</v>
      </c>
      <c r="BA13" s="48" t="s">
        <v>472</v>
      </c>
      <c r="BB13" s="48" t="s">
        <v>472</v>
      </c>
      <c r="BC13" s="48" t="s">
        <v>538</v>
      </c>
      <c r="BD13" s="48" t="s">
        <v>538</v>
      </c>
      <c r="BE13" s="48" t="s">
        <v>563</v>
      </c>
      <c r="BF13" s="48" t="s">
        <v>563</v>
      </c>
      <c r="BG13" s="116" t="s">
        <v>2448</v>
      </c>
      <c r="BH13" s="116" t="s">
        <v>2448</v>
      </c>
      <c r="BI13" s="116" t="s">
        <v>2527</v>
      </c>
      <c r="BJ13" s="116" t="s">
        <v>2527</v>
      </c>
      <c r="BK13" s="116">
        <v>1</v>
      </c>
      <c r="BL13" s="120">
        <v>8.333333333333334</v>
      </c>
      <c r="BM13" s="116">
        <v>0</v>
      </c>
      <c r="BN13" s="120">
        <v>0</v>
      </c>
      <c r="BO13" s="116">
        <v>0</v>
      </c>
      <c r="BP13" s="120">
        <v>0</v>
      </c>
      <c r="BQ13" s="116">
        <v>11</v>
      </c>
      <c r="BR13" s="120">
        <v>91.66666666666667</v>
      </c>
      <c r="BS13" s="116">
        <v>12</v>
      </c>
      <c r="BT13" s="2"/>
      <c r="BU13" s="3"/>
      <c r="BV13" s="3"/>
      <c r="BW13" s="3"/>
      <c r="BX13" s="3"/>
    </row>
    <row r="14" spans="1:76" ht="15">
      <c r="A14" s="64" t="s">
        <v>235</v>
      </c>
      <c r="B14" s="65"/>
      <c r="C14" s="65" t="s">
        <v>64</v>
      </c>
      <c r="D14" s="66">
        <v>221.32643265085753</v>
      </c>
      <c r="E14" s="68"/>
      <c r="F14" s="100" t="s">
        <v>680</v>
      </c>
      <c r="G14" s="65"/>
      <c r="H14" s="69" t="s">
        <v>235</v>
      </c>
      <c r="I14" s="70"/>
      <c r="J14" s="70"/>
      <c r="K14" s="69" t="s">
        <v>1870</v>
      </c>
      <c r="L14" s="73">
        <v>308.018481485915</v>
      </c>
      <c r="M14" s="74">
        <v>3790.990478515625</v>
      </c>
      <c r="N14" s="74">
        <v>1653.191650390625</v>
      </c>
      <c r="O14" s="75"/>
      <c r="P14" s="76"/>
      <c r="Q14" s="76"/>
      <c r="R14" s="86"/>
      <c r="S14" s="48">
        <v>2</v>
      </c>
      <c r="T14" s="48">
        <v>3</v>
      </c>
      <c r="U14" s="49">
        <v>18</v>
      </c>
      <c r="V14" s="49">
        <v>0.058824</v>
      </c>
      <c r="W14" s="49">
        <v>0</v>
      </c>
      <c r="X14" s="49">
        <v>1.414817</v>
      </c>
      <c r="Y14" s="49">
        <v>0.16666666666666666</v>
      </c>
      <c r="Z14" s="49">
        <v>0</v>
      </c>
      <c r="AA14" s="71">
        <v>14</v>
      </c>
      <c r="AB14" s="71"/>
      <c r="AC14" s="72"/>
      <c r="AD14" s="78" t="s">
        <v>1184</v>
      </c>
      <c r="AE14" s="78">
        <v>137536</v>
      </c>
      <c r="AF14" s="78">
        <v>142666</v>
      </c>
      <c r="AG14" s="78">
        <v>147070</v>
      </c>
      <c r="AH14" s="78">
        <v>52655</v>
      </c>
      <c r="AI14" s="78"/>
      <c r="AJ14" s="78" t="s">
        <v>1294</v>
      </c>
      <c r="AK14" s="78" t="s">
        <v>1400</v>
      </c>
      <c r="AL14" s="82" t="s">
        <v>1479</v>
      </c>
      <c r="AM14" s="78"/>
      <c r="AN14" s="80">
        <v>40435.90993055556</v>
      </c>
      <c r="AO14" s="82" t="s">
        <v>1581</v>
      </c>
      <c r="AP14" s="78" t="b">
        <v>0</v>
      </c>
      <c r="AQ14" s="78" t="b">
        <v>0</v>
      </c>
      <c r="AR14" s="78" t="b">
        <v>1</v>
      </c>
      <c r="AS14" s="78"/>
      <c r="AT14" s="78">
        <v>2699</v>
      </c>
      <c r="AU14" s="82" t="s">
        <v>1682</v>
      </c>
      <c r="AV14" s="78" t="b">
        <v>0</v>
      </c>
      <c r="AW14" s="78" t="s">
        <v>1745</v>
      </c>
      <c r="AX14" s="82" t="s">
        <v>1757</v>
      </c>
      <c r="AY14" s="78" t="s">
        <v>66</v>
      </c>
      <c r="AZ14" s="78" t="str">
        <f>REPLACE(INDEX(GroupVertices[Group],MATCH(Vertices[[#This Row],[Vertex]],GroupVertices[Vertex],0)),1,1,"")</f>
        <v>4</v>
      </c>
      <c r="BA14" s="48" t="s">
        <v>2406</v>
      </c>
      <c r="BB14" s="48" t="s">
        <v>2406</v>
      </c>
      <c r="BC14" s="48" t="s">
        <v>2415</v>
      </c>
      <c r="BD14" s="48" t="s">
        <v>2419</v>
      </c>
      <c r="BE14" s="48" t="s">
        <v>2425</v>
      </c>
      <c r="BF14" s="48" t="s">
        <v>2425</v>
      </c>
      <c r="BG14" s="116" t="s">
        <v>2449</v>
      </c>
      <c r="BH14" s="116" t="s">
        <v>2505</v>
      </c>
      <c r="BI14" s="116" t="s">
        <v>2528</v>
      </c>
      <c r="BJ14" s="116" t="s">
        <v>2528</v>
      </c>
      <c r="BK14" s="116">
        <v>20</v>
      </c>
      <c r="BL14" s="120">
        <v>7.604562737642586</v>
      </c>
      <c r="BM14" s="116">
        <v>1</v>
      </c>
      <c r="BN14" s="120">
        <v>0.38022813688212925</v>
      </c>
      <c r="BO14" s="116">
        <v>0</v>
      </c>
      <c r="BP14" s="120">
        <v>0</v>
      </c>
      <c r="BQ14" s="116">
        <v>242</v>
      </c>
      <c r="BR14" s="120">
        <v>92.01520912547528</v>
      </c>
      <c r="BS14" s="116">
        <v>263</v>
      </c>
      <c r="BT14" s="2"/>
      <c r="BU14" s="3"/>
      <c r="BV14" s="3"/>
      <c r="BW14" s="3"/>
      <c r="BX14" s="3"/>
    </row>
    <row r="15" spans="1:76" ht="15">
      <c r="A15" s="64" t="s">
        <v>221</v>
      </c>
      <c r="B15" s="65"/>
      <c r="C15" s="65" t="s">
        <v>64</v>
      </c>
      <c r="D15" s="66">
        <v>162.02744591876686</v>
      </c>
      <c r="E15" s="68"/>
      <c r="F15" s="100" t="s">
        <v>667</v>
      </c>
      <c r="G15" s="65"/>
      <c r="H15" s="69" t="s">
        <v>221</v>
      </c>
      <c r="I15" s="70"/>
      <c r="J15" s="70"/>
      <c r="K15" s="69" t="s">
        <v>1871</v>
      </c>
      <c r="L15" s="73">
        <v>1</v>
      </c>
      <c r="M15" s="74">
        <v>6604.2783203125</v>
      </c>
      <c r="N15" s="74">
        <v>1420.4461669921875</v>
      </c>
      <c r="O15" s="75"/>
      <c r="P15" s="76"/>
      <c r="Q15" s="76"/>
      <c r="R15" s="86"/>
      <c r="S15" s="48">
        <v>0</v>
      </c>
      <c r="T15" s="48">
        <v>1</v>
      </c>
      <c r="U15" s="49">
        <v>0</v>
      </c>
      <c r="V15" s="49">
        <v>1</v>
      </c>
      <c r="W15" s="49">
        <v>0</v>
      </c>
      <c r="X15" s="49">
        <v>0.701752</v>
      </c>
      <c r="Y15" s="49">
        <v>0</v>
      </c>
      <c r="Z15" s="49">
        <v>0</v>
      </c>
      <c r="AA15" s="71">
        <v>15</v>
      </c>
      <c r="AB15" s="71"/>
      <c r="AC15" s="72"/>
      <c r="AD15" s="78" t="s">
        <v>1185</v>
      </c>
      <c r="AE15" s="78">
        <v>100</v>
      </c>
      <c r="AF15" s="78">
        <v>68</v>
      </c>
      <c r="AG15" s="78">
        <v>127</v>
      </c>
      <c r="AH15" s="78">
        <v>3</v>
      </c>
      <c r="AI15" s="78"/>
      <c r="AJ15" s="78" t="s">
        <v>1295</v>
      </c>
      <c r="AK15" s="78"/>
      <c r="AL15" s="82" t="s">
        <v>1480</v>
      </c>
      <c r="AM15" s="78"/>
      <c r="AN15" s="80">
        <v>43663.477858796294</v>
      </c>
      <c r="AO15" s="82" t="s">
        <v>1582</v>
      </c>
      <c r="AP15" s="78" t="b">
        <v>1</v>
      </c>
      <c r="AQ15" s="78" t="b">
        <v>0</v>
      </c>
      <c r="AR15" s="78" t="b">
        <v>0</v>
      </c>
      <c r="AS15" s="78"/>
      <c r="AT15" s="78">
        <v>0</v>
      </c>
      <c r="AU15" s="78"/>
      <c r="AV15" s="78" t="b">
        <v>0</v>
      </c>
      <c r="AW15" s="78" t="s">
        <v>1745</v>
      </c>
      <c r="AX15" s="82" t="s">
        <v>1758</v>
      </c>
      <c r="AY15" s="78" t="s">
        <v>66</v>
      </c>
      <c r="AZ15" s="78" t="str">
        <f>REPLACE(INDEX(GroupVertices[Group],MATCH(Vertices[[#This Row],[Vertex]],GroupVertices[Vertex],0)),1,1,"")</f>
        <v>24</v>
      </c>
      <c r="BA15" s="48"/>
      <c r="BB15" s="48"/>
      <c r="BC15" s="48"/>
      <c r="BD15" s="48"/>
      <c r="BE15" s="48" t="s">
        <v>564</v>
      </c>
      <c r="BF15" s="48" t="s">
        <v>564</v>
      </c>
      <c r="BG15" s="116" t="s">
        <v>2450</v>
      </c>
      <c r="BH15" s="116" t="s">
        <v>2450</v>
      </c>
      <c r="BI15" s="116" t="s">
        <v>2529</v>
      </c>
      <c r="BJ15" s="116" t="s">
        <v>2529</v>
      </c>
      <c r="BK15" s="116">
        <v>0</v>
      </c>
      <c r="BL15" s="120">
        <v>0</v>
      </c>
      <c r="BM15" s="116">
        <v>0</v>
      </c>
      <c r="BN15" s="120">
        <v>0</v>
      </c>
      <c r="BO15" s="116">
        <v>0</v>
      </c>
      <c r="BP15" s="120">
        <v>0</v>
      </c>
      <c r="BQ15" s="116">
        <v>21</v>
      </c>
      <c r="BR15" s="120">
        <v>100</v>
      </c>
      <c r="BS15" s="116">
        <v>21</v>
      </c>
      <c r="BT15" s="2"/>
      <c r="BU15" s="3"/>
      <c r="BV15" s="3"/>
      <c r="BW15" s="3"/>
      <c r="BX15" s="3"/>
    </row>
    <row r="16" spans="1:76" ht="15">
      <c r="A16" s="64" t="s">
        <v>269</v>
      </c>
      <c r="B16" s="65"/>
      <c r="C16" s="65" t="s">
        <v>64</v>
      </c>
      <c r="D16" s="66">
        <v>162.3809160847038</v>
      </c>
      <c r="E16" s="68"/>
      <c r="F16" s="100" t="s">
        <v>706</v>
      </c>
      <c r="G16" s="65"/>
      <c r="H16" s="69" t="s">
        <v>269</v>
      </c>
      <c r="I16" s="70"/>
      <c r="J16" s="70"/>
      <c r="K16" s="69" t="s">
        <v>1872</v>
      </c>
      <c r="L16" s="73">
        <v>1</v>
      </c>
      <c r="M16" s="74">
        <v>6604.2783203125</v>
      </c>
      <c r="N16" s="74">
        <v>708.7526245117188</v>
      </c>
      <c r="O16" s="75"/>
      <c r="P16" s="76"/>
      <c r="Q16" s="76"/>
      <c r="R16" s="86"/>
      <c r="S16" s="48">
        <v>2</v>
      </c>
      <c r="T16" s="48">
        <v>1</v>
      </c>
      <c r="U16" s="49">
        <v>0</v>
      </c>
      <c r="V16" s="49">
        <v>1</v>
      </c>
      <c r="W16" s="49">
        <v>0</v>
      </c>
      <c r="X16" s="49">
        <v>1.29824</v>
      </c>
      <c r="Y16" s="49">
        <v>0</v>
      </c>
      <c r="Z16" s="49">
        <v>0</v>
      </c>
      <c r="AA16" s="71">
        <v>16</v>
      </c>
      <c r="AB16" s="71"/>
      <c r="AC16" s="72"/>
      <c r="AD16" s="78" t="s">
        <v>1186</v>
      </c>
      <c r="AE16" s="78">
        <v>3515</v>
      </c>
      <c r="AF16" s="78">
        <v>918</v>
      </c>
      <c r="AG16" s="78">
        <v>1188</v>
      </c>
      <c r="AH16" s="78">
        <v>374</v>
      </c>
      <c r="AI16" s="78"/>
      <c r="AJ16" s="78" t="s">
        <v>1296</v>
      </c>
      <c r="AK16" s="78" t="s">
        <v>1401</v>
      </c>
      <c r="AL16" s="82" t="s">
        <v>1481</v>
      </c>
      <c r="AM16" s="78"/>
      <c r="AN16" s="80">
        <v>40867.7241087963</v>
      </c>
      <c r="AO16" s="82" t="s">
        <v>1583</v>
      </c>
      <c r="AP16" s="78" t="b">
        <v>0</v>
      </c>
      <c r="AQ16" s="78" t="b">
        <v>0</v>
      </c>
      <c r="AR16" s="78" t="b">
        <v>0</v>
      </c>
      <c r="AS16" s="78"/>
      <c r="AT16" s="78">
        <v>41</v>
      </c>
      <c r="AU16" s="82" t="s">
        <v>1681</v>
      </c>
      <c r="AV16" s="78" t="b">
        <v>0</v>
      </c>
      <c r="AW16" s="78" t="s">
        <v>1745</v>
      </c>
      <c r="AX16" s="82" t="s">
        <v>1759</v>
      </c>
      <c r="AY16" s="78" t="s">
        <v>66</v>
      </c>
      <c r="AZ16" s="78" t="str">
        <f>REPLACE(INDEX(GroupVertices[Group],MATCH(Vertices[[#This Row],[Vertex]],GroupVertices[Vertex],0)),1,1,"")</f>
        <v>24</v>
      </c>
      <c r="BA16" s="48" t="s">
        <v>2407</v>
      </c>
      <c r="BB16" s="48" t="s">
        <v>2407</v>
      </c>
      <c r="BC16" s="48" t="s">
        <v>2104</v>
      </c>
      <c r="BD16" s="48" t="s">
        <v>2420</v>
      </c>
      <c r="BE16" s="48" t="s">
        <v>2160</v>
      </c>
      <c r="BF16" s="48" t="s">
        <v>2433</v>
      </c>
      <c r="BG16" s="116" t="s">
        <v>2451</v>
      </c>
      <c r="BH16" s="116" t="s">
        <v>2506</v>
      </c>
      <c r="BI16" s="116" t="s">
        <v>2332</v>
      </c>
      <c r="BJ16" s="116" t="s">
        <v>2580</v>
      </c>
      <c r="BK16" s="116">
        <v>1</v>
      </c>
      <c r="BL16" s="120">
        <v>0.5617977528089888</v>
      </c>
      <c r="BM16" s="116">
        <v>0</v>
      </c>
      <c r="BN16" s="120">
        <v>0</v>
      </c>
      <c r="BO16" s="116">
        <v>0</v>
      </c>
      <c r="BP16" s="120">
        <v>0</v>
      </c>
      <c r="BQ16" s="116">
        <v>177</v>
      </c>
      <c r="BR16" s="120">
        <v>99.43820224719101</v>
      </c>
      <c r="BS16" s="116">
        <v>178</v>
      </c>
      <c r="BT16" s="2"/>
      <c r="BU16" s="3"/>
      <c r="BV16" s="3"/>
      <c r="BW16" s="3"/>
      <c r="BX16" s="3"/>
    </row>
    <row r="17" spans="1:76" ht="15">
      <c r="A17" s="64" t="s">
        <v>222</v>
      </c>
      <c r="B17" s="65"/>
      <c r="C17" s="65" t="s">
        <v>64</v>
      </c>
      <c r="D17" s="66">
        <v>167.8048118191928</v>
      </c>
      <c r="E17" s="68"/>
      <c r="F17" s="100" t="s">
        <v>668</v>
      </c>
      <c r="G17" s="65"/>
      <c r="H17" s="69" t="s">
        <v>222</v>
      </c>
      <c r="I17" s="70"/>
      <c r="J17" s="70"/>
      <c r="K17" s="69" t="s">
        <v>1873</v>
      </c>
      <c r="L17" s="73">
        <v>1</v>
      </c>
      <c r="M17" s="74">
        <v>5811.634765625</v>
      </c>
      <c r="N17" s="74">
        <v>6405.24169921875</v>
      </c>
      <c r="O17" s="75"/>
      <c r="P17" s="76"/>
      <c r="Q17" s="76"/>
      <c r="R17" s="86"/>
      <c r="S17" s="48">
        <v>1</v>
      </c>
      <c r="T17" s="48">
        <v>1</v>
      </c>
      <c r="U17" s="49">
        <v>0</v>
      </c>
      <c r="V17" s="49">
        <v>0.5</v>
      </c>
      <c r="W17" s="49">
        <v>0</v>
      </c>
      <c r="X17" s="49">
        <v>0.999996</v>
      </c>
      <c r="Y17" s="49">
        <v>0.5</v>
      </c>
      <c r="Z17" s="49">
        <v>0</v>
      </c>
      <c r="AA17" s="71">
        <v>17</v>
      </c>
      <c r="AB17" s="71"/>
      <c r="AC17" s="72"/>
      <c r="AD17" s="78" t="s">
        <v>1187</v>
      </c>
      <c r="AE17" s="78">
        <v>6866</v>
      </c>
      <c r="AF17" s="78">
        <v>13961</v>
      </c>
      <c r="AG17" s="78">
        <v>109734</v>
      </c>
      <c r="AH17" s="78">
        <v>178623</v>
      </c>
      <c r="AI17" s="78"/>
      <c r="AJ17" s="78" t="s">
        <v>1297</v>
      </c>
      <c r="AK17" s="78" t="s">
        <v>1397</v>
      </c>
      <c r="AL17" s="82" t="s">
        <v>1482</v>
      </c>
      <c r="AM17" s="78"/>
      <c r="AN17" s="80">
        <v>42613.64716435185</v>
      </c>
      <c r="AO17" s="82" t="s">
        <v>1584</v>
      </c>
      <c r="AP17" s="78" t="b">
        <v>1</v>
      </c>
      <c r="AQ17" s="78" t="b">
        <v>0</v>
      </c>
      <c r="AR17" s="78" t="b">
        <v>0</v>
      </c>
      <c r="AS17" s="78"/>
      <c r="AT17" s="78">
        <v>498</v>
      </c>
      <c r="AU17" s="78"/>
      <c r="AV17" s="78" t="b">
        <v>0</v>
      </c>
      <c r="AW17" s="78" t="s">
        <v>1745</v>
      </c>
      <c r="AX17" s="82" t="s">
        <v>1760</v>
      </c>
      <c r="AY17" s="78" t="s">
        <v>66</v>
      </c>
      <c r="AZ17" s="78" t="str">
        <f>REPLACE(INDEX(GroupVertices[Group],MATCH(Vertices[[#This Row],[Vertex]],GroupVertices[Vertex],0)),1,1,"")</f>
        <v>9</v>
      </c>
      <c r="BA17" s="48"/>
      <c r="BB17" s="48"/>
      <c r="BC17" s="48"/>
      <c r="BD17" s="48"/>
      <c r="BE17" s="48" t="s">
        <v>559</v>
      </c>
      <c r="BF17" s="48" t="s">
        <v>559</v>
      </c>
      <c r="BG17" s="116" t="s">
        <v>2452</v>
      </c>
      <c r="BH17" s="116" t="s">
        <v>2452</v>
      </c>
      <c r="BI17" s="116" t="s">
        <v>2530</v>
      </c>
      <c r="BJ17" s="116" t="s">
        <v>2530</v>
      </c>
      <c r="BK17" s="116">
        <v>0</v>
      </c>
      <c r="BL17" s="120">
        <v>0</v>
      </c>
      <c r="BM17" s="116">
        <v>1</v>
      </c>
      <c r="BN17" s="120">
        <v>16.666666666666668</v>
      </c>
      <c r="BO17" s="116">
        <v>0</v>
      </c>
      <c r="BP17" s="120">
        <v>0</v>
      </c>
      <c r="BQ17" s="116">
        <v>5</v>
      </c>
      <c r="BR17" s="120">
        <v>83.33333333333333</v>
      </c>
      <c r="BS17" s="116">
        <v>6</v>
      </c>
      <c r="BT17" s="2"/>
      <c r="BU17" s="3"/>
      <c r="BV17" s="3"/>
      <c r="BW17" s="3"/>
      <c r="BX17" s="3"/>
    </row>
    <row r="18" spans="1:76" ht="15">
      <c r="A18" s="64" t="s">
        <v>286</v>
      </c>
      <c r="B18" s="65"/>
      <c r="C18" s="65" t="s">
        <v>64</v>
      </c>
      <c r="D18" s="66">
        <v>162.3339253449969</v>
      </c>
      <c r="E18" s="68"/>
      <c r="F18" s="100" t="s">
        <v>1696</v>
      </c>
      <c r="G18" s="65"/>
      <c r="H18" s="69" t="s">
        <v>286</v>
      </c>
      <c r="I18" s="70"/>
      <c r="J18" s="70"/>
      <c r="K18" s="69" t="s">
        <v>1874</v>
      </c>
      <c r="L18" s="73">
        <v>1</v>
      </c>
      <c r="M18" s="74">
        <v>5363.33642578125</v>
      </c>
      <c r="N18" s="74">
        <v>6405.24169921875</v>
      </c>
      <c r="O18" s="75"/>
      <c r="P18" s="76"/>
      <c r="Q18" s="76"/>
      <c r="R18" s="86"/>
      <c r="S18" s="48">
        <v>2</v>
      </c>
      <c r="T18" s="48">
        <v>0</v>
      </c>
      <c r="U18" s="49">
        <v>0</v>
      </c>
      <c r="V18" s="49">
        <v>0.5</v>
      </c>
      <c r="W18" s="49">
        <v>0</v>
      </c>
      <c r="X18" s="49">
        <v>0.999996</v>
      </c>
      <c r="Y18" s="49">
        <v>0.5</v>
      </c>
      <c r="Z18" s="49">
        <v>0</v>
      </c>
      <c r="AA18" s="71">
        <v>18</v>
      </c>
      <c r="AB18" s="71"/>
      <c r="AC18" s="72"/>
      <c r="AD18" s="78" t="s">
        <v>1188</v>
      </c>
      <c r="AE18" s="78">
        <v>1618</v>
      </c>
      <c r="AF18" s="78">
        <v>805</v>
      </c>
      <c r="AG18" s="78">
        <v>1992</v>
      </c>
      <c r="AH18" s="78">
        <v>5299</v>
      </c>
      <c r="AI18" s="78"/>
      <c r="AJ18" s="78" t="s">
        <v>1298</v>
      </c>
      <c r="AK18" s="78" t="s">
        <v>1402</v>
      </c>
      <c r="AL18" s="82" t="s">
        <v>1483</v>
      </c>
      <c r="AM18" s="78"/>
      <c r="AN18" s="80">
        <v>42486.857777777775</v>
      </c>
      <c r="AO18" s="82" t="s">
        <v>1585</v>
      </c>
      <c r="AP18" s="78" t="b">
        <v>0</v>
      </c>
      <c r="AQ18" s="78" t="b">
        <v>0</v>
      </c>
      <c r="AR18" s="78" t="b">
        <v>1</v>
      </c>
      <c r="AS18" s="78"/>
      <c r="AT18" s="78">
        <v>29</v>
      </c>
      <c r="AU18" s="82" t="s">
        <v>1681</v>
      </c>
      <c r="AV18" s="78" t="b">
        <v>0</v>
      </c>
      <c r="AW18" s="78" t="s">
        <v>1745</v>
      </c>
      <c r="AX18" s="82" t="s">
        <v>1761</v>
      </c>
      <c r="AY18" s="78" t="s">
        <v>65</v>
      </c>
      <c r="AZ18" s="78" t="str">
        <f>REPLACE(INDEX(GroupVertices[Group],MATCH(Vertices[[#This Row],[Vertex]],GroupVertices[Vertex],0)),1,1,"")</f>
        <v>9</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165.02570462042027</v>
      </c>
      <c r="E19" s="68"/>
      <c r="F19" s="100" t="s">
        <v>669</v>
      </c>
      <c r="G19" s="65"/>
      <c r="H19" s="69" t="s">
        <v>223</v>
      </c>
      <c r="I19" s="70"/>
      <c r="J19" s="70"/>
      <c r="K19" s="69" t="s">
        <v>1875</v>
      </c>
      <c r="L19" s="73">
        <v>1</v>
      </c>
      <c r="M19" s="74">
        <v>5363.33642578125</v>
      </c>
      <c r="N19" s="74">
        <v>5428.86865234375</v>
      </c>
      <c r="O19" s="75"/>
      <c r="P19" s="76"/>
      <c r="Q19" s="76"/>
      <c r="R19" s="86"/>
      <c r="S19" s="48">
        <v>0</v>
      </c>
      <c r="T19" s="48">
        <v>2</v>
      </c>
      <c r="U19" s="49">
        <v>0</v>
      </c>
      <c r="V19" s="49">
        <v>0.5</v>
      </c>
      <c r="W19" s="49">
        <v>0</v>
      </c>
      <c r="X19" s="49">
        <v>0.999996</v>
      </c>
      <c r="Y19" s="49">
        <v>0.5</v>
      </c>
      <c r="Z19" s="49">
        <v>0</v>
      </c>
      <c r="AA19" s="71">
        <v>19</v>
      </c>
      <c r="AB19" s="71"/>
      <c r="AC19" s="72"/>
      <c r="AD19" s="78" t="s">
        <v>1189</v>
      </c>
      <c r="AE19" s="78">
        <v>6581</v>
      </c>
      <c r="AF19" s="78">
        <v>7278</v>
      </c>
      <c r="AG19" s="78">
        <v>14481</v>
      </c>
      <c r="AH19" s="78">
        <v>51092</v>
      </c>
      <c r="AI19" s="78"/>
      <c r="AJ19" s="78" t="s">
        <v>1299</v>
      </c>
      <c r="AK19" s="78" t="s">
        <v>1403</v>
      </c>
      <c r="AL19" s="82" t="s">
        <v>1484</v>
      </c>
      <c r="AM19" s="78"/>
      <c r="AN19" s="80">
        <v>43088.88715277778</v>
      </c>
      <c r="AO19" s="82" t="s">
        <v>1586</v>
      </c>
      <c r="AP19" s="78" t="b">
        <v>1</v>
      </c>
      <c r="AQ19" s="78" t="b">
        <v>0</v>
      </c>
      <c r="AR19" s="78" t="b">
        <v>1</v>
      </c>
      <c r="AS19" s="78"/>
      <c r="AT19" s="78">
        <v>99</v>
      </c>
      <c r="AU19" s="78"/>
      <c r="AV19" s="78" t="b">
        <v>0</v>
      </c>
      <c r="AW19" s="78" t="s">
        <v>1745</v>
      </c>
      <c r="AX19" s="82" t="s">
        <v>1762</v>
      </c>
      <c r="AY19" s="78" t="s">
        <v>66</v>
      </c>
      <c r="AZ19" s="78" t="str">
        <f>REPLACE(INDEX(GroupVertices[Group],MATCH(Vertices[[#This Row],[Vertex]],GroupVertices[Vertex],0)),1,1,"")</f>
        <v>9</v>
      </c>
      <c r="BA19" s="48"/>
      <c r="BB19" s="48"/>
      <c r="BC19" s="48"/>
      <c r="BD19" s="48"/>
      <c r="BE19" s="48" t="s">
        <v>559</v>
      </c>
      <c r="BF19" s="48" t="s">
        <v>559</v>
      </c>
      <c r="BG19" s="116" t="s">
        <v>2453</v>
      </c>
      <c r="BH19" s="116" t="s">
        <v>2453</v>
      </c>
      <c r="BI19" s="116" t="s">
        <v>2531</v>
      </c>
      <c r="BJ19" s="116" t="s">
        <v>2531</v>
      </c>
      <c r="BK19" s="116">
        <v>0</v>
      </c>
      <c r="BL19" s="120">
        <v>0</v>
      </c>
      <c r="BM19" s="116">
        <v>0</v>
      </c>
      <c r="BN19" s="120">
        <v>0</v>
      </c>
      <c r="BO19" s="116">
        <v>0</v>
      </c>
      <c r="BP19" s="120">
        <v>0</v>
      </c>
      <c r="BQ19" s="116">
        <v>6</v>
      </c>
      <c r="BR19" s="120">
        <v>100</v>
      </c>
      <c r="BS19" s="116">
        <v>6</v>
      </c>
      <c r="BT19" s="2"/>
      <c r="BU19" s="3"/>
      <c r="BV19" s="3"/>
      <c r="BW19" s="3"/>
      <c r="BX19" s="3"/>
    </row>
    <row r="20" spans="1:76" ht="15">
      <c r="A20" s="64" t="s">
        <v>224</v>
      </c>
      <c r="B20" s="65"/>
      <c r="C20" s="65" t="s">
        <v>64</v>
      </c>
      <c r="D20" s="66">
        <v>169.73060045266809</v>
      </c>
      <c r="E20" s="68"/>
      <c r="F20" s="100" t="s">
        <v>670</v>
      </c>
      <c r="G20" s="65"/>
      <c r="H20" s="69" t="s">
        <v>224</v>
      </c>
      <c r="I20" s="70"/>
      <c r="J20" s="70"/>
      <c r="K20" s="69" t="s">
        <v>1876</v>
      </c>
      <c r="L20" s="73">
        <v>1</v>
      </c>
      <c r="M20" s="74">
        <v>4378.3232421875</v>
      </c>
      <c r="N20" s="74">
        <v>3514.343017578125</v>
      </c>
      <c r="O20" s="75"/>
      <c r="P20" s="76"/>
      <c r="Q20" s="76"/>
      <c r="R20" s="86"/>
      <c r="S20" s="48">
        <v>0</v>
      </c>
      <c r="T20" s="48">
        <v>2</v>
      </c>
      <c r="U20" s="49">
        <v>0</v>
      </c>
      <c r="V20" s="49">
        <v>0.052632</v>
      </c>
      <c r="W20" s="49">
        <v>0</v>
      </c>
      <c r="X20" s="49">
        <v>0.731117</v>
      </c>
      <c r="Y20" s="49">
        <v>0.5</v>
      </c>
      <c r="Z20" s="49">
        <v>0</v>
      </c>
      <c r="AA20" s="71">
        <v>20</v>
      </c>
      <c r="AB20" s="71"/>
      <c r="AC20" s="72"/>
      <c r="AD20" s="78" t="s">
        <v>1190</v>
      </c>
      <c r="AE20" s="78">
        <v>2095</v>
      </c>
      <c r="AF20" s="78">
        <v>18592</v>
      </c>
      <c r="AG20" s="78">
        <v>6299</v>
      </c>
      <c r="AH20" s="78">
        <v>1414</v>
      </c>
      <c r="AI20" s="78"/>
      <c r="AJ20" s="78" t="s">
        <v>1300</v>
      </c>
      <c r="AK20" s="78" t="s">
        <v>1404</v>
      </c>
      <c r="AL20" s="82" t="s">
        <v>1485</v>
      </c>
      <c r="AM20" s="78"/>
      <c r="AN20" s="80">
        <v>41452.86048611111</v>
      </c>
      <c r="AO20" s="82" t="s">
        <v>1587</v>
      </c>
      <c r="AP20" s="78" t="b">
        <v>1</v>
      </c>
      <c r="AQ20" s="78" t="b">
        <v>0</v>
      </c>
      <c r="AR20" s="78" t="b">
        <v>0</v>
      </c>
      <c r="AS20" s="78"/>
      <c r="AT20" s="78">
        <v>164</v>
      </c>
      <c r="AU20" s="82" t="s">
        <v>1681</v>
      </c>
      <c r="AV20" s="78" t="b">
        <v>0</v>
      </c>
      <c r="AW20" s="78" t="s">
        <v>1745</v>
      </c>
      <c r="AX20" s="82" t="s">
        <v>1763</v>
      </c>
      <c r="AY20" s="78" t="s">
        <v>66</v>
      </c>
      <c r="AZ20" s="78" t="str">
        <f>REPLACE(INDEX(GroupVertices[Group],MATCH(Vertices[[#This Row],[Vertex]],GroupVertices[Vertex],0)),1,1,"")</f>
        <v>4</v>
      </c>
      <c r="BA20" s="48" t="s">
        <v>2408</v>
      </c>
      <c r="BB20" s="48" t="s">
        <v>2408</v>
      </c>
      <c r="BC20" s="48" t="s">
        <v>2416</v>
      </c>
      <c r="BD20" s="48" t="s">
        <v>2416</v>
      </c>
      <c r="BE20" s="48" t="s">
        <v>2426</v>
      </c>
      <c r="BF20" s="48" t="s">
        <v>2434</v>
      </c>
      <c r="BG20" s="116" t="s">
        <v>2454</v>
      </c>
      <c r="BH20" s="116" t="s">
        <v>2507</v>
      </c>
      <c r="BI20" s="116" t="s">
        <v>2532</v>
      </c>
      <c r="BJ20" s="116" t="s">
        <v>2532</v>
      </c>
      <c r="BK20" s="116">
        <v>10</v>
      </c>
      <c r="BL20" s="120">
        <v>6.944444444444445</v>
      </c>
      <c r="BM20" s="116">
        <v>1</v>
      </c>
      <c r="BN20" s="120">
        <v>0.6944444444444444</v>
      </c>
      <c r="BO20" s="116">
        <v>0</v>
      </c>
      <c r="BP20" s="120">
        <v>0</v>
      </c>
      <c r="BQ20" s="116">
        <v>133</v>
      </c>
      <c r="BR20" s="120">
        <v>92.36111111111111</v>
      </c>
      <c r="BS20" s="116">
        <v>144</v>
      </c>
      <c r="BT20" s="2"/>
      <c r="BU20" s="3"/>
      <c r="BV20" s="3"/>
      <c r="BW20" s="3"/>
      <c r="BX20" s="3"/>
    </row>
    <row r="21" spans="1:76" ht="15">
      <c r="A21" s="64" t="s">
        <v>287</v>
      </c>
      <c r="B21" s="65"/>
      <c r="C21" s="65" t="s">
        <v>64</v>
      </c>
      <c r="D21" s="66">
        <v>200.0342215493238</v>
      </c>
      <c r="E21" s="68"/>
      <c r="F21" s="100" t="s">
        <v>1697</v>
      </c>
      <c r="G21" s="65"/>
      <c r="H21" s="69" t="s">
        <v>287</v>
      </c>
      <c r="I21" s="70"/>
      <c r="J21" s="70"/>
      <c r="K21" s="69" t="s">
        <v>1877</v>
      </c>
      <c r="L21" s="73">
        <v>154.5092407429575</v>
      </c>
      <c r="M21" s="74">
        <v>3621.2958984375</v>
      </c>
      <c r="N21" s="74">
        <v>2962.21435546875</v>
      </c>
      <c r="O21" s="75"/>
      <c r="P21" s="76"/>
      <c r="Q21" s="76"/>
      <c r="R21" s="86"/>
      <c r="S21" s="48">
        <v>5</v>
      </c>
      <c r="T21" s="48">
        <v>0</v>
      </c>
      <c r="U21" s="49">
        <v>9</v>
      </c>
      <c r="V21" s="49">
        <v>0.066667</v>
      </c>
      <c r="W21" s="49">
        <v>0</v>
      </c>
      <c r="X21" s="49">
        <v>1.678581</v>
      </c>
      <c r="Y21" s="49">
        <v>0.2</v>
      </c>
      <c r="Z21" s="49">
        <v>0</v>
      </c>
      <c r="AA21" s="71">
        <v>21</v>
      </c>
      <c r="AB21" s="71"/>
      <c r="AC21" s="72"/>
      <c r="AD21" s="78" t="s">
        <v>1191</v>
      </c>
      <c r="AE21" s="78">
        <v>91296</v>
      </c>
      <c r="AF21" s="78">
        <v>91464</v>
      </c>
      <c r="AG21" s="78">
        <v>39870</v>
      </c>
      <c r="AH21" s="78">
        <v>4095</v>
      </c>
      <c r="AI21" s="78"/>
      <c r="AJ21" s="78" t="s">
        <v>1301</v>
      </c>
      <c r="AK21" s="78" t="s">
        <v>1405</v>
      </c>
      <c r="AL21" s="82" t="s">
        <v>1486</v>
      </c>
      <c r="AM21" s="78"/>
      <c r="AN21" s="80">
        <v>41576.49203703704</v>
      </c>
      <c r="AO21" s="82" t="s">
        <v>1588</v>
      </c>
      <c r="AP21" s="78" t="b">
        <v>1</v>
      </c>
      <c r="AQ21" s="78" t="b">
        <v>0</v>
      </c>
      <c r="AR21" s="78" t="b">
        <v>1</v>
      </c>
      <c r="AS21" s="78"/>
      <c r="AT21" s="78">
        <v>2126</v>
      </c>
      <c r="AU21" s="82" t="s">
        <v>1681</v>
      </c>
      <c r="AV21" s="78" t="b">
        <v>0</v>
      </c>
      <c r="AW21" s="78" t="s">
        <v>1745</v>
      </c>
      <c r="AX21" s="82" t="s">
        <v>1764</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225</v>
      </c>
      <c r="B22" s="65"/>
      <c r="C22" s="65" t="s">
        <v>64</v>
      </c>
      <c r="D22" s="66">
        <v>177.05866076342213</v>
      </c>
      <c r="E22" s="68"/>
      <c r="F22" s="100" t="s">
        <v>671</v>
      </c>
      <c r="G22" s="65"/>
      <c r="H22" s="69" t="s">
        <v>225</v>
      </c>
      <c r="I22" s="70"/>
      <c r="J22" s="70"/>
      <c r="K22" s="69" t="s">
        <v>1878</v>
      </c>
      <c r="L22" s="73">
        <v>1</v>
      </c>
      <c r="M22" s="74">
        <v>3153.36279296875</v>
      </c>
      <c r="N22" s="74">
        <v>3549.343505859375</v>
      </c>
      <c r="O22" s="75"/>
      <c r="P22" s="76"/>
      <c r="Q22" s="76"/>
      <c r="R22" s="86"/>
      <c r="S22" s="48">
        <v>0</v>
      </c>
      <c r="T22" s="48">
        <v>2</v>
      </c>
      <c r="U22" s="49">
        <v>0</v>
      </c>
      <c r="V22" s="49">
        <v>0.052632</v>
      </c>
      <c r="W22" s="49">
        <v>0</v>
      </c>
      <c r="X22" s="49">
        <v>0.731117</v>
      </c>
      <c r="Y22" s="49">
        <v>0.5</v>
      </c>
      <c r="Z22" s="49">
        <v>0</v>
      </c>
      <c r="AA22" s="71">
        <v>22</v>
      </c>
      <c r="AB22" s="71"/>
      <c r="AC22" s="72"/>
      <c r="AD22" s="78" t="s">
        <v>1192</v>
      </c>
      <c r="AE22" s="78">
        <v>25297</v>
      </c>
      <c r="AF22" s="78">
        <v>36214</v>
      </c>
      <c r="AG22" s="78">
        <v>22764</v>
      </c>
      <c r="AH22" s="78">
        <v>35403</v>
      </c>
      <c r="AI22" s="78"/>
      <c r="AJ22" s="78" t="s">
        <v>1302</v>
      </c>
      <c r="AK22" s="78" t="s">
        <v>1406</v>
      </c>
      <c r="AL22" s="82" t="s">
        <v>1487</v>
      </c>
      <c r="AM22" s="78"/>
      <c r="AN22" s="80">
        <v>41699.71060185185</v>
      </c>
      <c r="AO22" s="82" t="s">
        <v>1589</v>
      </c>
      <c r="AP22" s="78" t="b">
        <v>0</v>
      </c>
      <c r="AQ22" s="78" t="b">
        <v>0</v>
      </c>
      <c r="AR22" s="78" t="b">
        <v>0</v>
      </c>
      <c r="AS22" s="78"/>
      <c r="AT22" s="78">
        <v>710</v>
      </c>
      <c r="AU22" s="82" t="s">
        <v>1681</v>
      </c>
      <c r="AV22" s="78" t="b">
        <v>0</v>
      </c>
      <c r="AW22" s="78" t="s">
        <v>1745</v>
      </c>
      <c r="AX22" s="82" t="s">
        <v>1765</v>
      </c>
      <c r="AY22" s="78" t="s">
        <v>66</v>
      </c>
      <c r="AZ22" s="78" t="str">
        <f>REPLACE(INDEX(GroupVertices[Group],MATCH(Vertices[[#This Row],[Vertex]],GroupVertices[Vertex],0)),1,1,"")</f>
        <v>4</v>
      </c>
      <c r="BA22" s="48" t="s">
        <v>2408</v>
      </c>
      <c r="BB22" s="48" t="s">
        <v>2408</v>
      </c>
      <c r="BC22" s="48" t="s">
        <v>2416</v>
      </c>
      <c r="BD22" s="48" t="s">
        <v>2416</v>
      </c>
      <c r="BE22" s="48" t="s">
        <v>2426</v>
      </c>
      <c r="BF22" s="48" t="s">
        <v>2434</v>
      </c>
      <c r="BG22" s="116" t="s">
        <v>2455</v>
      </c>
      <c r="BH22" s="116" t="s">
        <v>2508</v>
      </c>
      <c r="BI22" s="116" t="s">
        <v>2533</v>
      </c>
      <c r="BJ22" s="116" t="s">
        <v>2533</v>
      </c>
      <c r="BK22" s="116">
        <v>11</v>
      </c>
      <c r="BL22" s="120">
        <v>6.666666666666667</v>
      </c>
      <c r="BM22" s="116">
        <v>1</v>
      </c>
      <c r="BN22" s="120">
        <v>0.6060606060606061</v>
      </c>
      <c r="BO22" s="116">
        <v>0</v>
      </c>
      <c r="BP22" s="120">
        <v>0</v>
      </c>
      <c r="BQ22" s="116">
        <v>153</v>
      </c>
      <c r="BR22" s="120">
        <v>92.72727272727273</v>
      </c>
      <c r="BS22" s="116">
        <v>165</v>
      </c>
      <c r="BT22" s="2"/>
      <c r="BU22" s="3"/>
      <c r="BV22" s="3"/>
      <c r="BW22" s="3"/>
      <c r="BX22" s="3"/>
    </row>
    <row r="23" spans="1:76" ht="15">
      <c r="A23" s="64" t="s">
        <v>226</v>
      </c>
      <c r="B23" s="65"/>
      <c r="C23" s="65" t="s">
        <v>64</v>
      </c>
      <c r="D23" s="66">
        <v>165.16584514503293</v>
      </c>
      <c r="E23" s="68"/>
      <c r="F23" s="100" t="s">
        <v>672</v>
      </c>
      <c r="G23" s="65"/>
      <c r="H23" s="69" t="s">
        <v>226</v>
      </c>
      <c r="I23" s="70"/>
      <c r="J23" s="70"/>
      <c r="K23" s="69" t="s">
        <v>1879</v>
      </c>
      <c r="L23" s="73">
        <v>1</v>
      </c>
      <c r="M23" s="74">
        <v>3616.0126953125</v>
      </c>
      <c r="N23" s="74">
        <v>4166.98974609375</v>
      </c>
      <c r="O23" s="75"/>
      <c r="P23" s="76"/>
      <c r="Q23" s="76"/>
      <c r="R23" s="86"/>
      <c r="S23" s="48">
        <v>0</v>
      </c>
      <c r="T23" s="48">
        <v>2</v>
      </c>
      <c r="U23" s="49">
        <v>0</v>
      </c>
      <c r="V23" s="49">
        <v>0.052632</v>
      </c>
      <c r="W23" s="49">
        <v>0</v>
      </c>
      <c r="X23" s="49">
        <v>0.731117</v>
      </c>
      <c r="Y23" s="49">
        <v>0.5</v>
      </c>
      <c r="Z23" s="49">
        <v>0</v>
      </c>
      <c r="AA23" s="71">
        <v>23</v>
      </c>
      <c r="AB23" s="71"/>
      <c r="AC23" s="72"/>
      <c r="AD23" s="78" t="s">
        <v>1193</v>
      </c>
      <c r="AE23" s="78">
        <v>5</v>
      </c>
      <c r="AF23" s="78">
        <v>7615</v>
      </c>
      <c r="AG23" s="78">
        <v>4535</v>
      </c>
      <c r="AH23" s="78">
        <v>4591</v>
      </c>
      <c r="AI23" s="78"/>
      <c r="AJ23" s="78" t="s">
        <v>1303</v>
      </c>
      <c r="AK23" s="78" t="s">
        <v>1406</v>
      </c>
      <c r="AL23" s="82" t="s">
        <v>1488</v>
      </c>
      <c r="AM23" s="78"/>
      <c r="AN23" s="80">
        <v>42956.32376157407</v>
      </c>
      <c r="AO23" s="82" t="s">
        <v>1590</v>
      </c>
      <c r="AP23" s="78" t="b">
        <v>0</v>
      </c>
      <c r="AQ23" s="78" t="b">
        <v>0</v>
      </c>
      <c r="AR23" s="78" t="b">
        <v>0</v>
      </c>
      <c r="AS23" s="78"/>
      <c r="AT23" s="78">
        <v>22</v>
      </c>
      <c r="AU23" s="82" t="s">
        <v>1681</v>
      </c>
      <c r="AV23" s="78" t="b">
        <v>0</v>
      </c>
      <c r="AW23" s="78" t="s">
        <v>1745</v>
      </c>
      <c r="AX23" s="82" t="s">
        <v>1766</v>
      </c>
      <c r="AY23" s="78" t="s">
        <v>66</v>
      </c>
      <c r="AZ23" s="78" t="str">
        <f>REPLACE(INDEX(GroupVertices[Group],MATCH(Vertices[[#This Row],[Vertex]],GroupVertices[Vertex],0)),1,1,"")</f>
        <v>4</v>
      </c>
      <c r="BA23" s="48" t="s">
        <v>2408</v>
      </c>
      <c r="BB23" s="48" t="s">
        <v>2408</v>
      </c>
      <c r="BC23" s="48" t="s">
        <v>2416</v>
      </c>
      <c r="BD23" s="48" t="s">
        <v>2416</v>
      </c>
      <c r="BE23" s="48" t="s">
        <v>2426</v>
      </c>
      <c r="BF23" s="48" t="s">
        <v>2434</v>
      </c>
      <c r="BG23" s="116" t="s">
        <v>2455</v>
      </c>
      <c r="BH23" s="116" t="s">
        <v>2508</v>
      </c>
      <c r="BI23" s="116" t="s">
        <v>2533</v>
      </c>
      <c r="BJ23" s="116" t="s">
        <v>2533</v>
      </c>
      <c r="BK23" s="116">
        <v>11</v>
      </c>
      <c r="BL23" s="120">
        <v>6.666666666666667</v>
      </c>
      <c r="BM23" s="116">
        <v>1</v>
      </c>
      <c r="BN23" s="120">
        <v>0.6060606060606061</v>
      </c>
      <c r="BO23" s="116">
        <v>0</v>
      </c>
      <c r="BP23" s="120">
        <v>0</v>
      </c>
      <c r="BQ23" s="116">
        <v>153</v>
      </c>
      <c r="BR23" s="120">
        <v>92.72727272727273</v>
      </c>
      <c r="BS23" s="116">
        <v>165</v>
      </c>
      <c r="BT23" s="2"/>
      <c r="BU23" s="3"/>
      <c r="BV23" s="3"/>
      <c r="BW23" s="3"/>
      <c r="BX23" s="3"/>
    </row>
    <row r="24" spans="1:76" ht="15">
      <c r="A24" s="64" t="s">
        <v>227</v>
      </c>
      <c r="B24" s="65"/>
      <c r="C24" s="65" t="s">
        <v>64</v>
      </c>
      <c r="D24" s="66">
        <v>163.1947291608669</v>
      </c>
      <c r="E24" s="68"/>
      <c r="F24" s="100" t="s">
        <v>1698</v>
      </c>
      <c r="G24" s="65"/>
      <c r="H24" s="69" t="s">
        <v>227</v>
      </c>
      <c r="I24" s="70"/>
      <c r="J24" s="70"/>
      <c r="K24" s="69" t="s">
        <v>1880</v>
      </c>
      <c r="L24" s="73">
        <v>1</v>
      </c>
      <c r="M24" s="74">
        <v>1196.274169921875</v>
      </c>
      <c r="N24" s="74">
        <v>6006.4580078125</v>
      </c>
      <c r="O24" s="75"/>
      <c r="P24" s="76"/>
      <c r="Q24" s="76"/>
      <c r="R24" s="86"/>
      <c r="S24" s="48">
        <v>1</v>
      </c>
      <c r="T24" s="48">
        <v>1</v>
      </c>
      <c r="U24" s="49">
        <v>0</v>
      </c>
      <c r="V24" s="49">
        <v>0</v>
      </c>
      <c r="W24" s="49">
        <v>0</v>
      </c>
      <c r="X24" s="49">
        <v>0.999996</v>
      </c>
      <c r="Y24" s="49">
        <v>0</v>
      </c>
      <c r="Z24" s="49" t="s">
        <v>2050</v>
      </c>
      <c r="AA24" s="71">
        <v>24</v>
      </c>
      <c r="AB24" s="71"/>
      <c r="AC24" s="72"/>
      <c r="AD24" s="78" t="s">
        <v>1194</v>
      </c>
      <c r="AE24" s="78">
        <v>3724</v>
      </c>
      <c r="AF24" s="78">
        <v>2875</v>
      </c>
      <c r="AG24" s="78">
        <v>20920</v>
      </c>
      <c r="AH24" s="78">
        <v>968</v>
      </c>
      <c r="AI24" s="78"/>
      <c r="AJ24" s="78" t="s">
        <v>1304</v>
      </c>
      <c r="AK24" s="78" t="s">
        <v>1407</v>
      </c>
      <c r="AL24" s="82" t="s">
        <v>1489</v>
      </c>
      <c r="AM24" s="78"/>
      <c r="AN24" s="80">
        <v>40897.35581018519</v>
      </c>
      <c r="AO24" s="82" t="s">
        <v>1591</v>
      </c>
      <c r="AP24" s="78" t="b">
        <v>0</v>
      </c>
      <c r="AQ24" s="78" t="b">
        <v>0</v>
      </c>
      <c r="AR24" s="78" t="b">
        <v>0</v>
      </c>
      <c r="AS24" s="78"/>
      <c r="AT24" s="78">
        <v>1069</v>
      </c>
      <c r="AU24" s="82" t="s">
        <v>1681</v>
      </c>
      <c r="AV24" s="78" t="b">
        <v>0</v>
      </c>
      <c r="AW24" s="78" t="s">
        <v>1745</v>
      </c>
      <c r="AX24" s="82" t="s">
        <v>1767</v>
      </c>
      <c r="AY24" s="78" t="s">
        <v>66</v>
      </c>
      <c r="AZ24" s="78" t="str">
        <f>REPLACE(INDEX(GroupVertices[Group],MATCH(Vertices[[#This Row],[Vertex]],GroupVertices[Vertex],0)),1,1,"")</f>
        <v>1</v>
      </c>
      <c r="BA24" s="48" t="s">
        <v>475</v>
      </c>
      <c r="BB24" s="48" t="s">
        <v>475</v>
      </c>
      <c r="BC24" s="48" t="s">
        <v>540</v>
      </c>
      <c r="BD24" s="48" t="s">
        <v>540</v>
      </c>
      <c r="BE24" s="48" t="s">
        <v>569</v>
      </c>
      <c r="BF24" s="48" t="s">
        <v>569</v>
      </c>
      <c r="BG24" s="116" t="s">
        <v>2456</v>
      </c>
      <c r="BH24" s="116" t="s">
        <v>2456</v>
      </c>
      <c r="BI24" s="116" t="s">
        <v>2534</v>
      </c>
      <c r="BJ24" s="116" t="s">
        <v>2534</v>
      </c>
      <c r="BK24" s="116">
        <v>1</v>
      </c>
      <c r="BL24" s="120">
        <v>3.225806451612903</v>
      </c>
      <c r="BM24" s="116">
        <v>0</v>
      </c>
      <c r="BN24" s="120">
        <v>0</v>
      </c>
      <c r="BO24" s="116">
        <v>0</v>
      </c>
      <c r="BP24" s="120">
        <v>0</v>
      </c>
      <c r="BQ24" s="116">
        <v>30</v>
      </c>
      <c r="BR24" s="120">
        <v>96.7741935483871</v>
      </c>
      <c r="BS24" s="116">
        <v>31</v>
      </c>
      <c r="BT24" s="2"/>
      <c r="BU24" s="3"/>
      <c r="BV24" s="3"/>
      <c r="BW24" s="3"/>
      <c r="BX24" s="3"/>
    </row>
    <row r="25" spans="1:76" ht="15">
      <c r="A25" s="64" t="s">
        <v>228</v>
      </c>
      <c r="B25" s="65"/>
      <c r="C25" s="65" t="s">
        <v>64</v>
      </c>
      <c r="D25" s="66">
        <v>168.39822585071283</v>
      </c>
      <c r="E25" s="68"/>
      <c r="F25" s="100" t="s">
        <v>673</v>
      </c>
      <c r="G25" s="65"/>
      <c r="H25" s="69" t="s">
        <v>228</v>
      </c>
      <c r="I25" s="70"/>
      <c r="J25" s="70"/>
      <c r="K25" s="69" t="s">
        <v>1881</v>
      </c>
      <c r="L25" s="73">
        <v>1</v>
      </c>
      <c r="M25" s="74">
        <v>6586.41064453125</v>
      </c>
      <c r="N25" s="74">
        <v>6590.517578125</v>
      </c>
      <c r="O25" s="75"/>
      <c r="P25" s="76"/>
      <c r="Q25" s="76"/>
      <c r="R25" s="86"/>
      <c r="S25" s="48">
        <v>0</v>
      </c>
      <c r="T25" s="48">
        <v>1</v>
      </c>
      <c r="U25" s="49">
        <v>0</v>
      </c>
      <c r="V25" s="49">
        <v>0.333333</v>
      </c>
      <c r="W25" s="49">
        <v>0</v>
      </c>
      <c r="X25" s="49">
        <v>0.638295</v>
      </c>
      <c r="Y25" s="49">
        <v>0</v>
      </c>
      <c r="Z25" s="49">
        <v>0</v>
      </c>
      <c r="AA25" s="71">
        <v>25</v>
      </c>
      <c r="AB25" s="71"/>
      <c r="AC25" s="72"/>
      <c r="AD25" s="78" t="s">
        <v>1195</v>
      </c>
      <c r="AE25" s="78">
        <v>5888</v>
      </c>
      <c r="AF25" s="78">
        <v>15388</v>
      </c>
      <c r="AG25" s="78">
        <v>37329</v>
      </c>
      <c r="AH25" s="78">
        <v>2401</v>
      </c>
      <c r="AI25" s="78"/>
      <c r="AJ25" s="78" t="s">
        <v>1305</v>
      </c>
      <c r="AK25" s="78" t="s">
        <v>1408</v>
      </c>
      <c r="AL25" s="82" t="s">
        <v>1490</v>
      </c>
      <c r="AM25" s="78"/>
      <c r="AN25" s="80">
        <v>39689.5790625</v>
      </c>
      <c r="AO25" s="82" t="s">
        <v>1592</v>
      </c>
      <c r="AP25" s="78" t="b">
        <v>0</v>
      </c>
      <c r="AQ25" s="78" t="b">
        <v>0</v>
      </c>
      <c r="AR25" s="78" t="b">
        <v>0</v>
      </c>
      <c r="AS25" s="78"/>
      <c r="AT25" s="78">
        <v>367</v>
      </c>
      <c r="AU25" s="82" t="s">
        <v>1683</v>
      </c>
      <c r="AV25" s="78" t="b">
        <v>0</v>
      </c>
      <c r="AW25" s="78" t="s">
        <v>1745</v>
      </c>
      <c r="AX25" s="82" t="s">
        <v>1768</v>
      </c>
      <c r="AY25" s="78" t="s">
        <v>66</v>
      </c>
      <c r="AZ25" s="78" t="str">
        <f>REPLACE(INDEX(GroupVertices[Group],MATCH(Vertices[[#This Row],[Vertex]],GroupVertices[Vertex],0)),1,1,"")</f>
        <v>8</v>
      </c>
      <c r="BA25" s="48"/>
      <c r="BB25" s="48"/>
      <c r="BC25" s="48"/>
      <c r="BD25" s="48"/>
      <c r="BE25" s="48"/>
      <c r="BF25" s="48"/>
      <c r="BG25" s="116" t="s">
        <v>2457</v>
      </c>
      <c r="BH25" s="116" t="s">
        <v>2457</v>
      </c>
      <c r="BI25" s="116" t="s">
        <v>2535</v>
      </c>
      <c r="BJ25" s="116" t="s">
        <v>2535</v>
      </c>
      <c r="BK25" s="116">
        <v>1</v>
      </c>
      <c r="BL25" s="120">
        <v>5</v>
      </c>
      <c r="BM25" s="116">
        <v>0</v>
      </c>
      <c r="BN25" s="120">
        <v>0</v>
      </c>
      <c r="BO25" s="116">
        <v>0</v>
      </c>
      <c r="BP25" s="120">
        <v>0</v>
      </c>
      <c r="BQ25" s="116">
        <v>19</v>
      </c>
      <c r="BR25" s="120">
        <v>95</v>
      </c>
      <c r="BS25" s="116">
        <v>20</v>
      </c>
      <c r="BT25" s="2"/>
      <c r="BU25" s="3"/>
      <c r="BV25" s="3"/>
      <c r="BW25" s="3"/>
      <c r="BX25" s="3"/>
    </row>
    <row r="26" spans="1:76" ht="15">
      <c r="A26" s="64" t="s">
        <v>229</v>
      </c>
      <c r="B26" s="65"/>
      <c r="C26" s="65" t="s">
        <v>64</v>
      </c>
      <c r="D26" s="66">
        <v>162.306063578976</v>
      </c>
      <c r="E26" s="68"/>
      <c r="F26" s="100" t="s">
        <v>674</v>
      </c>
      <c r="G26" s="65"/>
      <c r="H26" s="69" t="s">
        <v>229</v>
      </c>
      <c r="I26" s="70"/>
      <c r="J26" s="70"/>
      <c r="K26" s="69" t="s">
        <v>1882</v>
      </c>
      <c r="L26" s="73">
        <v>35.11316460954611</v>
      </c>
      <c r="M26" s="74">
        <v>6586.41064453125</v>
      </c>
      <c r="N26" s="74">
        <v>5984.6953125</v>
      </c>
      <c r="O26" s="75"/>
      <c r="P26" s="76"/>
      <c r="Q26" s="76"/>
      <c r="R26" s="86"/>
      <c r="S26" s="48">
        <v>3</v>
      </c>
      <c r="T26" s="48">
        <v>1</v>
      </c>
      <c r="U26" s="49">
        <v>2</v>
      </c>
      <c r="V26" s="49">
        <v>0.5</v>
      </c>
      <c r="W26" s="49">
        <v>0</v>
      </c>
      <c r="X26" s="49">
        <v>1.723397</v>
      </c>
      <c r="Y26" s="49">
        <v>0</v>
      </c>
      <c r="Z26" s="49">
        <v>0</v>
      </c>
      <c r="AA26" s="71">
        <v>26</v>
      </c>
      <c r="AB26" s="71"/>
      <c r="AC26" s="72"/>
      <c r="AD26" s="78" t="s">
        <v>1196</v>
      </c>
      <c r="AE26" s="78">
        <v>987</v>
      </c>
      <c r="AF26" s="78">
        <v>738</v>
      </c>
      <c r="AG26" s="78">
        <v>2088</v>
      </c>
      <c r="AH26" s="78">
        <v>189</v>
      </c>
      <c r="AI26" s="78"/>
      <c r="AJ26" s="78" t="s">
        <v>1306</v>
      </c>
      <c r="AK26" s="78" t="s">
        <v>1409</v>
      </c>
      <c r="AL26" s="78"/>
      <c r="AM26" s="78"/>
      <c r="AN26" s="80">
        <v>40027.34392361111</v>
      </c>
      <c r="AO26" s="82" t="s">
        <v>1593</v>
      </c>
      <c r="AP26" s="78" t="b">
        <v>0</v>
      </c>
      <c r="AQ26" s="78" t="b">
        <v>0</v>
      </c>
      <c r="AR26" s="78" t="b">
        <v>1</v>
      </c>
      <c r="AS26" s="78"/>
      <c r="AT26" s="78">
        <v>37</v>
      </c>
      <c r="AU26" s="82" t="s">
        <v>1684</v>
      </c>
      <c r="AV26" s="78" t="b">
        <v>0</v>
      </c>
      <c r="AW26" s="78" t="s">
        <v>1745</v>
      </c>
      <c r="AX26" s="82" t="s">
        <v>1769</v>
      </c>
      <c r="AY26" s="78" t="s">
        <v>66</v>
      </c>
      <c r="AZ26" s="78" t="str">
        <f>REPLACE(INDEX(GroupVertices[Group],MATCH(Vertices[[#This Row],[Vertex]],GroupVertices[Vertex],0)),1,1,"")</f>
        <v>8</v>
      </c>
      <c r="BA26" s="48" t="s">
        <v>476</v>
      </c>
      <c r="BB26" s="48" t="s">
        <v>476</v>
      </c>
      <c r="BC26" s="48" t="s">
        <v>536</v>
      </c>
      <c r="BD26" s="48" t="s">
        <v>536</v>
      </c>
      <c r="BE26" s="48" t="s">
        <v>570</v>
      </c>
      <c r="BF26" s="48" t="s">
        <v>570</v>
      </c>
      <c r="BG26" s="116" t="s">
        <v>2220</v>
      </c>
      <c r="BH26" s="116" t="s">
        <v>2220</v>
      </c>
      <c r="BI26" s="116" t="s">
        <v>2322</v>
      </c>
      <c r="BJ26" s="116" t="s">
        <v>2322</v>
      </c>
      <c r="BK26" s="116">
        <v>1</v>
      </c>
      <c r="BL26" s="120">
        <v>3.5714285714285716</v>
      </c>
      <c r="BM26" s="116">
        <v>0</v>
      </c>
      <c r="BN26" s="120">
        <v>0</v>
      </c>
      <c r="BO26" s="116">
        <v>0</v>
      </c>
      <c r="BP26" s="120">
        <v>0</v>
      </c>
      <c r="BQ26" s="116">
        <v>27</v>
      </c>
      <c r="BR26" s="120">
        <v>96.42857142857143</v>
      </c>
      <c r="BS26" s="116">
        <v>28</v>
      </c>
      <c r="BT26" s="2"/>
      <c r="BU26" s="3"/>
      <c r="BV26" s="3"/>
      <c r="BW26" s="3"/>
      <c r="BX26" s="3"/>
    </row>
    <row r="27" spans="1:76" ht="15">
      <c r="A27" s="64" t="s">
        <v>230</v>
      </c>
      <c r="B27" s="65"/>
      <c r="C27" s="65" t="s">
        <v>64</v>
      </c>
      <c r="D27" s="66">
        <v>162.07859513101423</v>
      </c>
      <c r="E27" s="68"/>
      <c r="F27" s="100" t="s">
        <v>675</v>
      </c>
      <c r="G27" s="65"/>
      <c r="H27" s="69" t="s">
        <v>230</v>
      </c>
      <c r="I27" s="70"/>
      <c r="J27" s="70"/>
      <c r="K27" s="69" t="s">
        <v>1883</v>
      </c>
      <c r="L27" s="73">
        <v>1</v>
      </c>
      <c r="M27" s="74">
        <v>7297.8408203125</v>
      </c>
      <c r="N27" s="74">
        <v>6590.517578125</v>
      </c>
      <c r="O27" s="75"/>
      <c r="P27" s="76"/>
      <c r="Q27" s="76"/>
      <c r="R27" s="86"/>
      <c r="S27" s="48">
        <v>0</v>
      </c>
      <c r="T27" s="48">
        <v>1</v>
      </c>
      <c r="U27" s="49">
        <v>0</v>
      </c>
      <c r="V27" s="49">
        <v>0.333333</v>
      </c>
      <c r="W27" s="49">
        <v>0</v>
      </c>
      <c r="X27" s="49">
        <v>0.638295</v>
      </c>
      <c r="Y27" s="49">
        <v>0</v>
      </c>
      <c r="Z27" s="49">
        <v>0</v>
      </c>
      <c r="AA27" s="71">
        <v>27</v>
      </c>
      <c r="AB27" s="71"/>
      <c r="AC27" s="72"/>
      <c r="AD27" s="78" t="s">
        <v>1197</v>
      </c>
      <c r="AE27" s="78">
        <v>192</v>
      </c>
      <c r="AF27" s="78">
        <v>191</v>
      </c>
      <c r="AG27" s="78">
        <v>33302</v>
      </c>
      <c r="AH27" s="78">
        <v>1351</v>
      </c>
      <c r="AI27" s="78"/>
      <c r="AJ27" s="78" t="s">
        <v>1307</v>
      </c>
      <c r="AK27" s="78" t="s">
        <v>1410</v>
      </c>
      <c r="AL27" s="82" t="s">
        <v>1491</v>
      </c>
      <c r="AM27" s="78"/>
      <c r="AN27" s="80">
        <v>39971.78662037037</v>
      </c>
      <c r="AO27" s="82" t="s">
        <v>1594</v>
      </c>
      <c r="AP27" s="78" t="b">
        <v>0</v>
      </c>
      <c r="AQ27" s="78" t="b">
        <v>0</v>
      </c>
      <c r="AR27" s="78" t="b">
        <v>0</v>
      </c>
      <c r="AS27" s="78"/>
      <c r="AT27" s="78">
        <v>9</v>
      </c>
      <c r="AU27" s="82" t="s">
        <v>1685</v>
      </c>
      <c r="AV27" s="78" t="b">
        <v>0</v>
      </c>
      <c r="AW27" s="78" t="s">
        <v>1745</v>
      </c>
      <c r="AX27" s="82" t="s">
        <v>1770</v>
      </c>
      <c r="AY27" s="78" t="s">
        <v>66</v>
      </c>
      <c r="AZ27" s="78" t="str">
        <f>REPLACE(INDEX(GroupVertices[Group],MATCH(Vertices[[#This Row],[Vertex]],GroupVertices[Vertex],0)),1,1,"")</f>
        <v>8</v>
      </c>
      <c r="BA27" s="48"/>
      <c r="BB27" s="48"/>
      <c r="BC27" s="48"/>
      <c r="BD27" s="48"/>
      <c r="BE27" s="48"/>
      <c r="BF27" s="48"/>
      <c r="BG27" s="116" t="s">
        <v>2457</v>
      </c>
      <c r="BH27" s="116" t="s">
        <v>2457</v>
      </c>
      <c r="BI27" s="116" t="s">
        <v>2535</v>
      </c>
      <c r="BJ27" s="116" t="s">
        <v>2535</v>
      </c>
      <c r="BK27" s="116">
        <v>1</v>
      </c>
      <c r="BL27" s="120">
        <v>5</v>
      </c>
      <c r="BM27" s="116">
        <v>0</v>
      </c>
      <c r="BN27" s="120">
        <v>0</v>
      </c>
      <c r="BO27" s="116">
        <v>0</v>
      </c>
      <c r="BP27" s="120">
        <v>0</v>
      </c>
      <c r="BQ27" s="116">
        <v>19</v>
      </c>
      <c r="BR27" s="120">
        <v>95</v>
      </c>
      <c r="BS27" s="116">
        <v>20</v>
      </c>
      <c r="BT27" s="2"/>
      <c r="BU27" s="3"/>
      <c r="BV27" s="3"/>
      <c r="BW27" s="3"/>
      <c r="BX27" s="3"/>
    </row>
    <row r="28" spans="1:76" ht="15">
      <c r="A28" s="64" t="s">
        <v>231</v>
      </c>
      <c r="B28" s="65"/>
      <c r="C28" s="65" t="s">
        <v>64</v>
      </c>
      <c r="D28" s="66">
        <v>162.08192190904657</v>
      </c>
      <c r="E28" s="68"/>
      <c r="F28" s="100" t="s">
        <v>676</v>
      </c>
      <c r="G28" s="65"/>
      <c r="H28" s="69" t="s">
        <v>231</v>
      </c>
      <c r="I28" s="70"/>
      <c r="J28" s="70"/>
      <c r="K28" s="69" t="s">
        <v>1884</v>
      </c>
      <c r="L28" s="73">
        <v>1</v>
      </c>
      <c r="M28" s="74">
        <v>1863.8486328125</v>
      </c>
      <c r="N28" s="74">
        <v>7046.35400390625</v>
      </c>
      <c r="O28" s="75"/>
      <c r="P28" s="76"/>
      <c r="Q28" s="76"/>
      <c r="R28" s="86"/>
      <c r="S28" s="48">
        <v>1</v>
      </c>
      <c r="T28" s="48">
        <v>1</v>
      </c>
      <c r="U28" s="49">
        <v>0</v>
      </c>
      <c r="V28" s="49">
        <v>0</v>
      </c>
      <c r="W28" s="49">
        <v>0</v>
      </c>
      <c r="X28" s="49">
        <v>0.999996</v>
      </c>
      <c r="Y28" s="49">
        <v>0</v>
      </c>
      <c r="Z28" s="49" t="s">
        <v>2050</v>
      </c>
      <c r="AA28" s="71">
        <v>28</v>
      </c>
      <c r="AB28" s="71"/>
      <c r="AC28" s="72"/>
      <c r="AD28" s="78" t="s">
        <v>1198</v>
      </c>
      <c r="AE28" s="78">
        <v>1056</v>
      </c>
      <c r="AF28" s="78">
        <v>199</v>
      </c>
      <c r="AG28" s="78">
        <v>270</v>
      </c>
      <c r="AH28" s="78">
        <v>313</v>
      </c>
      <c r="AI28" s="78"/>
      <c r="AJ28" s="78" t="s">
        <v>1308</v>
      </c>
      <c r="AK28" s="78" t="s">
        <v>1411</v>
      </c>
      <c r="AL28" s="78"/>
      <c r="AM28" s="78"/>
      <c r="AN28" s="80">
        <v>40014.59954861111</v>
      </c>
      <c r="AO28" s="82" t="s">
        <v>1595</v>
      </c>
      <c r="AP28" s="78" t="b">
        <v>0</v>
      </c>
      <c r="AQ28" s="78" t="b">
        <v>0</v>
      </c>
      <c r="AR28" s="78" t="b">
        <v>1</v>
      </c>
      <c r="AS28" s="78"/>
      <c r="AT28" s="78">
        <v>3</v>
      </c>
      <c r="AU28" s="82" t="s">
        <v>1679</v>
      </c>
      <c r="AV28" s="78" t="b">
        <v>0</v>
      </c>
      <c r="AW28" s="78" t="s">
        <v>1745</v>
      </c>
      <c r="AX28" s="82" t="s">
        <v>1771</v>
      </c>
      <c r="AY28" s="78" t="s">
        <v>66</v>
      </c>
      <c r="AZ28" s="78" t="str">
        <f>REPLACE(INDEX(GroupVertices[Group],MATCH(Vertices[[#This Row],[Vertex]],GroupVertices[Vertex],0)),1,1,"")</f>
        <v>1</v>
      </c>
      <c r="BA28" s="48" t="s">
        <v>477</v>
      </c>
      <c r="BB28" s="48" t="s">
        <v>477</v>
      </c>
      <c r="BC28" s="48" t="s">
        <v>536</v>
      </c>
      <c r="BD28" s="48" t="s">
        <v>536</v>
      </c>
      <c r="BE28" s="48" t="s">
        <v>571</v>
      </c>
      <c r="BF28" s="48" t="s">
        <v>571</v>
      </c>
      <c r="BG28" s="116" t="s">
        <v>2458</v>
      </c>
      <c r="BH28" s="116" t="s">
        <v>2458</v>
      </c>
      <c r="BI28" s="116" t="s">
        <v>2536</v>
      </c>
      <c r="BJ28" s="116" t="s">
        <v>2536</v>
      </c>
      <c r="BK28" s="116">
        <v>0</v>
      </c>
      <c r="BL28" s="120">
        <v>0</v>
      </c>
      <c r="BM28" s="116">
        <v>0</v>
      </c>
      <c r="BN28" s="120">
        <v>0</v>
      </c>
      <c r="BO28" s="116">
        <v>0</v>
      </c>
      <c r="BP28" s="120">
        <v>0</v>
      </c>
      <c r="BQ28" s="116">
        <v>2</v>
      </c>
      <c r="BR28" s="120">
        <v>100</v>
      </c>
      <c r="BS28" s="116">
        <v>2</v>
      </c>
      <c r="BT28" s="2"/>
      <c r="BU28" s="3"/>
      <c r="BV28" s="3"/>
      <c r="BW28" s="3"/>
      <c r="BX28" s="3"/>
    </row>
    <row r="29" spans="1:76" ht="15">
      <c r="A29" s="64" t="s">
        <v>232</v>
      </c>
      <c r="B29" s="65"/>
      <c r="C29" s="65" t="s">
        <v>64</v>
      </c>
      <c r="D29" s="66">
        <v>162.04324811442052</v>
      </c>
      <c r="E29" s="68"/>
      <c r="F29" s="100" t="s">
        <v>677</v>
      </c>
      <c r="G29" s="65"/>
      <c r="H29" s="69" t="s">
        <v>232</v>
      </c>
      <c r="I29" s="70"/>
      <c r="J29" s="70"/>
      <c r="K29" s="69" t="s">
        <v>1885</v>
      </c>
      <c r="L29" s="73">
        <v>1</v>
      </c>
      <c r="M29" s="74">
        <v>4660.81982421875</v>
      </c>
      <c r="N29" s="74">
        <v>1959.3248291015625</v>
      </c>
      <c r="O29" s="75"/>
      <c r="P29" s="76"/>
      <c r="Q29" s="76"/>
      <c r="R29" s="86"/>
      <c r="S29" s="48">
        <v>0</v>
      </c>
      <c r="T29" s="48">
        <v>1</v>
      </c>
      <c r="U29" s="49">
        <v>0</v>
      </c>
      <c r="V29" s="49">
        <v>0.05</v>
      </c>
      <c r="W29" s="49">
        <v>0</v>
      </c>
      <c r="X29" s="49">
        <v>0.445759</v>
      </c>
      <c r="Y29" s="49">
        <v>0</v>
      </c>
      <c r="Z29" s="49">
        <v>0</v>
      </c>
      <c r="AA29" s="71">
        <v>29</v>
      </c>
      <c r="AB29" s="71"/>
      <c r="AC29" s="72"/>
      <c r="AD29" s="78" t="s">
        <v>1199</v>
      </c>
      <c r="AE29" s="78">
        <v>3951</v>
      </c>
      <c r="AF29" s="78">
        <v>106</v>
      </c>
      <c r="AG29" s="78">
        <v>212</v>
      </c>
      <c r="AH29" s="78">
        <v>512</v>
      </c>
      <c r="AI29" s="78"/>
      <c r="AJ29" s="78" t="s">
        <v>1309</v>
      </c>
      <c r="AK29" s="78"/>
      <c r="AL29" s="78"/>
      <c r="AM29" s="78"/>
      <c r="AN29" s="80">
        <v>43673.836226851854</v>
      </c>
      <c r="AO29" s="82" t="s">
        <v>1596</v>
      </c>
      <c r="AP29" s="78" t="b">
        <v>1</v>
      </c>
      <c r="AQ29" s="78" t="b">
        <v>0</v>
      </c>
      <c r="AR29" s="78" t="b">
        <v>0</v>
      </c>
      <c r="AS29" s="78"/>
      <c r="AT29" s="78">
        <v>0</v>
      </c>
      <c r="AU29" s="78"/>
      <c r="AV29" s="78" t="b">
        <v>0</v>
      </c>
      <c r="AW29" s="78" t="s">
        <v>1745</v>
      </c>
      <c r="AX29" s="82" t="s">
        <v>1772</v>
      </c>
      <c r="AY29" s="78" t="s">
        <v>66</v>
      </c>
      <c r="AZ29" s="78" t="str">
        <f>REPLACE(INDEX(GroupVertices[Group],MATCH(Vertices[[#This Row],[Vertex]],GroupVertices[Vertex],0)),1,1,"")</f>
        <v>4</v>
      </c>
      <c r="BA29" s="48" t="s">
        <v>473</v>
      </c>
      <c r="BB29" s="48" t="s">
        <v>473</v>
      </c>
      <c r="BC29" s="48" t="s">
        <v>536</v>
      </c>
      <c r="BD29" s="48" t="s">
        <v>536</v>
      </c>
      <c r="BE29" s="48" t="s">
        <v>568</v>
      </c>
      <c r="BF29" s="48" t="s">
        <v>568</v>
      </c>
      <c r="BG29" s="116" t="s">
        <v>2459</v>
      </c>
      <c r="BH29" s="116" t="s">
        <v>2459</v>
      </c>
      <c r="BI29" s="116" t="s">
        <v>2537</v>
      </c>
      <c r="BJ29" s="116" t="s">
        <v>2537</v>
      </c>
      <c r="BK29" s="116">
        <v>0</v>
      </c>
      <c r="BL29" s="120">
        <v>0</v>
      </c>
      <c r="BM29" s="116">
        <v>0</v>
      </c>
      <c r="BN29" s="120">
        <v>0</v>
      </c>
      <c r="BO29" s="116">
        <v>0</v>
      </c>
      <c r="BP29" s="120">
        <v>0</v>
      </c>
      <c r="BQ29" s="116">
        <v>14</v>
      </c>
      <c r="BR29" s="120">
        <v>100</v>
      </c>
      <c r="BS29" s="116">
        <v>14</v>
      </c>
      <c r="BT29" s="2"/>
      <c r="BU29" s="3"/>
      <c r="BV29" s="3"/>
      <c r="BW29" s="3"/>
      <c r="BX29" s="3"/>
    </row>
    <row r="30" spans="1:76" ht="15">
      <c r="A30" s="64" t="s">
        <v>233</v>
      </c>
      <c r="B30" s="65"/>
      <c r="C30" s="65" t="s">
        <v>64</v>
      </c>
      <c r="D30" s="66">
        <v>162.0016633890162</v>
      </c>
      <c r="E30" s="68"/>
      <c r="F30" s="100" t="s">
        <v>678</v>
      </c>
      <c r="G30" s="65"/>
      <c r="H30" s="69" t="s">
        <v>233</v>
      </c>
      <c r="I30" s="70"/>
      <c r="J30" s="70"/>
      <c r="K30" s="69" t="s">
        <v>1886</v>
      </c>
      <c r="L30" s="73">
        <v>1</v>
      </c>
      <c r="M30" s="74">
        <v>2531.42333984375</v>
      </c>
      <c r="N30" s="74">
        <v>7046.35400390625</v>
      </c>
      <c r="O30" s="75"/>
      <c r="P30" s="76"/>
      <c r="Q30" s="76"/>
      <c r="R30" s="86"/>
      <c r="S30" s="48">
        <v>1</v>
      </c>
      <c r="T30" s="48">
        <v>1</v>
      </c>
      <c r="U30" s="49">
        <v>0</v>
      </c>
      <c r="V30" s="49">
        <v>0</v>
      </c>
      <c r="W30" s="49">
        <v>0</v>
      </c>
      <c r="X30" s="49">
        <v>0.999996</v>
      </c>
      <c r="Y30" s="49">
        <v>0</v>
      </c>
      <c r="Z30" s="49" t="s">
        <v>2050</v>
      </c>
      <c r="AA30" s="71">
        <v>30</v>
      </c>
      <c r="AB30" s="71"/>
      <c r="AC30" s="72"/>
      <c r="AD30" s="78" t="s">
        <v>1200</v>
      </c>
      <c r="AE30" s="78">
        <v>0</v>
      </c>
      <c r="AF30" s="78">
        <v>6</v>
      </c>
      <c r="AG30" s="78">
        <v>179</v>
      </c>
      <c r="AH30" s="78">
        <v>0</v>
      </c>
      <c r="AI30" s="78"/>
      <c r="AJ30" s="78" t="s">
        <v>1310</v>
      </c>
      <c r="AK30" s="78" t="s">
        <v>1145</v>
      </c>
      <c r="AL30" s="82" t="s">
        <v>1492</v>
      </c>
      <c r="AM30" s="78"/>
      <c r="AN30" s="80">
        <v>43624.62091435185</v>
      </c>
      <c r="AO30" s="82" t="s">
        <v>1597</v>
      </c>
      <c r="AP30" s="78" t="b">
        <v>0</v>
      </c>
      <c r="AQ30" s="78" t="b">
        <v>0</v>
      </c>
      <c r="AR30" s="78" t="b">
        <v>0</v>
      </c>
      <c r="AS30" s="78"/>
      <c r="AT30" s="78">
        <v>0</v>
      </c>
      <c r="AU30" s="82" t="s">
        <v>1681</v>
      </c>
      <c r="AV30" s="78" t="b">
        <v>0</v>
      </c>
      <c r="AW30" s="78" t="s">
        <v>1745</v>
      </c>
      <c r="AX30" s="82" t="s">
        <v>1773</v>
      </c>
      <c r="AY30" s="78" t="s">
        <v>66</v>
      </c>
      <c r="AZ30" s="78" t="str">
        <f>REPLACE(INDEX(GroupVertices[Group],MATCH(Vertices[[#This Row],[Vertex]],GroupVertices[Vertex],0)),1,1,"")</f>
        <v>1</v>
      </c>
      <c r="BA30" s="48" t="s">
        <v>478</v>
      </c>
      <c r="BB30" s="48" t="s">
        <v>478</v>
      </c>
      <c r="BC30" s="48" t="s">
        <v>536</v>
      </c>
      <c r="BD30" s="48" t="s">
        <v>536</v>
      </c>
      <c r="BE30" s="48"/>
      <c r="BF30" s="48"/>
      <c r="BG30" s="116" t="s">
        <v>2460</v>
      </c>
      <c r="BH30" s="116" t="s">
        <v>2460</v>
      </c>
      <c r="BI30" s="116" t="s">
        <v>2538</v>
      </c>
      <c r="BJ30" s="116" t="s">
        <v>2538</v>
      </c>
      <c r="BK30" s="116">
        <v>2</v>
      </c>
      <c r="BL30" s="120">
        <v>9.523809523809524</v>
      </c>
      <c r="BM30" s="116">
        <v>0</v>
      </c>
      <c r="BN30" s="120">
        <v>0</v>
      </c>
      <c r="BO30" s="116">
        <v>0</v>
      </c>
      <c r="BP30" s="120">
        <v>0</v>
      </c>
      <c r="BQ30" s="116">
        <v>19</v>
      </c>
      <c r="BR30" s="120">
        <v>90.47619047619048</v>
      </c>
      <c r="BS30" s="116">
        <v>21</v>
      </c>
      <c r="BT30" s="2"/>
      <c r="BU30" s="3"/>
      <c r="BV30" s="3"/>
      <c r="BW30" s="3"/>
      <c r="BX30" s="3"/>
    </row>
    <row r="31" spans="1:76" ht="15">
      <c r="A31" s="64" t="s">
        <v>236</v>
      </c>
      <c r="B31" s="65"/>
      <c r="C31" s="65" t="s">
        <v>64</v>
      </c>
      <c r="D31" s="66">
        <v>169.0560962066096</v>
      </c>
      <c r="E31" s="68"/>
      <c r="F31" s="100" t="s">
        <v>681</v>
      </c>
      <c r="G31" s="65"/>
      <c r="H31" s="69" t="s">
        <v>236</v>
      </c>
      <c r="I31" s="70"/>
      <c r="J31" s="70"/>
      <c r="K31" s="69" t="s">
        <v>1887</v>
      </c>
      <c r="L31" s="73">
        <v>1</v>
      </c>
      <c r="M31" s="74">
        <v>7546.353515625</v>
      </c>
      <c r="N31" s="74">
        <v>4261.33837890625</v>
      </c>
      <c r="O31" s="75"/>
      <c r="P31" s="76"/>
      <c r="Q31" s="76"/>
      <c r="R31" s="86"/>
      <c r="S31" s="48">
        <v>0</v>
      </c>
      <c r="T31" s="48">
        <v>1</v>
      </c>
      <c r="U31" s="49">
        <v>0</v>
      </c>
      <c r="V31" s="49">
        <v>1</v>
      </c>
      <c r="W31" s="49">
        <v>0</v>
      </c>
      <c r="X31" s="49">
        <v>0.999996</v>
      </c>
      <c r="Y31" s="49">
        <v>0</v>
      </c>
      <c r="Z31" s="49">
        <v>0</v>
      </c>
      <c r="AA31" s="71">
        <v>31</v>
      </c>
      <c r="AB31" s="71"/>
      <c r="AC31" s="72"/>
      <c r="AD31" s="78" t="s">
        <v>1201</v>
      </c>
      <c r="AE31" s="78">
        <v>13476</v>
      </c>
      <c r="AF31" s="78">
        <v>16970</v>
      </c>
      <c r="AG31" s="78">
        <v>48355</v>
      </c>
      <c r="AH31" s="78">
        <v>1571</v>
      </c>
      <c r="AI31" s="78"/>
      <c r="AJ31" s="78" t="s">
        <v>1311</v>
      </c>
      <c r="AK31" s="78" t="s">
        <v>1412</v>
      </c>
      <c r="AL31" s="82" t="s">
        <v>1493</v>
      </c>
      <c r="AM31" s="78"/>
      <c r="AN31" s="80">
        <v>39882.616574074076</v>
      </c>
      <c r="AO31" s="82" t="s">
        <v>1598</v>
      </c>
      <c r="AP31" s="78" t="b">
        <v>0</v>
      </c>
      <c r="AQ31" s="78" t="b">
        <v>0</v>
      </c>
      <c r="AR31" s="78" t="b">
        <v>1</v>
      </c>
      <c r="AS31" s="78"/>
      <c r="AT31" s="78">
        <v>1672</v>
      </c>
      <c r="AU31" s="82" t="s">
        <v>1686</v>
      </c>
      <c r="AV31" s="78" t="b">
        <v>0</v>
      </c>
      <c r="AW31" s="78" t="s">
        <v>1745</v>
      </c>
      <c r="AX31" s="82" t="s">
        <v>1774</v>
      </c>
      <c r="AY31" s="78" t="s">
        <v>66</v>
      </c>
      <c r="AZ31" s="78" t="str">
        <f>REPLACE(INDEX(GroupVertices[Group],MATCH(Vertices[[#This Row],[Vertex]],GroupVertices[Vertex],0)),1,1,"")</f>
        <v>23</v>
      </c>
      <c r="BA31" s="48" t="s">
        <v>485</v>
      </c>
      <c r="BB31" s="48" t="s">
        <v>485</v>
      </c>
      <c r="BC31" s="48" t="s">
        <v>543</v>
      </c>
      <c r="BD31" s="48" t="s">
        <v>543</v>
      </c>
      <c r="BE31" s="48"/>
      <c r="BF31" s="48"/>
      <c r="BG31" s="116" t="s">
        <v>2461</v>
      </c>
      <c r="BH31" s="116" t="s">
        <v>2461</v>
      </c>
      <c r="BI31" s="116" t="s">
        <v>2539</v>
      </c>
      <c r="BJ31" s="116" t="s">
        <v>2539</v>
      </c>
      <c r="BK31" s="116">
        <v>0</v>
      </c>
      <c r="BL31" s="120">
        <v>0</v>
      </c>
      <c r="BM31" s="116">
        <v>0</v>
      </c>
      <c r="BN31" s="120">
        <v>0</v>
      </c>
      <c r="BO31" s="116">
        <v>0</v>
      </c>
      <c r="BP31" s="120">
        <v>0</v>
      </c>
      <c r="BQ31" s="116">
        <v>14</v>
      </c>
      <c r="BR31" s="120">
        <v>100</v>
      </c>
      <c r="BS31" s="116">
        <v>14</v>
      </c>
      <c r="BT31" s="2"/>
      <c r="BU31" s="3"/>
      <c r="BV31" s="3"/>
      <c r="BW31" s="3"/>
      <c r="BX31" s="3"/>
    </row>
    <row r="32" spans="1:76" ht="15">
      <c r="A32" s="64" t="s">
        <v>288</v>
      </c>
      <c r="B32" s="65"/>
      <c r="C32" s="65" t="s">
        <v>64</v>
      </c>
      <c r="D32" s="66">
        <v>205.08219136615747</v>
      </c>
      <c r="E32" s="68"/>
      <c r="F32" s="100" t="s">
        <v>1699</v>
      </c>
      <c r="G32" s="65"/>
      <c r="H32" s="69" t="s">
        <v>288</v>
      </c>
      <c r="I32" s="70"/>
      <c r="J32" s="70"/>
      <c r="K32" s="69" t="s">
        <v>1888</v>
      </c>
      <c r="L32" s="73">
        <v>1</v>
      </c>
      <c r="M32" s="74">
        <v>7546.353515625</v>
      </c>
      <c r="N32" s="74">
        <v>4973.03173828125</v>
      </c>
      <c r="O32" s="75"/>
      <c r="P32" s="76"/>
      <c r="Q32" s="76"/>
      <c r="R32" s="86"/>
      <c r="S32" s="48">
        <v>1</v>
      </c>
      <c r="T32" s="48">
        <v>0</v>
      </c>
      <c r="U32" s="49">
        <v>0</v>
      </c>
      <c r="V32" s="49">
        <v>1</v>
      </c>
      <c r="W32" s="49">
        <v>0</v>
      </c>
      <c r="X32" s="49">
        <v>0.999996</v>
      </c>
      <c r="Y32" s="49">
        <v>0</v>
      </c>
      <c r="Z32" s="49">
        <v>0</v>
      </c>
      <c r="AA32" s="71">
        <v>32</v>
      </c>
      <c r="AB32" s="71"/>
      <c r="AC32" s="72"/>
      <c r="AD32" s="78" t="s">
        <v>1122</v>
      </c>
      <c r="AE32" s="78">
        <v>28809</v>
      </c>
      <c r="AF32" s="78">
        <v>103603</v>
      </c>
      <c r="AG32" s="78">
        <v>92031</v>
      </c>
      <c r="AH32" s="78">
        <v>32182</v>
      </c>
      <c r="AI32" s="78"/>
      <c r="AJ32" s="78" t="s">
        <v>1312</v>
      </c>
      <c r="AK32" s="78" t="s">
        <v>1413</v>
      </c>
      <c r="AL32" s="82" t="s">
        <v>1494</v>
      </c>
      <c r="AM32" s="78"/>
      <c r="AN32" s="80">
        <v>39960.10482638889</v>
      </c>
      <c r="AO32" s="82" t="s">
        <v>1599</v>
      </c>
      <c r="AP32" s="78" t="b">
        <v>0</v>
      </c>
      <c r="AQ32" s="78" t="b">
        <v>0</v>
      </c>
      <c r="AR32" s="78" t="b">
        <v>1</v>
      </c>
      <c r="AS32" s="78"/>
      <c r="AT32" s="78">
        <v>5780</v>
      </c>
      <c r="AU32" s="82" t="s">
        <v>1680</v>
      </c>
      <c r="AV32" s="78" t="b">
        <v>1</v>
      </c>
      <c r="AW32" s="78" t="s">
        <v>1745</v>
      </c>
      <c r="AX32" s="82" t="s">
        <v>1775</v>
      </c>
      <c r="AY32" s="78" t="s">
        <v>65</v>
      </c>
      <c r="AZ32" s="78" t="str">
        <f>REPLACE(INDEX(GroupVertices[Group],MATCH(Vertices[[#This Row],[Vertex]],GroupVertices[Vertex],0)),1,1,"")</f>
        <v>23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237</v>
      </c>
      <c r="B33" s="65"/>
      <c r="C33" s="65" t="s">
        <v>64</v>
      </c>
      <c r="D33" s="66">
        <v>162.31022205151643</v>
      </c>
      <c r="E33" s="68"/>
      <c r="F33" s="100" t="s">
        <v>682</v>
      </c>
      <c r="G33" s="65"/>
      <c r="H33" s="69" t="s">
        <v>237</v>
      </c>
      <c r="I33" s="70"/>
      <c r="J33" s="70"/>
      <c r="K33" s="69" t="s">
        <v>1889</v>
      </c>
      <c r="L33" s="73">
        <v>1</v>
      </c>
      <c r="M33" s="74">
        <v>1863.8486328125</v>
      </c>
      <c r="N33" s="74">
        <v>6006.4580078125</v>
      </c>
      <c r="O33" s="75"/>
      <c r="P33" s="76"/>
      <c r="Q33" s="76"/>
      <c r="R33" s="86"/>
      <c r="S33" s="48">
        <v>1</v>
      </c>
      <c r="T33" s="48">
        <v>1</v>
      </c>
      <c r="U33" s="49">
        <v>0</v>
      </c>
      <c r="V33" s="49">
        <v>0</v>
      </c>
      <c r="W33" s="49">
        <v>0</v>
      </c>
      <c r="X33" s="49">
        <v>0.999996</v>
      </c>
      <c r="Y33" s="49">
        <v>0</v>
      </c>
      <c r="Z33" s="49" t="s">
        <v>2050</v>
      </c>
      <c r="AA33" s="71">
        <v>33</v>
      </c>
      <c r="AB33" s="71"/>
      <c r="AC33" s="72"/>
      <c r="AD33" s="78" t="s">
        <v>1202</v>
      </c>
      <c r="AE33" s="78">
        <v>478</v>
      </c>
      <c r="AF33" s="78">
        <v>748</v>
      </c>
      <c r="AG33" s="78">
        <v>2681</v>
      </c>
      <c r="AH33" s="78">
        <v>516</v>
      </c>
      <c r="AI33" s="78"/>
      <c r="AJ33" s="78" t="s">
        <v>1313</v>
      </c>
      <c r="AK33" s="78"/>
      <c r="AL33" s="82" t="s">
        <v>1495</v>
      </c>
      <c r="AM33" s="78"/>
      <c r="AN33" s="80">
        <v>42542.57025462963</v>
      </c>
      <c r="AO33" s="82" t="s">
        <v>1600</v>
      </c>
      <c r="AP33" s="78" t="b">
        <v>0</v>
      </c>
      <c r="AQ33" s="78" t="b">
        <v>0</v>
      </c>
      <c r="AR33" s="78" t="b">
        <v>0</v>
      </c>
      <c r="AS33" s="78"/>
      <c r="AT33" s="78">
        <v>88</v>
      </c>
      <c r="AU33" s="82" t="s">
        <v>1681</v>
      </c>
      <c r="AV33" s="78" t="b">
        <v>0</v>
      </c>
      <c r="AW33" s="78" t="s">
        <v>1745</v>
      </c>
      <c r="AX33" s="82" t="s">
        <v>1776</v>
      </c>
      <c r="AY33" s="78" t="s">
        <v>66</v>
      </c>
      <c r="AZ33" s="78" t="str">
        <f>REPLACE(INDEX(GroupVertices[Group],MATCH(Vertices[[#This Row],[Vertex]],GroupVertices[Vertex],0)),1,1,"")</f>
        <v>1</v>
      </c>
      <c r="BA33" s="48" t="s">
        <v>486</v>
      </c>
      <c r="BB33" s="48" t="s">
        <v>486</v>
      </c>
      <c r="BC33" s="48" t="s">
        <v>536</v>
      </c>
      <c r="BD33" s="48" t="s">
        <v>536</v>
      </c>
      <c r="BE33" s="48"/>
      <c r="BF33" s="48"/>
      <c r="BG33" s="116" t="s">
        <v>2462</v>
      </c>
      <c r="BH33" s="116" t="s">
        <v>2462</v>
      </c>
      <c r="BI33" s="116" t="s">
        <v>2540</v>
      </c>
      <c r="BJ33" s="116" t="s">
        <v>2540</v>
      </c>
      <c r="BK33" s="116">
        <v>2</v>
      </c>
      <c r="BL33" s="120">
        <v>10.526315789473685</v>
      </c>
      <c r="BM33" s="116">
        <v>0</v>
      </c>
      <c r="BN33" s="120">
        <v>0</v>
      </c>
      <c r="BO33" s="116">
        <v>0</v>
      </c>
      <c r="BP33" s="120">
        <v>0</v>
      </c>
      <c r="BQ33" s="116">
        <v>17</v>
      </c>
      <c r="BR33" s="120">
        <v>89.47368421052632</v>
      </c>
      <c r="BS33" s="116">
        <v>19</v>
      </c>
      <c r="BT33" s="2"/>
      <c r="BU33" s="3"/>
      <c r="BV33" s="3"/>
      <c r="BW33" s="3"/>
      <c r="BX33" s="3"/>
    </row>
    <row r="34" spans="1:76" ht="15">
      <c r="A34" s="64" t="s">
        <v>238</v>
      </c>
      <c r="B34" s="65"/>
      <c r="C34" s="65" t="s">
        <v>64</v>
      </c>
      <c r="D34" s="66">
        <v>162.22497336443752</v>
      </c>
      <c r="E34" s="68"/>
      <c r="F34" s="100" t="s">
        <v>683</v>
      </c>
      <c r="G34" s="65"/>
      <c r="H34" s="69" t="s">
        <v>238</v>
      </c>
      <c r="I34" s="70"/>
      <c r="J34" s="70"/>
      <c r="K34" s="69" t="s">
        <v>1890</v>
      </c>
      <c r="L34" s="73">
        <v>2950.6516275532263</v>
      </c>
      <c r="M34" s="74">
        <v>2199.7978515625</v>
      </c>
      <c r="N34" s="74">
        <v>2302.67724609375</v>
      </c>
      <c r="O34" s="75"/>
      <c r="P34" s="76"/>
      <c r="Q34" s="76"/>
      <c r="R34" s="86"/>
      <c r="S34" s="48">
        <v>0</v>
      </c>
      <c r="T34" s="48">
        <v>12</v>
      </c>
      <c r="U34" s="49">
        <v>172.933333</v>
      </c>
      <c r="V34" s="49">
        <v>0.013158</v>
      </c>
      <c r="W34" s="49">
        <v>0.088746</v>
      </c>
      <c r="X34" s="49">
        <v>2.127229</v>
      </c>
      <c r="Y34" s="49">
        <v>0.1590909090909091</v>
      </c>
      <c r="Z34" s="49">
        <v>0</v>
      </c>
      <c r="AA34" s="71">
        <v>34</v>
      </c>
      <c r="AB34" s="71"/>
      <c r="AC34" s="72"/>
      <c r="AD34" s="78" t="s">
        <v>1203</v>
      </c>
      <c r="AE34" s="78">
        <v>826</v>
      </c>
      <c r="AF34" s="78">
        <v>543</v>
      </c>
      <c r="AG34" s="78">
        <v>12211</v>
      </c>
      <c r="AH34" s="78">
        <v>8279</v>
      </c>
      <c r="AI34" s="78"/>
      <c r="AJ34" s="78" t="s">
        <v>1314</v>
      </c>
      <c r="AK34" s="78" t="s">
        <v>1145</v>
      </c>
      <c r="AL34" s="82" t="s">
        <v>1496</v>
      </c>
      <c r="AM34" s="78"/>
      <c r="AN34" s="80">
        <v>42266.484143518515</v>
      </c>
      <c r="AO34" s="82" t="s">
        <v>1601</v>
      </c>
      <c r="AP34" s="78" t="b">
        <v>1</v>
      </c>
      <c r="AQ34" s="78" t="b">
        <v>0</v>
      </c>
      <c r="AR34" s="78" t="b">
        <v>1</v>
      </c>
      <c r="AS34" s="78"/>
      <c r="AT34" s="78">
        <v>13</v>
      </c>
      <c r="AU34" s="82" t="s">
        <v>1681</v>
      </c>
      <c r="AV34" s="78" t="b">
        <v>0</v>
      </c>
      <c r="AW34" s="78" t="s">
        <v>1745</v>
      </c>
      <c r="AX34" s="82" t="s">
        <v>1777</v>
      </c>
      <c r="AY34" s="78" t="s">
        <v>66</v>
      </c>
      <c r="AZ34" s="78" t="str">
        <f>REPLACE(INDEX(GroupVertices[Group],MATCH(Vertices[[#This Row],[Vertex]],GroupVertices[Vertex],0)),1,1,"")</f>
        <v>2</v>
      </c>
      <c r="BA34" s="48"/>
      <c r="BB34" s="48"/>
      <c r="BC34" s="48"/>
      <c r="BD34" s="48"/>
      <c r="BE34" s="48"/>
      <c r="BF34" s="48"/>
      <c r="BG34" s="116" t="s">
        <v>2463</v>
      </c>
      <c r="BH34" s="116" t="s">
        <v>2463</v>
      </c>
      <c r="BI34" s="116" t="s">
        <v>2541</v>
      </c>
      <c r="BJ34" s="116" t="s">
        <v>2541</v>
      </c>
      <c r="BK34" s="116">
        <v>0</v>
      </c>
      <c r="BL34" s="120">
        <v>0</v>
      </c>
      <c r="BM34" s="116">
        <v>0</v>
      </c>
      <c r="BN34" s="120">
        <v>0</v>
      </c>
      <c r="BO34" s="116">
        <v>0</v>
      </c>
      <c r="BP34" s="120">
        <v>0</v>
      </c>
      <c r="BQ34" s="116">
        <v>13</v>
      </c>
      <c r="BR34" s="120">
        <v>100</v>
      </c>
      <c r="BS34" s="116">
        <v>13</v>
      </c>
      <c r="BT34" s="2"/>
      <c r="BU34" s="3"/>
      <c r="BV34" s="3"/>
      <c r="BW34" s="3"/>
      <c r="BX34" s="3"/>
    </row>
    <row r="35" spans="1:76" ht="15">
      <c r="A35" s="64" t="s">
        <v>289</v>
      </c>
      <c r="B35" s="65"/>
      <c r="C35" s="65" t="s">
        <v>64</v>
      </c>
      <c r="D35" s="66">
        <v>162</v>
      </c>
      <c r="E35" s="68"/>
      <c r="F35" s="100" t="s">
        <v>1700</v>
      </c>
      <c r="G35" s="65"/>
      <c r="H35" s="69" t="s">
        <v>289</v>
      </c>
      <c r="I35" s="70"/>
      <c r="J35" s="70"/>
      <c r="K35" s="69" t="s">
        <v>1891</v>
      </c>
      <c r="L35" s="73">
        <v>3.842769402989611</v>
      </c>
      <c r="M35" s="74">
        <v>1884.94189453125</v>
      </c>
      <c r="N35" s="74">
        <v>352.9058837890625</v>
      </c>
      <c r="O35" s="75"/>
      <c r="P35" s="76"/>
      <c r="Q35" s="76"/>
      <c r="R35" s="86"/>
      <c r="S35" s="48">
        <v>3</v>
      </c>
      <c r="T35" s="48">
        <v>0</v>
      </c>
      <c r="U35" s="49">
        <v>0.166667</v>
      </c>
      <c r="V35" s="49">
        <v>0.009346</v>
      </c>
      <c r="W35" s="49">
        <v>0.035742</v>
      </c>
      <c r="X35" s="49">
        <v>0.600404</v>
      </c>
      <c r="Y35" s="49">
        <v>0.3333333333333333</v>
      </c>
      <c r="Z35" s="49">
        <v>0</v>
      </c>
      <c r="AA35" s="71">
        <v>35</v>
      </c>
      <c r="AB35" s="71"/>
      <c r="AC35" s="72"/>
      <c r="AD35" s="78" t="s">
        <v>1204</v>
      </c>
      <c r="AE35" s="78">
        <v>27</v>
      </c>
      <c r="AF35" s="78">
        <v>2</v>
      </c>
      <c r="AG35" s="78">
        <v>1</v>
      </c>
      <c r="AH35" s="78">
        <v>0</v>
      </c>
      <c r="AI35" s="78"/>
      <c r="AJ35" s="78"/>
      <c r="AK35" s="78"/>
      <c r="AL35" s="78"/>
      <c r="AM35" s="78"/>
      <c r="AN35" s="80">
        <v>40188.18738425926</v>
      </c>
      <c r="AO35" s="78"/>
      <c r="AP35" s="78" t="b">
        <v>0</v>
      </c>
      <c r="AQ35" s="78" t="b">
        <v>0</v>
      </c>
      <c r="AR35" s="78" t="b">
        <v>0</v>
      </c>
      <c r="AS35" s="78" t="s">
        <v>1104</v>
      </c>
      <c r="AT35" s="78">
        <v>0</v>
      </c>
      <c r="AU35" s="82" t="s">
        <v>1680</v>
      </c>
      <c r="AV35" s="78" t="b">
        <v>0</v>
      </c>
      <c r="AW35" s="78" t="s">
        <v>1745</v>
      </c>
      <c r="AX35" s="82" t="s">
        <v>1778</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290</v>
      </c>
      <c r="B36" s="65"/>
      <c r="C36" s="65" t="s">
        <v>64</v>
      </c>
      <c r="D36" s="66">
        <v>313.12845660623975</v>
      </c>
      <c r="E36" s="68"/>
      <c r="F36" s="100" t="s">
        <v>1701</v>
      </c>
      <c r="G36" s="65"/>
      <c r="H36" s="69" t="s">
        <v>290</v>
      </c>
      <c r="I36" s="70"/>
      <c r="J36" s="70"/>
      <c r="K36" s="69" t="s">
        <v>1892</v>
      </c>
      <c r="L36" s="73">
        <v>3.842769402989611</v>
      </c>
      <c r="M36" s="74">
        <v>2023.1866455078125</v>
      </c>
      <c r="N36" s="74">
        <v>4093.708251953125</v>
      </c>
      <c r="O36" s="75"/>
      <c r="P36" s="76"/>
      <c r="Q36" s="76"/>
      <c r="R36" s="86"/>
      <c r="S36" s="48">
        <v>4</v>
      </c>
      <c r="T36" s="48">
        <v>0</v>
      </c>
      <c r="U36" s="49">
        <v>0.166667</v>
      </c>
      <c r="V36" s="49">
        <v>0.009434</v>
      </c>
      <c r="W36" s="49">
        <v>0.048003</v>
      </c>
      <c r="X36" s="49">
        <v>0.749797</v>
      </c>
      <c r="Y36" s="49">
        <v>0.5</v>
      </c>
      <c r="Z36" s="49">
        <v>0</v>
      </c>
      <c r="AA36" s="71">
        <v>36</v>
      </c>
      <c r="AB36" s="71"/>
      <c r="AC36" s="72"/>
      <c r="AD36" s="78" t="s">
        <v>1205</v>
      </c>
      <c r="AE36" s="78">
        <v>264800</v>
      </c>
      <c r="AF36" s="78">
        <v>363425</v>
      </c>
      <c r="AG36" s="78">
        <v>82560</v>
      </c>
      <c r="AH36" s="78">
        <v>102693</v>
      </c>
      <c r="AI36" s="78"/>
      <c r="AJ36" s="78" t="s">
        <v>1315</v>
      </c>
      <c r="AK36" s="78" t="s">
        <v>1414</v>
      </c>
      <c r="AL36" s="82" t="s">
        <v>1497</v>
      </c>
      <c r="AM36" s="78"/>
      <c r="AN36" s="80">
        <v>40651.944872685184</v>
      </c>
      <c r="AO36" s="82" t="s">
        <v>1602</v>
      </c>
      <c r="AP36" s="78" t="b">
        <v>0</v>
      </c>
      <c r="AQ36" s="78" t="b">
        <v>0</v>
      </c>
      <c r="AR36" s="78" t="b">
        <v>1</v>
      </c>
      <c r="AS36" s="78"/>
      <c r="AT36" s="78">
        <v>3506</v>
      </c>
      <c r="AU36" s="82" t="s">
        <v>1687</v>
      </c>
      <c r="AV36" s="78" t="b">
        <v>1</v>
      </c>
      <c r="AW36" s="78" t="s">
        <v>1745</v>
      </c>
      <c r="AX36" s="82" t="s">
        <v>1779</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291</v>
      </c>
      <c r="B37" s="65"/>
      <c r="C37" s="65" t="s">
        <v>64</v>
      </c>
      <c r="D37" s="66">
        <v>166.12354137109503</v>
      </c>
      <c r="E37" s="68"/>
      <c r="F37" s="100" t="s">
        <v>1702</v>
      </c>
      <c r="G37" s="65"/>
      <c r="H37" s="69" t="s">
        <v>291</v>
      </c>
      <c r="I37" s="70"/>
      <c r="J37" s="70"/>
      <c r="K37" s="69" t="s">
        <v>1893</v>
      </c>
      <c r="L37" s="73">
        <v>3.842769402989611</v>
      </c>
      <c r="M37" s="74">
        <v>2810.377197265625</v>
      </c>
      <c r="N37" s="74">
        <v>1661.3572998046875</v>
      </c>
      <c r="O37" s="75"/>
      <c r="P37" s="76"/>
      <c r="Q37" s="76"/>
      <c r="R37" s="86"/>
      <c r="S37" s="48">
        <v>4</v>
      </c>
      <c r="T37" s="48">
        <v>0</v>
      </c>
      <c r="U37" s="49">
        <v>0.166667</v>
      </c>
      <c r="V37" s="49">
        <v>0.009434</v>
      </c>
      <c r="W37" s="49">
        <v>0.048003</v>
      </c>
      <c r="X37" s="49">
        <v>0.749797</v>
      </c>
      <c r="Y37" s="49">
        <v>0.5</v>
      </c>
      <c r="Z37" s="49">
        <v>0</v>
      </c>
      <c r="AA37" s="71">
        <v>37</v>
      </c>
      <c r="AB37" s="71"/>
      <c r="AC37" s="72"/>
      <c r="AD37" s="78" t="s">
        <v>1206</v>
      </c>
      <c r="AE37" s="78">
        <v>2643</v>
      </c>
      <c r="AF37" s="78">
        <v>9918</v>
      </c>
      <c r="AG37" s="78">
        <v>20919</v>
      </c>
      <c r="AH37" s="78">
        <v>14384</v>
      </c>
      <c r="AI37" s="78"/>
      <c r="AJ37" s="78" t="s">
        <v>1316</v>
      </c>
      <c r="AK37" s="78" t="s">
        <v>1415</v>
      </c>
      <c r="AL37" s="82" t="s">
        <v>1498</v>
      </c>
      <c r="AM37" s="78"/>
      <c r="AN37" s="80">
        <v>41758.59494212963</v>
      </c>
      <c r="AO37" s="82" t="s">
        <v>1603</v>
      </c>
      <c r="AP37" s="78" t="b">
        <v>0</v>
      </c>
      <c r="AQ37" s="78" t="b">
        <v>0</v>
      </c>
      <c r="AR37" s="78" t="b">
        <v>1</v>
      </c>
      <c r="AS37" s="78"/>
      <c r="AT37" s="78">
        <v>599</v>
      </c>
      <c r="AU37" s="82" t="s">
        <v>1681</v>
      </c>
      <c r="AV37" s="78" t="b">
        <v>1</v>
      </c>
      <c r="AW37" s="78" t="s">
        <v>1745</v>
      </c>
      <c r="AX37" s="82" t="s">
        <v>1780</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292</v>
      </c>
      <c r="B38" s="65"/>
      <c r="C38" s="65" t="s">
        <v>64</v>
      </c>
      <c r="D38" s="66">
        <v>162.0029109307783</v>
      </c>
      <c r="E38" s="68"/>
      <c r="F38" s="100" t="s">
        <v>1703</v>
      </c>
      <c r="G38" s="65"/>
      <c r="H38" s="69" t="s">
        <v>292</v>
      </c>
      <c r="I38" s="70"/>
      <c r="J38" s="70"/>
      <c r="K38" s="69" t="s">
        <v>1894</v>
      </c>
      <c r="L38" s="73">
        <v>3.842769402989611</v>
      </c>
      <c r="M38" s="74">
        <v>2865.21044921875</v>
      </c>
      <c r="N38" s="74">
        <v>2732.412841796875</v>
      </c>
      <c r="O38" s="75"/>
      <c r="P38" s="76"/>
      <c r="Q38" s="76"/>
      <c r="R38" s="86"/>
      <c r="S38" s="48">
        <v>4</v>
      </c>
      <c r="T38" s="48">
        <v>0</v>
      </c>
      <c r="U38" s="49">
        <v>0.166667</v>
      </c>
      <c r="V38" s="49">
        <v>0.009434</v>
      </c>
      <c r="W38" s="49">
        <v>0.048003</v>
      </c>
      <c r="X38" s="49">
        <v>0.749797</v>
      </c>
      <c r="Y38" s="49">
        <v>0.5</v>
      </c>
      <c r="Z38" s="49">
        <v>0</v>
      </c>
      <c r="AA38" s="71">
        <v>38</v>
      </c>
      <c r="AB38" s="71"/>
      <c r="AC38" s="72"/>
      <c r="AD38" s="78" t="s">
        <v>1207</v>
      </c>
      <c r="AE38" s="78">
        <v>0</v>
      </c>
      <c r="AF38" s="78">
        <v>9</v>
      </c>
      <c r="AG38" s="78">
        <v>0</v>
      </c>
      <c r="AH38" s="78">
        <v>0</v>
      </c>
      <c r="AI38" s="78"/>
      <c r="AJ38" s="78"/>
      <c r="AK38" s="78"/>
      <c r="AL38" s="78"/>
      <c r="AM38" s="78"/>
      <c r="AN38" s="80">
        <v>40238.68730324074</v>
      </c>
      <c r="AO38" s="78"/>
      <c r="AP38" s="78" t="b">
        <v>1</v>
      </c>
      <c r="AQ38" s="78" t="b">
        <v>1</v>
      </c>
      <c r="AR38" s="78" t="b">
        <v>0</v>
      </c>
      <c r="AS38" s="78"/>
      <c r="AT38" s="78">
        <v>0</v>
      </c>
      <c r="AU38" s="82" t="s">
        <v>1681</v>
      </c>
      <c r="AV38" s="78" t="b">
        <v>0</v>
      </c>
      <c r="AW38" s="78" t="s">
        <v>1745</v>
      </c>
      <c r="AX38" s="82" t="s">
        <v>1781</v>
      </c>
      <c r="AY38" s="78" t="s">
        <v>65</v>
      </c>
      <c r="AZ38" s="78" t="str">
        <f>REPLACE(INDEX(GroupVertices[Group],MATCH(Vertices[[#This Row],[Vertex]],GroupVertices[Vertex],0)),1,1,"")</f>
        <v>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271</v>
      </c>
      <c r="B39" s="65"/>
      <c r="C39" s="65" t="s">
        <v>64</v>
      </c>
      <c r="D39" s="66">
        <v>192.72404267049365</v>
      </c>
      <c r="E39" s="68"/>
      <c r="F39" s="100" t="s">
        <v>707</v>
      </c>
      <c r="G39" s="65"/>
      <c r="H39" s="69" t="s">
        <v>271</v>
      </c>
      <c r="I39" s="70"/>
      <c r="J39" s="70"/>
      <c r="K39" s="69" t="s">
        <v>1895</v>
      </c>
      <c r="L39" s="73">
        <v>9999</v>
      </c>
      <c r="M39" s="74">
        <v>4380.09375</v>
      </c>
      <c r="N39" s="74">
        <v>5971.3154296875</v>
      </c>
      <c r="O39" s="75"/>
      <c r="P39" s="76"/>
      <c r="Q39" s="76"/>
      <c r="R39" s="86"/>
      <c r="S39" s="48">
        <v>5</v>
      </c>
      <c r="T39" s="48">
        <v>5</v>
      </c>
      <c r="U39" s="49">
        <v>586.166667</v>
      </c>
      <c r="V39" s="49">
        <v>0.012195</v>
      </c>
      <c r="W39" s="49">
        <v>0.055761</v>
      </c>
      <c r="X39" s="49">
        <v>2.078281</v>
      </c>
      <c r="Y39" s="49">
        <v>0.12222222222222222</v>
      </c>
      <c r="Z39" s="49">
        <v>0</v>
      </c>
      <c r="AA39" s="71">
        <v>39</v>
      </c>
      <c r="AB39" s="71"/>
      <c r="AC39" s="72"/>
      <c r="AD39" s="78" t="s">
        <v>1208</v>
      </c>
      <c r="AE39" s="78">
        <v>51609</v>
      </c>
      <c r="AF39" s="78">
        <v>73885</v>
      </c>
      <c r="AG39" s="78">
        <v>209244</v>
      </c>
      <c r="AH39" s="78">
        <v>153992</v>
      </c>
      <c r="AI39" s="78"/>
      <c r="AJ39" s="78" t="s">
        <v>1317</v>
      </c>
      <c r="AK39" s="78" t="s">
        <v>1416</v>
      </c>
      <c r="AL39" s="82" t="s">
        <v>1499</v>
      </c>
      <c r="AM39" s="78"/>
      <c r="AN39" s="80">
        <v>39524.70877314815</v>
      </c>
      <c r="AO39" s="82" t="s">
        <v>1604</v>
      </c>
      <c r="AP39" s="78" t="b">
        <v>0</v>
      </c>
      <c r="AQ39" s="78" t="b">
        <v>0</v>
      </c>
      <c r="AR39" s="78" t="b">
        <v>1</v>
      </c>
      <c r="AS39" s="78"/>
      <c r="AT39" s="78">
        <v>4779</v>
      </c>
      <c r="AU39" s="82" t="s">
        <v>1684</v>
      </c>
      <c r="AV39" s="78" t="b">
        <v>0</v>
      </c>
      <c r="AW39" s="78" t="s">
        <v>1745</v>
      </c>
      <c r="AX39" s="82" t="s">
        <v>1782</v>
      </c>
      <c r="AY39" s="78" t="s">
        <v>66</v>
      </c>
      <c r="AZ39" s="78" t="str">
        <f>REPLACE(INDEX(GroupVertices[Group],MATCH(Vertices[[#This Row],[Vertex]],GroupVertices[Vertex],0)),1,1,"")</f>
        <v>3</v>
      </c>
      <c r="BA39" s="48" t="s">
        <v>513</v>
      </c>
      <c r="BB39" s="48" t="s">
        <v>513</v>
      </c>
      <c r="BC39" s="48" t="s">
        <v>536</v>
      </c>
      <c r="BD39" s="48" t="s">
        <v>536</v>
      </c>
      <c r="BE39" s="48" t="s">
        <v>559</v>
      </c>
      <c r="BF39" s="48" t="s">
        <v>559</v>
      </c>
      <c r="BG39" s="116" t="s">
        <v>2464</v>
      </c>
      <c r="BH39" s="116" t="s">
        <v>2464</v>
      </c>
      <c r="BI39" s="116" t="s">
        <v>2542</v>
      </c>
      <c r="BJ39" s="116" t="s">
        <v>2542</v>
      </c>
      <c r="BK39" s="116">
        <v>0</v>
      </c>
      <c r="BL39" s="120">
        <v>0</v>
      </c>
      <c r="BM39" s="116">
        <v>1</v>
      </c>
      <c r="BN39" s="120">
        <v>7.142857142857143</v>
      </c>
      <c r="BO39" s="116">
        <v>0</v>
      </c>
      <c r="BP39" s="120">
        <v>0</v>
      </c>
      <c r="BQ39" s="116">
        <v>13</v>
      </c>
      <c r="BR39" s="120">
        <v>92.85714285714286</v>
      </c>
      <c r="BS39" s="116">
        <v>14</v>
      </c>
      <c r="BT39" s="2"/>
      <c r="BU39" s="3"/>
      <c r="BV39" s="3"/>
      <c r="BW39" s="3"/>
      <c r="BX39" s="3"/>
    </row>
    <row r="40" spans="1:76" ht="15">
      <c r="A40" s="64" t="s">
        <v>240</v>
      </c>
      <c r="B40" s="65"/>
      <c r="C40" s="65" t="s">
        <v>64</v>
      </c>
      <c r="D40" s="66">
        <v>167.2558934438554</v>
      </c>
      <c r="E40" s="68"/>
      <c r="F40" s="100" t="s">
        <v>685</v>
      </c>
      <c r="G40" s="65"/>
      <c r="H40" s="69" t="s">
        <v>240</v>
      </c>
      <c r="I40" s="70"/>
      <c r="J40" s="70"/>
      <c r="K40" s="69" t="s">
        <v>1896</v>
      </c>
      <c r="L40" s="73">
        <v>2953.494396956216</v>
      </c>
      <c r="M40" s="74">
        <v>1833.447509765625</v>
      </c>
      <c r="N40" s="74">
        <v>2370.634765625</v>
      </c>
      <c r="O40" s="75"/>
      <c r="P40" s="76"/>
      <c r="Q40" s="76"/>
      <c r="R40" s="86"/>
      <c r="S40" s="48">
        <v>3</v>
      </c>
      <c r="T40" s="48">
        <v>11</v>
      </c>
      <c r="U40" s="49">
        <v>173.1</v>
      </c>
      <c r="V40" s="49">
        <v>0.013333</v>
      </c>
      <c r="W40" s="49">
        <v>0.098907</v>
      </c>
      <c r="X40" s="49">
        <v>2.279539</v>
      </c>
      <c r="Y40" s="49">
        <v>0.1987179487179487</v>
      </c>
      <c r="Z40" s="49">
        <v>0.07692307692307693</v>
      </c>
      <c r="AA40" s="71">
        <v>40</v>
      </c>
      <c r="AB40" s="71"/>
      <c r="AC40" s="72"/>
      <c r="AD40" s="78" t="s">
        <v>1209</v>
      </c>
      <c r="AE40" s="78">
        <v>11336</v>
      </c>
      <c r="AF40" s="78">
        <v>12641</v>
      </c>
      <c r="AG40" s="78">
        <v>55020</v>
      </c>
      <c r="AH40" s="78">
        <v>12194</v>
      </c>
      <c r="AI40" s="78"/>
      <c r="AJ40" s="78" t="s">
        <v>1318</v>
      </c>
      <c r="AK40" s="78" t="s">
        <v>1417</v>
      </c>
      <c r="AL40" s="82" t="s">
        <v>1500</v>
      </c>
      <c r="AM40" s="78"/>
      <c r="AN40" s="80">
        <v>41401.841574074075</v>
      </c>
      <c r="AO40" s="82" t="s">
        <v>1605</v>
      </c>
      <c r="AP40" s="78" t="b">
        <v>0</v>
      </c>
      <c r="AQ40" s="78" t="b">
        <v>0</v>
      </c>
      <c r="AR40" s="78" t="b">
        <v>0</v>
      </c>
      <c r="AS40" s="78"/>
      <c r="AT40" s="78">
        <v>702</v>
      </c>
      <c r="AU40" s="82" t="s">
        <v>1688</v>
      </c>
      <c r="AV40" s="78" t="b">
        <v>0</v>
      </c>
      <c r="AW40" s="78" t="s">
        <v>1745</v>
      </c>
      <c r="AX40" s="82" t="s">
        <v>1783</v>
      </c>
      <c r="AY40" s="78" t="s">
        <v>66</v>
      </c>
      <c r="AZ40" s="78" t="str">
        <f>REPLACE(INDEX(GroupVertices[Group],MATCH(Vertices[[#This Row],[Vertex]],GroupVertices[Vertex],0)),1,1,"")</f>
        <v>2</v>
      </c>
      <c r="BA40" s="48"/>
      <c r="BB40" s="48"/>
      <c r="BC40" s="48"/>
      <c r="BD40" s="48"/>
      <c r="BE40" s="48"/>
      <c r="BF40" s="48"/>
      <c r="BG40" s="116" t="s">
        <v>2463</v>
      </c>
      <c r="BH40" s="116" t="s">
        <v>2463</v>
      </c>
      <c r="BI40" s="116" t="s">
        <v>2541</v>
      </c>
      <c r="BJ40" s="116" t="s">
        <v>2541</v>
      </c>
      <c r="BK40" s="116">
        <v>0</v>
      </c>
      <c r="BL40" s="120">
        <v>0</v>
      </c>
      <c r="BM40" s="116">
        <v>0</v>
      </c>
      <c r="BN40" s="120">
        <v>0</v>
      </c>
      <c r="BO40" s="116">
        <v>0</v>
      </c>
      <c r="BP40" s="120">
        <v>0</v>
      </c>
      <c r="BQ40" s="116">
        <v>13</v>
      </c>
      <c r="BR40" s="120">
        <v>100</v>
      </c>
      <c r="BS40" s="116">
        <v>13</v>
      </c>
      <c r="BT40" s="2"/>
      <c r="BU40" s="3"/>
      <c r="BV40" s="3"/>
      <c r="BW40" s="3"/>
      <c r="BX40" s="3"/>
    </row>
    <row r="41" spans="1:76" ht="15">
      <c r="A41" s="64" t="s">
        <v>293</v>
      </c>
      <c r="B41" s="65"/>
      <c r="C41" s="65" t="s">
        <v>64</v>
      </c>
      <c r="D41" s="66">
        <v>1000</v>
      </c>
      <c r="E41" s="68"/>
      <c r="F41" s="100" t="s">
        <v>1704</v>
      </c>
      <c r="G41" s="65"/>
      <c r="H41" s="69" t="s">
        <v>293</v>
      </c>
      <c r="I41" s="70"/>
      <c r="J41" s="70"/>
      <c r="K41" s="69" t="s">
        <v>1897</v>
      </c>
      <c r="L41" s="73">
        <v>2852.2920143000897</v>
      </c>
      <c r="M41" s="74">
        <v>1093.435546875</v>
      </c>
      <c r="N41" s="74">
        <v>2465.289306640625</v>
      </c>
      <c r="O41" s="75"/>
      <c r="P41" s="76"/>
      <c r="Q41" s="76"/>
      <c r="R41" s="86"/>
      <c r="S41" s="48">
        <v>6</v>
      </c>
      <c r="T41" s="48">
        <v>0</v>
      </c>
      <c r="U41" s="49">
        <v>167.166667</v>
      </c>
      <c r="V41" s="49">
        <v>0.011628</v>
      </c>
      <c r="W41" s="49">
        <v>0.052924</v>
      </c>
      <c r="X41" s="49">
        <v>1.287107</v>
      </c>
      <c r="Y41" s="49">
        <v>0.2</v>
      </c>
      <c r="Z41" s="49">
        <v>0</v>
      </c>
      <c r="AA41" s="71">
        <v>41</v>
      </c>
      <c r="AB41" s="71"/>
      <c r="AC41" s="72"/>
      <c r="AD41" s="78" t="s">
        <v>1210</v>
      </c>
      <c r="AE41" s="78">
        <v>1490438</v>
      </c>
      <c r="AF41" s="78">
        <v>7841831</v>
      </c>
      <c r="AG41" s="78">
        <v>69882</v>
      </c>
      <c r="AH41" s="78">
        <v>26194</v>
      </c>
      <c r="AI41" s="78"/>
      <c r="AJ41" s="78" t="s">
        <v>1319</v>
      </c>
      <c r="AK41" s="78" t="s">
        <v>1418</v>
      </c>
      <c r="AL41" s="82" t="s">
        <v>1501</v>
      </c>
      <c r="AM41" s="78"/>
      <c r="AN41" s="80">
        <v>39752.93534722222</v>
      </c>
      <c r="AO41" s="82" t="s">
        <v>1606</v>
      </c>
      <c r="AP41" s="78" t="b">
        <v>0</v>
      </c>
      <c r="AQ41" s="78" t="b">
        <v>0</v>
      </c>
      <c r="AR41" s="78" t="b">
        <v>0</v>
      </c>
      <c r="AS41" s="78"/>
      <c r="AT41" s="78">
        <v>46724</v>
      </c>
      <c r="AU41" s="82" t="s">
        <v>1681</v>
      </c>
      <c r="AV41" s="78" t="b">
        <v>1</v>
      </c>
      <c r="AW41" s="78" t="s">
        <v>1745</v>
      </c>
      <c r="AX41" s="82" t="s">
        <v>1784</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294</v>
      </c>
      <c r="B42" s="65"/>
      <c r="C42" s="65" t="s">
        <v>64</v>
      </c>
      <c r="D42" s="66">
        <v>183.2298340134272</v>
      </c>
      <c r="E42" s="68"/>
      <c r="F42" s="100" t="s">
        <v>1705</v>
      </c>
      <c r="G42" s="65"/>
      <c r="H42" s="69" t="s">
        <v>294</v>
      </c>
      <c r="I42" s="70"/>
      <c r="J42" s="70"/>
      <c r="K42" s="69" t="s">
        <v>1898</v>
      </c>
      <c r="L42" s="73">
        <v>3.842769402989611</v>
      </c>
      <c r="M42" s="74">
        <v>2431.78857421875</v>
      </c>
      <c r="N42" s="74">
        <v>906.2576904296875</v>
      </c>
      <c r="O42" s="75"/>
      <c r="P42" s="76"/>
      <c r="Q42" s="76"/>
      <c r="R42" s="86"/>
      <c r="S42" s="48">
        <v>4</v>
      </c>
      <c r="T42" s="48">
        <v>0</v>
      </c>
      <c r="U42" s="49">
        <v>0.166667</v>
      </c>
      <c r="V42" s="49">
        <v>0.009434</v>
      </c>
      <c r="W42" s="49">
        <v>0.048003</v>
      </c>
      <c r="X42" s="49">
        <v>0.749797</v>
      </c>
      <c r="Y42" s="49">
        <v>0.5</v>
      </c>
      <c r="Z42" s="49">
        <v>0</v>
      </c>
      <c r="AA42" s="71">
        <v>42</v>
      </c>
      <c r="AB42" s="71"/>
      <c r="AC42" s="72"/>
      <c r="AD42" s="78" t="s">
        <v>1211</v>
      </c>
      <c r="AE42" s="78">
        <v>25352</v>
      </c>
      <c r="AF42" s="78">
        <v>51054</v>
      </c>
      <c r="AG42" s="78">
        <v>23078</v>
      </c>
      <c r="AH42" s="78">
        <v>7848</v>
      </c>
      <c r="AI42" s="78"/>
      <c r="AJ42" s="78" t="s">
        <v>1320</v>
      </c>
      <c r="AK42" s="78"/>
      <c r="AL42" s="82" t="s">
        <v>1502</v>
      </c>
      <c r="AM42" s="78"/>
      <c r="AN42" s="80">
        <v>41010.68837962963</v>
      </c>
      <c r="AO42" s="82" t="s">
        <v>1607</v>
      </c>
      <c r="AP42" s="78" t="b">
        <v>0</v>
      </c>
      <c r="AQ42" s="78" t="b">
        <v>0</v>
      </c>
      <c r="AR42" s="78" t="b">
        <v>1</v>
      </c>
      <c r="AS42" s="78"/>
      <c r="AT42" s="78">
        <v>747</v>
      </c>
      <c r="AU42" s="82" t="s">
        <v>1685</v>
      </c>
      <c r="AV42" s="78" t="b">
        <v>0</v>
      </c>
      <c r="AW42" s="78" t="s">
        <v>1745</v>
      </c>
      <c r="AX42" s="82" t="s">
        <v>1785</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295</v>
      </c>
      <c r="B43" s="65"/>
      <c r="C43" s="65" t="s">
        <v>64</v>
      </c>
      <c r="D43" s="66">
        <v>379.75924627437087</v>
      </c>
      <c r="E43" s="68"/>
      <c r="F43" s="100" t="s">
        <v>1706</v>
      </c>
      <c r="G43" s="65"/>
      <c r="H43" s="69" t="s">
        <v>295</v>
      </c>
      <c r="I43" s="70"/>
      <c r="J43" s="70"/>
      <c r="K43" s="69" t="s">
        <v>1899</v>
      </c>
      <c r="L43" s="73">
        <v>1692.4444175755223</v>
      </c>
      <c r="M43" s="74">
        <v>2576.140625</v>
      </c>
      <c r="N43" s="74">
        <v>3674.032958984375</v>
      </c>
      <c r="O43" s="75"/>
      <c r="P43" s="76"/>
      <c r="Q43" s="76"/>
      <c r="R43" s="86"/>
      <c r="S43" s="48">
        <v>5</v>
      </c>
      <c r="T43" s="48">
        <v>0</v>
      </c>
      <c r="U43" s="49">
        <v>99.166667</v>
      </c>
      <c r="V43" s="49">
        <v>0.011364</v>
      </c>
      <c r="W43" s="49">
        <v>0.052039</v>
      </c>
      <c r="X43" s="49">
        <v>1.004618</v>
      </c>
      <c r="Y43" s="49">
        <v>0.3</v>
      </c>
      <c r="Z43" s="49">
        <v>0</v>
      </c>
      <c r="AA43" s="71">
        <v>43</v>
      </c>
      <c r="AB43" s="71"/>
      <c r="AC43" s="72"/>
      <c r="AD43" s="78" t="s">
        <v>1212</v>
      </c>
      <c r="AE43" s="78">
        <v>2809</v>
      </c>
      <c r="AF43" s="78">
        <v>523654</v>
      </c>
      <c r="AG43" s="78">
        <v>43320</v>
      </c>
      <c r="AH43" s="78">
        <v>23945</v>
      </c>
      <c r="AI43" s="78"/>
      <c r="AJ43" s="78" t="s">
        <v>1321</v>
      </c>
      <c r="AK43" s="78" t="s">
        <v>1419</v>
      </c>
      <c r="AL43" s="82" t="s">
        <v>1503</v>
      </c>
      <c r="AM43" s="78"/>
      <c r="AN43" s="80">
        <v>39999.62243055556</v>
      </c>
      <c r="AO43" s="82" t="s">
        <v>1608</v>
      </c>
      <c r="AP43" s="78" t="b">
        <v>0</v>
      </c>
      <c r="AQ43" s="78" t="b">
        <v>0</v>
      </c>
      <c r="AR43" s="78" t="b">
        <v>1</v>
      </c>
      <c r="AS43" s="78"/>
      <c r="AT43" s="78">
        <v>19460</v>
      </c>
      <c r="AU43" s="82" t="s">
        <v>1681</v>
      </c>
      <c r="AV43" s="78" t="b">
        <v>1</v>
      </c>
      <c r="AW43" s="78" t="s">
        <v>1745</v>
      </c>
      <c r="AX43" s="82" t="s">
        <v>1786</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296</v>
      </c>
      <c r="B44" s="65"/>
      <c r="C44" s="65" t="s">
        <v>64</v>
      </c>
      <c r="D44" s="66">
        <v>1000</v>
      </c>
      <c r="E44" s="68"/>
      <c r="F44" s="100" t="s">
        <v>1707</v>
      </c>
      <c r="G44" s="65"/>
      <c r="H44" s="69" t="s">
        <v>296</v>
      </c>
      <c r="I44" s="70"/>
      <c r="J44" s="70"/>
      <c r="K44" s="69" t="s">
        <v>1900</v>
      </c>
      <c r="L44" s="73">
        <v>1692.4444175755223</v>
      </c>
      <c r="M44" s="74">
        <v>1414.33544921875</v>
      </c>
      <c r="N44" s="74">
        <v>1177.8233642578125</v>
      </c>
      <c r="O44" s="75"/>
      <c r="P44" s="76"/>
      <c r="Q44" s="76"/>
      <c r="R44" s="86"/>
      <c r="S44" s="48">
        <v>5</v>
      </c>
      <c r="T44" s="48">
        <v>0</v>
      </c>
      <c r="U44" s="49">
        <v>99.166667</v>
      </c>
      <c r="V44" s="49">
        <v>0.011364</v>
      </c>
      <c r="W44" s="49">
        <v>0.052039</v>
      </c>
      <c r="X44" s="49">
        <v>1.004618</v>
      </c>
      <c r="Y44" s="49">
        <v>0.3</v>
      </c>
      <c r="Z44" s="49">
        <v>0</v>
      </c>
      <c r="AA44" s="71">
        <v>44</v>
      </c>
      <c r="AB44" s="71"/>
      <c r="AC44" s="72"/>
      <c r="AD44" s="78" t="s">
        <v>1213</v>
      </c>
      <c r="AE44" s="78">
        <v>11413</v>
      </c>
      <c r="AF44" s="78">
        <v>2015165</v>
      </c>
      <c r="AG44" s="78">
        <v>180022</v>
      </c>
      <c r="AH44" s="78">
        <v>75119</v>
      </c>
      <c r="AI44" s="78"/>
      <c r="AJ44" s="78" t="s">
        <v>1322</v>
      </c>
      <c r="AK44" s="78" t="s">
        <v>1420</v>
      </c>
      <c r="AL44" s="82" t="s">
        <v>1504</v>
      </c>
      <c r="AM44" s="78"/>
      <c r="AN44" s="80">
        <v>39206.647777777776</v>
      </c>
      <c r="AO44" s="82" t="s">
        <v>1609</v>
      </c>
      <c r="AP44" s="78" t="b">
        <v>0</v>
      </c>
      <c r="AQ44" s="78" t="b">
        <v>0</v>
      </c>
      <c r="AR44" s="78" t="b">
        <v>1</v>
      </c>
      <c r="AS44" s="78"/>
      <c r="AT44" s="78">
        <v>31425</v>
      </c>
      <c r="AU44" s="82" t="s">
        <v>1681</v>
      </c>
      <c r="AV44" s="78" t="b">
        <v>1</v>
      </c>
      <c r="AW44" s="78" t="s">
        <v>1745</v>
      </c>
      <c r="AX44" s="82" t="s">
        <v>1787</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297</v>
      </c>
      <c r="B45" s="65"/>
      <c r="C45" s="65" t="s">
        <v>64</v>
      </c>
      <c r="D45" s="66">
        <v>282.86933116576677</v>
      </c>
      <c r="E45" s="68"/>
      <c r="F45" s="100" t="s">
        <v>1708</v>
      </c>
      <c r="G45" s="65"/>
      <c r="H45" s="69" t="s">
        <v>297</v>
      </c>
      <c r="I45" s="70"/>
      <c r="J45" s="70"/>
      <c r="K45" s="69" t="s">
        <v>1901</v>
      </c>
      <c r="L45" s="73">
        <v>1692.4444175755223</v>
      </c>
      <c r="M45" s="74">
        <v>1484.68505859375</v>
      </c>
      <c r="N45" s="74">
        <v>3676.7197265625</v>
      </c>
      <c r="O45" s="75"/>
      <c r="P45" s="76"/>
      <c r="Q45" s="76"/>
      <c r="R45" s="86"/>
      <c r="S45" s="48">
        <v>5</v>
      </c>
      <c r="T45" s="48">
        <v>0</v>
      </c>
      <c r="U45" s="49">
        <v>99.166667</v>
      </c>
      <c r="V45" s="49">
        <v>0.011364</v>
      </c>
      <c r="W45" s="49">
        <v>0.052039</v>
      </c>
      <c r="X45" s="49">
        <v>1.004618</v>
      </c>
      <c r="Y45" s="49">
        <v>0.3</v>
      </c>
      <c r="Z45" s="49">
        <v>0</v>
      </c>
      <c r="AA45" s="71">
        <v>45</v>
      </c>
      <c r="AB45" s="71"/>
      <c r="AC45" s="72"/>
      <c r="AD45" s="78" t="s">
        <v>1214</v>
      </c>
      <c r="AE45" s="78">
        <v>36267</v>
      </c>
      <c r="AF45" s="78">
        <v>290660</v>
      </c>
      <c r="AG45" s="78">
        <v>95545</v>
      </c>
      <c r="AH45" s="78">
        <v>18032</v>
      </c>
      <c r="AI45" s="78"/>
      <c r="AJ45" s="78" t="s">
        <v>1323</v>
      </c>
      <c r="AK45" s="78" t="s">
        <v>1421</v>
      </c>
      <c r="AL45" s="82" t="s">
        <v>1505</v>
      </c>
      <c r="AM45" s="78"/>
      <c r="AN45" s="80">
        <v>39801.52024305556</v>
      </c>
      <c r="AO45" s="82" t="s">
        <v>1610</v>
      </c>
      <c r="AP45" s="78" t="b">
        <v>0</v>
      </c>
      <c r="AQ45" s="78" t="b">
        <v>0</v>
      </c>
      <c r="AR45" s="78" t="b">
        <v>1</v>
      </c>
      <c r="AS45" s="78"/>
      <c r="AT45" s="78">
        <v>10671</v>
      </c>
      <c r="AU45" s="82" t="s">
        <v>1681</v>
      </c>
      <c r="AV45" s="78" t="b">
        <v>1</v>
      </c>
      <c r="AW45" s="78" t="s">
        <v>1745</v>
      </c>
      <c r="AX45" s="82" t="s">
        <v>1788</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241</v>
      </c>
      <c r="B46" s="65"/>
      <c r="C46" s="65" t="s">
        <v>64</v>
      </c>
      <c r="D46" s="66">
        <v>162.20168591821107</v>
      </c>
      <c r="E46" s="68"/>
      <c r="F46" s="100" t="s">
        <v>686</v>
      </c>
      <c r="G46" s="65"/>
      <c r="H46" s="69" t="s">
        <v>241</v>
      </c>
      <c r="I46" s="70"/>
      <c r="J46" s="70"/>
      <c r="K46" s="69" t="s">
        <v>1902</v>
      </c>
      <c r="L46" s="73">
        <v>2589.6206468065852</v>
      </c>
      <c r="M46" s="74">
        <v>2025.8843994140625</v>
      </c>
      <c r="N46" s="74">
        <v>2925.82177734375</v>
      </c>
      <c r="O46" s="75"/>
      <c r="P46" s="76"/>
      <c r="Q46" s="76"/>
      <c r="R46" s="86"/>
      <c r="S46" s="48">
        <v>3</v>
      </c>
      <c r="T46" s="48">
        <v>10</v>
      </c>
      <c r="U46" s="49">
        <v>151.766667</v>
      </c>
      <c r="V46" s="49">
        <v>0.013158</v>
      </c>
      <c r="W46" s="49">
        <v>0.094815</v>
      </c>
      <c r="X46" s="49">
        <v>2.109079</v>
      </c>
      <c r="Y46" s="49">
        <v>0.2196969696969697</v>
      </c>
      <c r="Z46" s="49">
        <v>0.08333333333333333</v>
      </c>
      <c r="AA46" s="71">
        <v>46</v>
      </c>
      <c r="AB46" s="71"/>
      <c r="AC46" s="72"/>
      <c r="AD46" s="78" t="s">
        <v>1215</v>
      </c>
      <c r="AE46" s="78">
        <v>1507</v>
      </c>
      <c r="AF46" s="78">
        <v>487</v>
      </c>
      <c r="AG46" s="78">
        <v>1054</v>
      </c>
      <c r="AH46" s="78">
        <v>4090</v>
      </c>
      <c r="AI46" s="78"/>
      <c r="AJ46" s="78" t="s">
        <v>1324</v>
      </c>
      <c r="AK46" s="78" t="s">
        <v>1422</v>
      </c>
      <c r="AL46" s="82" t="s">
        <v>1506</v>
      </c>
      <c r="AM46" s="78"/>
      <c r="AN46" s="80">
        <v>41491.42534722222</v>
      </c>
      <c r="AO46" s="82" t="s">
        <v>1611</v>
      </c>
      <c r="AP46" s="78" t="b">
        <v>1</v>
      </c>
      <c r="AQ46" s="78" t="b">
        <v>0</v>
      </c>
      <c r="AR46" s="78" t="b">
        <v>1</v>
      </c>
      <c r="AS46" s="78"/>
      <c r="AT46" s="78">
        <v>7</v>
      </c>
      <c r="AU46" s="82" t="s">
        <v>1681</v>
      </c>
      <c r="AV46" s="78" t="b">
        <v>0</v>
      </c>
      <c r="AW46" s="78" t="s">
        <v>1745</v>
      </c>
      <c r="AX46" s="82" t="s">
        <v>1789</v>
      </c>
      <c r="AY46" s="78" t="s">
        <v>66</v>
      </c>
      <c r="AZ46" s="78" t="str">
        <f>REPLACE(INDEX(GroupVertices[Group],MATCH(Vertices[[#This Row],[Vertex]],GroupVertices[Vertex],0)),1,1,"")</f>
        <v>2</v>
      </c>
      <c r="BA46" s="48" t="s">
        <v>487</v>
      </c>
      <c r="BB46" s="48" t="s">
        <v>487</v>
      </c>
      <c r="BC46" s="48" t="s">
        <v>536</v>
      </c>
      <c r="BD46" s="48" t="s">
        <v>536</v>
      </c>
      <c r="BE46" s="48"/>
      <c r="BF46" s="48"/>
      <c r="BG46" s="116" t="s">
        <v>2465</v>
      </c>
      <c r="BH46" s="116" t="s">
        <v>2465</v>
      </c>
      <c r="BI46" s="116" t="s">
        <v>2543</v>
      </c>
      <c r="BJ46" s="116" t="s">
        <v>2543</v>
      </c>
      <c r="BK46" s="116">
        <v>0</v>
      </c>
      <c r="BL46" s="120">
        <v>0</v>
      </c>
      <c r="BM46" s="116">
        <v>0</v>
      </c>
      <c r="BN46" s="120">
        <v>0</v>
      </c>
      <c r="BO46" s="116">
        <v>0</v>
      </c>
      <c r="BP46" s="120">
        <v>0</v>
      </c>
      <c r="BQ46" s="116">
        <v>10</v>
      </c>
      <c r="BR46" s="120">
        <v>100</v>
      </c>
      <c r="BS46" s="116">
        <v>10</v>
      </c>
      <c r="BT46" s="2"/>
      <c r="BU46" s="3"/>
      <c r="BV46" s="3"/>
      <c r="BW46" s="3"/>
      <c r="BX46" s="3"/>
    </row>
    <row r="47" spans="1:76" ht="15">
      <c r="A47" s="64" t="s">
        <v>239</v>
      </c>
      <c r="B47" s="65"/>
      <c r="C47" s="65" t="s">
        <v>64</v>
      </c>
      <c r="D47" s="66">
        <v>163.15480782447872</v>
      </c>
      <c r="E47" s="68"/>
      <c r="F47" s="100" t="s">
        <v>684</v>
      </c>
      <c r="G47" s="65"/>
      <c r="H47" s="69" t="s">
        <v>239</v>
      </c>
      <c r="I47" s="70"/>
      <c r="J47" s="70"/>
      <c r="K47" s="69" t="s">
        <v>1903</v>
      </c>
      <c r="L47" s="73">
        <v>2950.6516275532263</v>
      </c>
      <c r="M47" s="74">
        <v>1924.677490234375</v>
      </c>
      <c r="N47" s="74">
        <v>1896.5445556640625</v>
      </c>
      <c r="O47" s="75"/>
      <c r="P47" s="76"/>
      <c r="Q47" s="76"/>
      <c r="R47" s="86"/>
      <c r="S47" s="48">
        <v>0</v>
      </c>
      <c r="T47" s="48">
        <v>12</v>
      </c>
      <c r="U47" s="49">
        <v>172.933333</v>
      </c>
      <c r="V47" s="49">
        <v>0.013158</v>
      </c>
      <c r="W47" s="49">
        <v>0.088746</v>
      </c>
      <c r="X47" s="49">
        <v>2.127229</v>
      </c>
      <c r="Y47" s="49">
        <v>0.1590909090909091</v>
      </c>
      <c r="Z47" s="49">
        <v>0</v>
      </c>
      <c r="AA47" s="71">
        <v>47</v>
      </c>
      <c r="AB47" s="71"/>
      <c r="AC47" s="72"/>
      <c r="AD47" s="78" t="s">
        <v>1216</v>
      </c>
      <c r="AE47" s="78">
        <v>1443</v>
      </c>
      <c r="AF47" s="78">
        <v>2779</v>
      </c>
      <c r="AG47" s="78">
        <v>21595</v>
      </c>
      <c r="AH47" s="78">
        <v>3573</v>
      </c>
      <c r="AI47" s="78"/>
      <c r="AJ47" s="78" t="s">
        <v>1325</v>
      </c>
      <c r="AK47" s="78" t="s">
        <v>1423</v>
      </c>
      <c r="AL47" s="82" t="s">
        <v>1507</v>
      </c>
      <c r="AM47" s="78"/>
      <c r="AN47" s="80">
        <v>39856.902916666666</v>
      </c>
      <c r="AO47" s="82" t="s">
        <v>1612</v>
      </c>
      <c r="AP47" s="78" t="b">
        <v>0</v>
      </c>
      <c r="AQ47" s="78" t="b">
        <v>0</v>
      </c>
      <c r="AR47" s="78" t="b">
        <v>1</v>
      </c>
      <c r="AS47" s="78"/>
      <c r="AT47" s="78">
        <v>236</v>
      </c>
      <c r="AU47" s="82" t="s">
        <v>1686</v>
      </c>
      <c r="AV47" s="78" t="b">
        <v>0</v>
      </c>
      <c r="AW47" s="78" t="s">
        <v>1745</v>
      </c>
      <c r="AX47" s="82" t="s">
        <v>1790</v>
      </c>
      <c r="AY47" s="78" t="s">
        <v>66</v>
      </c>
      <c r="AZ47" s="78" t="str">
        <f>REPLACE(INDEX(GroupVertices[Group],MATCH(Vertices[[#This Row],[Vertex]],GroupVertices[Vertex],0)),1,1,"")</f>
        <v>2</v>
      </c>
      <c r="BA47" s="48"/>
      <c r="BB47" s="48"/>
      <c r="BC47" s="48"/>
      <c r="BD47" s="48"/>
      <c r="BE47" s="48"/>
      <c r="BF47" s="48"/>
      <c r="BG47" s="116" t="s">
        <v>2463</v>
      </c>
      <c r="BH47" s="116" t="s">
        <v>2463</v>
      </c>
      <c r="BI47" s="116" t="s">
        <v>2541</v>
      </c>
      <c r="BJ47" s="116" t="s">
        <v>2541</v>
      </c>
      <c r="BK47" s="116">
        <v>0</v>
      </c>
      <c r="BL47" s="120">
        <v>0</v>
      </c>
      <c r="BM47" s="116">
        <v>0</v>
      </c>
      <c r="BN47" s="120">
        <v>0</v>
      </c>
      <c r="BO47" s="116">
        <v>0</v>
      </c>
      <c r="BP47" s="120">
        <v>0</v>
      </c>
      <c r="BQ47" s="116">
        <v>13</v>
      </c>
      <c r="BR47" s="120">
        <v>100</v>
      </c>
      <c r="BS47" s="116">
        <v>13</v>
      </c>
      <c r="BT47" s="2"/>
      <c r="BU47" s="3"/>
      <c r="BV47" s="3"/>
      <c r="BW47" s="3"/>
      <c r="BX47" s="3"/>
    </row>
    <row r="48" spans="1:76" ht="15">
      <c r="A48" s="64" t="s">
        <v>242</v>
      </c>
      <c r="B48" s="65"/>
      <c r="C48" s="65" t="s">
        <v>64</v>
      </c>
      <c r="D48" s="66">
        <v>163.1785111179592</v>
      </c>
      <c r="E48" s="68"/>
      <c r="F48" s="100" t="s">
        <v>687</v>
      </c>
      <c r="G48" s="65"/>
      <c r="H48" s="69" t="s">
        <v>242</v>
      </c>
      <c r="I48" s="70"/>
      <c r="J48" s="70"/>
      <c r="K48" s="69" t="s">
        <v>1904</v>
      </c>
      <c r="L48" s="73">
        <v>1</v>
      </c>
      <c r="M48" s="74">
        <v>1196.274169921875</v>
      </c>
      <c r="N48" s="74">
        <v>4966.5625</v>
      </c>
      <c r="O48" s="75"/>
      <c r="P48" s="76"/>
      <c r="Q48" s="76"/>
      <c r="R48" s="86"/>
      <c r="S48" s="48">
        <v>1</v>
      </c>
      <c r="T48" s="48">
        <v>1</v>
      </c>
      <c r="U48" s="49">
        <v>0</v>
      </c>
      <c r="V48" s="49">
        <v>0</v>
      </c>
      <c r="W48" s="49">
        <v>0</v>
      </c>
      <c r="X48" s="49">
        <v>0.999996</v>
      </c>
      <c r="Y48" s="49">
        <v>0</v>
      </c>
      <c r="Z48" s="49" t="s">
        <v>2050</v>
      </c>
      <c r="AA48" s="71">
        <v>48</v>
      </c>
      <c r="AB48" s="71"/>
      <c r="AC48" s="72"/>
      <c r="AD48" s="78" t="s">
        <v>1217</v>
      </c>
      <c r="AE48" s="78">
        <v>2441</v>
      </c>
      <c r="AF48" s="78">
        <v>2836</v>
      </c>
      <c r="AG48" s="78">
        <v>5855</v>
      </c>
      <c r="AH48" s="78">
        <v>2532</v>
      </c>
      <c r="AI48" s="78"/>
      <c r="AJ48" s="78" t="s">
        <v>1326</v>
      </c>
      <c r="AK48" s="78"/>
      <c r="AL48" s="82" t="s">
        <v>1508</v>
      </c>
      <c r="AM48" s="78"/>
      <c r="AN48" s="80">
        <v>40585.068090277775</v>
      </c>
      <c r="AO48" s="82" t="s">
        <v>1613</v>
      </c>
      <c r="AP48" s="78" t="b">
        <v>0</v>
      </c>
      <c r="AQ48" s="78" t="b">
        <v>0</v>
      </c>
      <c r="AR48" s="78" t="b">
        <v>1</v>
      </c>
      <c r="AS48" s="78"/>
      <c r="AT48" s="78">
        <v>263</v>
      </c>
      <c r="AU48" s="82" t="s">
        <v>1681</v>
      </c>
      <c r="AV48" s="78" t="b">
        <v>0</v>
      </c>
      <c r="AW48" s="78" t="s">
        <v>1745</v>
      </c>
      <c r="AX48" s="82" t="s">
        <v>1791</v>
      </c>
      <c r="AY48" s="78" t="s">
        <v>66</v>
      </c>
      <c r="AZ48" s="78" t="str">
        <f>REPLACE(INDEX(GroupVertices[Group],MATCH(Vertices[[#This Row],[Vertex]],GroupVertices[Vertex],0)),1,1,"")</f>
        <v>1</v>
      </c>
      <c r="BA48" s="48" t="s">
        <v>488</v>
      </c>
      <c r="BB48" s="48" t="s">
        <v>488</v>
      </c>
      <c r="BC48" s="48" t="s">
        <v>544</v>
      </c>
      <c r="BD48" s="48" t="s">
        <v>544</v>
      </c>
      <c r="BE48" s="48" t="s">
        <v>582</v>
      </c>
      <c r="BF48" s="48" t="s">
        <v>582</v>
      </c>
      <c r="BG48" s="116" t="s">
        <v>2466</v>
      </c>
      <c r="BH48" s="116" t="s">
        <v>2466</v>
      </c>
      <c r="BI48" s="116" t="s">
        <v>2544</v>
      </c>
      <c r="BJ48" s="116" t="s">
        <v>2544</v>
      </c>
      <c r="BK48" s="116">
        <v>1</v>
      </c>
      <c r="BL48" s="120">
        <v>4.3478260869565215</v>
      </c>
      <c r="BM48" s="116">
        <v>0</v>
      </c>
      <c r="BN48" s="120">
        <v>0</v>
      </c>
      <c r="BO48" s="116">
        <v>0</v>
      </c>
      <c r="BP48" s="120">
        <v>0</v>
      </c>
      <c r="BQ48" s="116">
        <v>22</v>
      </c>
      <c r="BR48" s="120">
        <v>95.65217391304348</v>
      </c>
      <c r="BS48" s="116">
        <v>23</v>
      </c>
      <c r="BT48" s="2"/>
      <c r="BU48" s="3"/>
      <c r="BV48" s="3"/>
      <c r="BW48" s="3"/>
      <c r="BX48" s="3"/>
    </row>
    <row r="49" spans="1:76" ht="15">
      <c r="A49" s="64" t="s">
        <v>243</v>
      </c>
      <c r="B49" s="65"/>
      <c r="C49" s="65" t="s">
        <v>64</v>
      </c>
      <c r="D49" s="66">
        <v>162.11103121682962</v>
      </c>
      <c r="E49" s="68"/>
      <c r="F49" s="100" t="s">
        <v>688</v>
      </c>
      <c r="G49" s="65"/>
      <c r="H49" s="69" t="s">
        <v>243</v>
      </c>
      <c r="I49" s="70"/>
      <c r="J49" s="70"/>
      <c r="K49" s="69" t="s">
        <v>1905</v>
      </c>
      <c r="L49" s="73">
        <v>1</v>
      </c>
      <c r="M49" s="74">
        <v>1863.8486328125</v>
      </c>
      <c r="N49" s="74">
        <v>4966.5625</v>
      </c>
      <c r="O49" s="75"/>
      <c r="P49" s="76"/>
      <c r="Q49" s="76"/>
      <c r="R49" s="86"/>
      <c r="S49" s="48">
        <v>1</v>
      </c>
      <c r="T49" s="48">
        <v>1</v>
      </c>
      <c r="U49" s="49">
        <v>0</v>
      </c>
      <c r="V49" s="49">
        <v>0</v>
      </c>
      <c r="W49" s="49">
        <v>0</v>
      </c>
      <c r="X49" s="49">
        <v>0.999996</v>
      </c>
      <c r="Y49" s="49">
        <v>0</v>
      </c>
      <c r="Z49" s="49" t="s">
        <v>2050</v>
      </c>
      <c r="AA49" s="71">
        <v>49</v>
      </c>
      <c r="AB49" s="71"/>
      <c r="AC49" s="72"/>
      <c r="AD49" s="78" t="s">
        <v>243</v>
      </c>
      <c r="AE49" s="78">
        <v>151</v>
      </c>
      <c r="AF49" s="78">
        <v>269</v>
      </c>
      <c r="AG49" s="78">
        <v>881</v>
      </c>
      <c r="AH49" s="78">
        <v>987</v>
      </c>
      <c r="AI49" s="78"/>
      <c r="AJ49" s="78" t="s">
        <v>1327</v>
      </c>
      <c r="AK49" s="78"/>
      <c r="AL49" s="82" t="s">
        <v>1509</v>
      </c>
      <c r="AM49" s="78"/>
      <c r="AN49" s="80">
        <v>42183.77018518518</v>
      </c>
      <c r="AO49" s="82" t="s">
        <v>1614</v>
      </c>
      <c r="AP49" s="78" t="b">
        <v>1</v>
      </c>
      <c r="AQ49" s="78" t="b">
        <v>0</v>
      </c>
      <c r="AR49" s="78" t="b">
        <v>0</v>
      </c>
      <c r="AS49" s="78"/>
      <c r="AT49" s="78">
        <v>9</v>
      </c>
      <c r="AU49" s="82" t="s">
        <v>1681</v>
      </c>
      <c r="AV49" s="78" t="b">
        <v>0</v>
      </c>
      <c r="AW49" s="78" t="s">
        <v>1745</v>
      </c>
      <c r="AX49" s="82" t="s">
        <v>1792</v>
      </c>
      <c r="AY49" s="78" t="s">
        <v>66</v>
      </c>
      <c r="AZ49" s="78" t="str">
        <f>REPLACE(INDEX(GroupVertices[Group],MATCH(Vertices[[#This Row],[Vertex]],GroupVertices[Vertex],0)),1,1,"")</f>
        <v>1</v>
      </c>
      <c r="BA49" s="48" t="s">
        <v>489</v>
      </c>
      <c r="BB49" s="48" t="s">
        <v>489</v>
      </c>
      <c r="BC49" s="48" t="s">
        <v>536</v>
      </c>
      <c r="BD49" s="48" t="s">
        <v>536</v>
      </c>
      <c r="BE49" s="48"/>
      <c r="BF49" s="48"/>
      <c r="BG49" s="116" t="s">
        <v>2467</v>
      </c>
      <c r="BH49" s="116" t="s">
        <v>2467</v>
      </c>
      <c r="BI49" s="116" t="s">
        <v>2545</v>
      </c>
      <c r="BJ49" s="116" t="s">
        <v>2545</v>
      </c>
      <c r="BK49" s="116">
        <v>1</v>
      </c>
      <c r="BL49" s="120">
        <v>4.545454545454546</v>
      </c>
      <c r="BM49" s="116">
        <v>0</v>
      </c>
      <c r="BN49" s="120">
        <v>0</v>
      </c>
      <c r="BO49" s="116">
        <v>0</v>
      </c>
      <c r="BP49" s="120">
        <v>0</v>
      </c>
      <c r="BQ49" s="116">
        <v>21</v>
      </c>
      <c r="BR49" s="120">
        <v>95.45454545454545</v>
      </c>
      <c r="BS49" s="116">
        <v>22</v>
      </c>
      <c r="BT49" s="2"/>
      <c r="BU49" s="3"/>
      <c r="BV49" s="3"/>
      <c r="BW49" s="3"/>
      <c r="BX49" s="3"/>
    </row>
    <row r="50" spans="1:76" ht="15">
      <c r="A50" s="64" t="s">
        <v>244</v>
      </c>
      <c r="B50" s="65"/>
      <c r="C50" s="65" t="s">
        <v>64</v>
      </c>
      <c r="D50" s="66">
        <v>166.16970041629386</v>
      </c>
      <c r="E50" s="68"/>
      <c r="F50" s="100" t="s">
        <v>689</v>
      </c>
      <c r="G50" s="65"/>
      <c r="H50" s="69" t="s">
        <v>244</v>
      </c>
      <c r="I50" s="70"/>
      <c r="J50" s="70"/>
      <c r="K50" s="69" t="s">
        <v>1906</v>
      </c>
      <c r="L50" s="73">
        <v>1</v>
      </c>
      <c r="M50" s="74">
        <v>2531.42333984375</v>
      </c>
      <c r="N50" s="74">
        <v>6006.4580078125</v>
      </c>
      <c r="O50" s="75"/>
      <c r="P50" s="76"/>
      <c r="Q50" s="76"/>
      <c r="R50" s="86"/>
      <c r="S50" s="48">
        <v>1</v>
      </c>
      <c r="T50" s="48">
        <v>1</v>
      </c>
      <c r="U50" s="49">
        <v>0</v>
      </c>
      <c r="V50" s="49">
        <v>0</v>
      </c>
      <c r="W50" s="49">
        <v>0</v>
      </c>
      <c r="X50" s="49">
        <v>0.999996</v>
      </c>
      <c r="Y50" s="49">
        <v>0</v>
      </c>
      <c r="Z50" s="49" t="s">
        <v>2050</v>
      </c>
      <c r="AA50" s="71">
        <v>50</v>
      </c>
      <c r="AB50" s="71"/>
      <c r="AC50" s="72"/>
      <c r="AD50" s="78" t="s">
        <v>1218</v>
      </c>
      <c r="AE50" s="78">
        <v>8796</v>
      </c>
      <c r="AF50" s="78">
        <v>10029</v>
      </c>
      <c r="AG50" s="78">
        <v>29211</v>
      </c>
      <c r="AH50" s="78">
        <v>5809</v>
      </c>
      <c r="AI50" s="78"/>
      <c r="AJ50" s="78" t="s">
        <v>1328</v>
      </c>
      <c r="AK50" s="78" t="s">
        <v>1424</v>
      </c>
      <c r="AL50" s="82" t="s">
        <v>1510</v>
      </c>
      <c r="AM50" s="78"/>
      <c r="AN50" s="80">
        <v>42088.11552083334</v>
      </c>
      <c r="AO50" s="82" t="s">
        <v>1615</v>
      </c>
      <c r="AP50" s="78" t="b">
        <v>0</v>
      </c>
      <c r="AQ50" s="78" t="b">
        <v>0</v>
      </c>
      <c r="AR50" s="78" t="b">
        <v>0</v>
      </c>
      <c r="AS50" s="78"/>
      <c r="AT50" s="78">
        <v>432</v>
      </c>
      <c r="AU50" s="82" t="s">
        <v>1681</v>
      </c>
      <c r="AV50" s="78" t="b">
        <v>0</v>
      </c>
      <c r="AW50" s="78" t="s">
        <v>1745</v>
      </c>
      <c r="AX50" s="82" t="s">
        <v>1793</v>
      </c>
      <c r="AY50" s="78" t="s">
        <v>66</v>
      </c>
      <c r="AZ50" s="78" t="str">
        <f>REPLACE(INDEX(GroupVertices[Group],MATCH(Vertices[[#This Row],[Vertex]],GroupVertices[Vertex],0)),1,1,"")</f>
        <v>1</v>
      </c>
      <c r="BA50" s="48" t="s">
        <v>490</v>
      </c>
      <c r="BB50" s="48" t="s">
        <v>490</v>
      </c>
      <c r="BC50" s="48" t="s">
        <v>545</v>
      </c>
      <c r="BD50" s="48" t="s">
        <v>545</v>
      </c>
      <c r="BE50" s="48" t="s">
        <v>583</v>
      </c>
      <c r="BF50" s="48" t="s">
        <v>583</v>
      </c>
      <c r="BG50" s="116" t="s">
        <v>2468</v>
      </c>
      <c r="BH50" s="116" t="s">
        <v>2468</v>
      </c>
      <c r="BI50" s="116" t="s">
        <v>2546</v>
      </c>
      <c r="BJ50" s="116" t="s">
        <v>2546</v>
      </c>
      <c r="BK50" s="116">
        <v>0</v>
      </c>
      <c r="BL50" s="120">
        <v>0</v>
      </c>
      <c r="BM50" s="116">
        <v>0</v>
      </c>
      <c r="BN50" s="120">
        <v>0</v>
      </c>
      <c r="BO50" s="116">
        <v>0</v>
      </c>
      <c r="BP50" s="120">
        <v>0</v>
      </c>
      <c r="BQ50" s="116">
        <v>13</v>
      </c>
      <c r="BR50" s="120">
        <v>100</v>
      </c>
      <c r="BS50" s="116">
        <v>13</v>
      </c>
      <c r="BT50" s="2"/>
      <c r="BU50" s="3"/>
      <c r="BV50" s="3"/>
      <c r="BW50" s="3"/>
      <c r="BX50" s="3"/>
    </row>
    <row r="51" spans="1:76" ht="15">
      <c r="A51" s="64" t="s">
        <v>245</v>
      </c>
      <c r="B51" s="65"/>
      <c r="C51" s="65" t="s">
        <v>64</v>
      </c>
      <c r="D51" s="66">
        <v>162.6437315492593</v>
      </c>
      <c r="E51" s="68"/>
      <c r="F51" s="100" t="s">
        <v>1709</v>
      </c>
      <c r="G51" s="65"/>
      <c r="H51" s="69" t="s">
        <v>245</v>
      </c>
      <c r="I51" s="70"/>
      <c r="J51" s="70"/>
      <c r="K51" s="69" t="s">
        <v>1907</v>
      </c>
      <c r="L51" s="73">
        <v>1</v>
      </c>
      <c r="M51" s="74">
        <v>528.6995849609375</v>
      </c>
      <c r="N51" s="74">
        <v>4966.5625</v>
      </c>
      <c r="O51" s="75"/>
      <c r="P51" s="76"/>
      <c r="Q51" s="76"/>
      <c r="R51" s="86"/>
      <c r="S51" s="48">
        <v>1</v>
      </c>
      <c r="T51" s="48">
        <v>1</v>
      </c>
      <c r="U51" s="49">
        <v>0</v>
      </c>
      <c r="V51" s="49">
        <v>0</v>
      </c>
      <c r="W51" s="49">
        <v>0</v>
      </c>
      <c r="X51" s="49">
        <v>0.999996</v>
      </c>
      <c r="Y51" s="49">
        <v>0</v>
      </c>
      <c r="Z51" s="49" t="s">
        <v>2050</v>
      </c>
      <c r="AA51" s="71">
        <v>51</v>
      </c>
      <c r="AB51" s="71"/>
      <c r="AC51" s="72"/>
      <c r="AD51" s="78" t="s">
        <v>1219</v>
      </c>
      <c r="AE51" s="78">
        <v>1302</v>
      </c>
      <c r="AF51" s="78">
        <v>1550</v>
      </c>
      <c r="AG51" s="78">
        <v>5310</v>
      </c>
      <c r="AH51" s="78">
        <v>1517</v>
      </c>
      <c r="AI51" s="78"/>
      <c r="AJ51" s="78" t="s">
        <v>1329</v>
      </c>
      <c r="AK51" s="78" t="s">
        <v>1425</v>
      </c>
      <c r="AL51" s="82" t="s">
        <v>1511</v>
      </c>
      <c r="AM51" s="78"/>
      <c r="AN51" s="80">
        <v>39989.5600462963</v>
      </c>
      <c r="AO51" s="82" t="s">
        <v>1616</v>
      </c>
      <c r="AP51" s="78" t="b">
        <v>0</v>
      </c>
      <c r="AQ51" s="78" t="b">
        <v>0</v>
      </c>
      <c r="AR51" s="78" t="b">
        <v>1</v>
      </c>
      <c r="AS51" s="78"/>
      <c r="AT51" s="78">
        <v>246</v>
      </c>
      <c r="AU51" s="82" t="s">
        <v>1685</v>
      </c>
      <c r="AV51" s="78" t="b">
        <v>0</v>
      </c>
      <c r="AW51" s="78" t="s">
        <v>1745</v>
      </c>
      <c r="AX51" s="82" t="s">
        <v>1794</v>
      </c>
      <c r="AY51" s="78" t="s">
        <v>66</v>
      </c>
      <c r="AZ51" s="78" t="str">
        <f>REPLACE(INDEX(GroupVertices[Group],MATCH(Vertices[[#This Row],[Vertex]],GroupVertices[Vertex],0)),1,1,"")</f>
        <v>1</v>
      </c>
      <c r="BA51" s="48" t="s">
        <v>491</v>
      </c>
      <c r="BB51" s="48" t="s">
        <v>491</v>
      </c>
      <c r="BC51" s="48" t="s">
        <v>546</v>
      </c>
      <c r="BD51" s="48" t="s">
        <v>546</v>
      </c>
      <c r="BE51" s="48" t="s">
        <v>584</v>
      </c>
      <c r="BF51" s="48" t="s">
        <v>584</v>
      </c>
      <c r="BG51" s="116" t="s">
        <v>2469</v>
      </c>
      <c r="BH51" s="116" t="s">
        <v>2469</v>
      </c>
      <c r="BI51" s="116" t="s">
        <v>2547</v>
      </c>
      <c r="BJ51" s="116" t="s">
        <v>2547</v>
      </c>
      <c r="BK51" s="116">
        <v>0</v>
      </c>
      <c r="BL51" s="120">
        <v>0</v>
      </c>
      <c r="BM51" s="116">
        <v>0</v>
      </c>
      <c r="BN51" s="120">
        <v>0</v>
      </c>
      <c r="BO51" s="116">
        <v>0</v>
      </c>
      <c r="BP51" s="120">
        <v>0</v>
      </c>
      <c r="BQ51" s="116">
        <v>29</v>
      </c>
      <c r="BR51" s="120">
        <v>100</v>
      </c>
      <c r="BS51" s="116">
        <v>29</v>
      </c>
      <c r="BT51" s="2"/>
      <c r="BU51" s="3"/>
      <c r="BV51" s="3"/>
      <c r="BW51" s="3"/>
      <c r="BX51" s="3"/>
    </row>
    <row r="52" spans="1:76" ht="15">
      <c r="A52" s="64" t="s">
        <v>246</v>
      </c>
      <c r="B52" s="65"/>
      <c r="C52" s="65" t="s">
        <v>64</v>
      </c>
      <c r="D52" s="66">
        <v>162.200854223703</v>
      </c>
      <c r="E52" s="68"/>
      <c r="F52" s="100" t="s">
        <v>690</v>
      </c>
      <c r="G52" s="65"/>
      <c r="H52" s="69" t="s">
        <v>246</v>
      </c>
      <c r="I52" s="70"/>
      <c r="J52" s="70"/>
      <c r="K52" s="69" t="s">
        <v>1908</v>
      </c>
      <c r="L52" s="73">
        <v>1</v>
      </c>
      <c r="M52" s="74">
        <v>8488.4296875</v>
      </c>
      <c r="N52" s="74">
        <v>4973.03173828125</v>
      </c>
      <c r="O52" s="75"/>
      <c r="P52" s="76"/>
      <c r="Q52" s="76"/>
      <c r="R52" s="86"/>
      <c r="S52" s="48">
        <v>0</v>
      </c>
      <c r="T52" s="48">
        <v>1</v>
      </c>
      <c r="U52" s="49">
        <v>0</v>
      </c>
      <c r="V52" s="49">
        <v>1</v>
      </c>
      <c r="W52" s="49">
        <v>0</v>
      </c>
      <c r="X52" s="49">
        <v>0.701752</v>
      </c>
      <c r="Y52" s="49">
        <v>0</v>
      </c>
      <c r="Z52" s="49">
        <v>0</v>
      </c>
      <c r="AA52" s="71">
        <v>52</v>
      </c>
      <c r="AB52" s="71"/>
      <c r="AC52" s="72"/>
      <c r="AD52" s="78" t="s">
        <v>1220</v>
      </c>
      <c r="AE52" s="78">
        <v>1337</v>
      </c>
      <c r="AF52" s="78">
        <v>485</v>
      </c>
      <c r="AG52" s="78">
        <v>9848</v>
      </c>
      <c r="AH52" s="78">
        <v>5662</v>
      </c>
      <c r="AI52" s="78"/>
      <c r="AJ52" s="78" t="s">
        <v>1330</v>
      </c>
      <c r="AK52" s="78" t="s">
        <v>1426</v>
      </c>
      <c r="AL52" s="82" t="s">
        <v>1512</v>
      </c>
      <c r="AM52" s="78"/>
      <c r="AN52" s="80">
        <v>43027.64644675926</v>
      </c>
      <c r="AO52" s="82" t="s">
        <v>1617</v>
      </c>
      <c r="AP52" s="78" t="b">
        <v>1</v>
      </c>
      <c r="AQ52" s="78" t="b">
        <v>0</v>
      </c>
      <c r="AR52" s="78" t="b">
        <v>0</v>
      </c>
      <c r="AS52" s="78"/>
      <c r="AT52" s="78">
        <v>21</v>
      </c>
      <c r="AU52" s="78"/>
      <c r="AV52" s="78" t="b">
        <v>0</v>
      </c>
      <c r="AW52" s="78" t="s">
        <v>1745</v>
      </c>
      <c r="AX52" s="82" t="s">
        <v>1795</v>
      </c>
      <c r="AY52" s="78" t="s">
        <v>66</v>
      </c>
      <c r="AZ52" s="78" t="str">
        <f>REPLACE(INDEX(GroupVertices[Group],MATCH(Vertices[[#This Row],[Vertex]],GroupVertices[Vertex],0)),1,1,"")</f>
        <v>22</v>
      </c>
      <c r="BA52" s="48"/>
      <c r="BB52" s="48"/>
      <c r="BC52" s="48"/>
      <c r="BD52" s="48"/>
      <c r="BE52" s="48" t="s">
        <v>585</v>
      </c>
      <c r="BF52" s="48" t="s">
        <v>585</v>
      </c>
      <c r="BG52" s="116" t="s">
        <v>2470</v>
      </c>
      <c r="BH52" s="116" t="s">
        <v>2470</v>
      </c>
      <c r="BI52" s="116" t="s">
        <v>2548</v>
      </c>
      <c r="BJ52" s="116" t="s">
        <v>2548</v>
      </c>
      <c r="BK52" s="116">
        <v>2</v>
      </c>
      <c r="BL52" s="120">
        <v>10</v>
      </c>
      <c r="BM52" s="116">
        <v>0</v>
      </c>
      <c r="BN52" s="120">
        <v>0</v>
      </c>
      <c r="BO52" s="116">
        <v>0</v>
      </c>
      <c r="BP52" s="120">
        <v>0</v>
      </c>
      <c r="BQ52" s="116">
        <v>18</v>
      </c>
      <c r="BR52" s="120">
        <v>90</v>
      </c>
      <c r="BS52" s="116">
        <v>20</v>
      </c>
      <c r="BT52" s="2"/>
      <c r="BU52" s="3"/>
      <c r="BV52" s="3"/>
      <c r="BW52" s="3"/>
      <c r="BX52" s="3"/>
    </row>
    <row r="53" spans="1:76" ht="15">
      <c r="A53" s="64" t="s">
        <v>277</v>
      </c>
      <c r="B53" s="65"/>
      <c r="C53" s="65" t="s">
        <v>64</v>
      </c>
      <c r="D53" s="66">
        <v>163.75238032853918</v>
      </c>
      <c r="E53" s="68"/>
      <c r="F53" s="100" t="s">
        <v>713</v>
      </c>
      <c r="G53" s="65"/>
      <c r="H53" s="69" t="s">
        <v>277</v>
      </c>
      <c r="I53" s="70"/>
      <c r="J53" s="70"/>
      <c r="K53" s="69" t="s">
        <v>1909</v>
      </c>
      <c r="L53" s="73">
        <v>1</v>
      </c>
      <c r="M53" s="74">
        <v>8488.4296875</v>
      </c>
      <c r="N53" s="74">
        <v>4261.33837890625</v>
      </c>
      <c r="O53" s="75"/>
      <c r="P53" s="76"/>
      <c r="Q53" s="76"/>
      <c r="R53" s="86"/>
      <c r="S53" s="48">
        <v>2</v>
      </c>
      <c r="T53" s="48">
        <v>1</v>
      </c>
      <c r="U53" s="49">
        <v>0</v>
      </c>
      <c r="V53" s="49">
        <v>1</v>
      </c>
      <c r="W53" s="49">
        <v>0</v>
      </c>
      <c r="X53" s="49">
        <v>1.29824</v>
      </c>
      <c r="Y53" s="49">
        <v>0</v>
      </c>
      <c r="Z53" s="49">
        <v>0</v>
      </c>
      <c r="AA53" s="71">
        <v>53</v>
      </c>
      <c r="AB53" s="71"/>
      <c r="AC53" s="72"/>
      <c r="AD53" s="78" t="s">
        <v>1221</v>
      </c>
      <c r="AE53" s="78">
        <v>3832</v>
      </c>
      <c r="AF53" s="78">
        <v>4216</v>
      </c>
      <c r="AG53" s="78">
        <v>32017</v>
      </c>
      <c r="AH53" s="78">
        <v>45328</v>
      </c>
      <c r="AI53" s="78"/>
      <c r="AJ53" s="78" t="s">
        <v>1331</v>
      </c>
      <c r="AK53" s="78" t="s">
        <v>1427</v>
      </c>
      <c r="AL53" s="82" t="s">
        <v>1513</v>
      </c>
      <c r="AM53" s="78"/>
      <c r="AN53" s="80">
        <v>42295.68561342593</v>
      </c>
      <c r="AO53" s="82" t="s">
        <v>1618</v>
      </c>
      <c r="AP53" s="78" t="b">
        <v>0</v>
      </c>
      <c r="AQ53" s="78" t="b">
        <v>0</v>
      </c>
      <c r="AR53" s="78" t="b">
        <v>1</v>
      </c>
      <c r="AS53" s="78"/>
      <c r="AT53" s="78">
        <v>116</v>
      </c>
      <c r="AU53" s="82" t="s">
        <v>1681</v>
      </c>
      <c r="AV53" s="78" t="b">
        <v>0</v>
      </c>
      <c r="AW53" s="78" t="s">
        <v>1745</v>
      </c>
      <c r="AX53" s="82" t="s">
        <v>1796</v>
      </c>
      <c r="AY53" s="78" t="s">
        <v>66</v>
      </c>
      <c r="AZ53" s="78" t="str">
        <f>REPLACE(INDEX(GroupVertices[Group],MATCH(Vertices[[#This Row],[Vertex]],GroupVertices[Vertex],0)),1,1,"")</f>
        <v>22</v>
      </c>
      <c r="BA53" s="48" t="s">
        <v>2084</v>
      </c>
      <c r="BB53" s="48" t="s">
        <v>2412</v>
      </c>
      <c r="BC53" s="48" t="s">
        <v>2103</v>
      </c>
      <c r="BD53" s="48" t="s">
        <v>2421</v>
      </c>
      <c r="BE53" s="48" t="s">
        <v>610</v>
      </c>
      <c r="BF53" s="48" t="s">
        <v>2435</v>
      </c>
      <c r="BG53" s="116" t="s">
        <v>2231</v>
      </c>
      <c r="BH53" s="116" t="s">
        <v>2509</v>
      </c>
      <c r="BI53" s="116" t="s">
        <v>2331</v>
      </c>
      <c r="BJ53" s="116" t="s">
        <v>2581</v>
      </c>
      <c r="BK53" s="116">
        <v>6</v>
      </c>
      <c r="BL53" s="120">
        <v>10.169491525423728</v>
      </c>
      <c r="BM53" s="116">
        <v>0</v>
      </c>
      <c r="BN53" s="120">
        <v>0</v>
      </c>
      <c r="BO53" s="116">
        <v>0</v>
      </c>
      <c r="BP53" s="120">
        <v>0</v>
      </c>
      <c r="BQ53" s="116">
        <v>53</v>
      </c>
      <c r="BR53" s="120">
        <v>89.83050847457628</v>
      </c>
      <c r="BS53" s="116">
        <v>59</v>
      </c>
      <c r="BT53" s="2"/>
      <c r="BU53" s="3"/>
      <c r="BV53" s="3"/>
      <c r="BW53" s="3"/>
      <c r="BX53" s="3"/>
    </row>
    <row r="54" spans="1:76" ht="15">
      <c r="A54" s="64" t="s">
        <v>247</v>
      </c>
      <c r="B54" s="65"/>
      <c r="C54" s="65" t="s">
        <v>64</v>
      </c>
      <c r="D54" s="66">
        <v>162.2794493547172</v>
      </c>
      <c r="E54" s="68"/>
      <c r="F54" s="100" t="s">
        <v>691</v>
      </c>
      <c r="G54" s="65"/>
      <c r="H54" s="69" t="s">
        <v>247</v>
      </c>
      <c r="I54" s="70"/>
      <c r="J54" s="70"/>
      <c r="K54" s="69" t="s">
        <v>1910</v>
      </c>
      <c r="L54" s="73">
        <v>1</v>
      </c>
      <c r="M54" s="74">
        <v>1196.274169921875</v>
      </c>
      <c r="N54" s="74">
        <v>7046.35400390625</v>
      </c>
      <c r="O54" s="75"/>
      <c r="P54" s="76"/>
      <c r="Q54" s="76"/>
      <c r="R54" s="86"/>
      <c r="S54" s="48">
        <v>1</v>
      </c>
      <c r="T54" s="48">
        <v>1</v>
      </c>
      <c r="U54" s="49">
        <v>0</v>
      </c>
      <c r="V54" s="49">
        <v>0</v>
      </c>
      <c r="W54" s="49">
        <v>0</v>
      </c>
      <c r="X54" s="49">
        <v>0.999996</v>
      </c>
      <c r="Y54" s="49">
        <v>0</v>
      </c>
      <c r="Z54" s="49" t="s">
        <v>2050</v>
      </c>
      <c r="AA54" s="71">
        <v>54</v>
      </c>
      <c r="AB54" s="71"/>
      <c r="AC54" s="72"/>
      <c r="AD54" s="78" t="s">
        <v>1222</v>
      </c>
      <c r="AE54" s="78">
        <v>567</v>
      </c>
      <c r="AF54" s="78">
        <v>674</v>
      </c>
      <c r="AG54" s="78">
        <v>1826</v>
      </c>
      <c r="AH54" s="78">
        <v>389</v>
      </c>
      <c r="AI54" s="78"/>
      <c r="AJ54" s="78" t="s">
        <v>1332</v>
      </c>
      <c r="AK54" s="78" t="s">
        <v>1428</v>
      </c>
      <c r="AL54" s="78"/>
      <c r="AM54" s="78"/>
      <c r="AN54" s="80">
        <v>42655.73121527778</v>
      </c>
      <c r="AO54" s="82" t="s">
        <v>1619</v>
      </c>
      <c r="AP54" s="78" t="b">
        <v>0</v>
      </c>
      <c r="AQ54" s="78" t="b">
        <v>0</v>
      </c>
      <c r="AR54" s="78" t="b">
        <v>0</v>
      </c>
      <c r="AS54" s="78"/>
      <c r="AT54" s="78">
        <v>38</v>
      </c>
      <c r="AU54" s="82" t="s">
        <v>1681</v>
      </c>
      <c r="AV54" s="78" t="b">
        <v>0</v>
      </c>
      <c r="AW54" s="78" t="s">
        <v>1745</v>
      </c>
      <c r="AX54" s="82" t="s">
        <v>1797</v>
      </c>
      <c r="AY54" s="78" t="s">
        <v>66</v>
      </c>
      <c r="AZ54" s="78" t="str">
        <f>REPLACE(INDEX(GroupVertices[Group],MATCH(Vertices[[#This Row],[Vertex]],GroupVertices[Vertex],0)),1,1,"")</f>
        <v>1</v>
      </c>
      <c r="BA54" s="48" t="s">
        <v>492</v>
      </c>
      <c r="BB54" s="48" t="s">
        <v>492</v>
      </c>
      <c r="BC54" s="48" t="s">
        <v>536</v>
      </c>
      <c r="BD54" s="48" t="s">
        <v>536</v>
      </c>
      <c r="BE54" s="48"/>
      <c r="BF54" s="48"/>
      <c r="BG54" s="116" t="s">
        <v>2471</v>
      </c>
      <c r="BH54" s="116" t="s">
        <v>2471</v>
      </c>
      <c r="BI54" s="116" t="s">
        <v>2549</v>
      </c>
      <c r="BJ54" s="116" t="s">
        <v>2549</v>
      </c>
      <c r="BK54" s="116">
        <v>0</v>
      </c>
      <c r="BL54" s="120">
        <v>0</v>
      </c>
      <c r="BM54" s="116">
        <v>0</v>
      </c>
      <c r="BN54" s="120">
        <v>0</v>
      </c>
      <c r="BO54" s="116">
        <v>0</v>
      </c>
      <c r="BP54" s="120">
        <v>0</v>
      </c>
      <c r="BQ54" s="116">
        <v>18</v>
      </c>
      <c r="BR54" s="120">
        <v>100</v>
      </c>
      <c r="BS54" s="116">
        <v>18</v>
      </c>
      <c r="BT54" s="2"/>
      <c r="BU54" s="3"/>
      <c r="BV54" s="3"/>
      <c r="BW54" s="3"/>
      <c r="BX54" s="3"/>
    </row>
    <row r="55" spans="1:76" ht="15">
      <c r="A55" s="64" t="s">
        <v>248</v>
      </c>
      <c r="B55" s="65"/>
      <c r="C55" s="65" t="s">
        <v>64</v>
      </c>
      <c r="D55" s="66">
        <v>164.21230739151125</v>
      </c>
      <c r="E55" s="68"/>
      <c r="F55" s="100" t="s">
        <v>692</v>
      </c>
      <c r="G55" s="65"/>
      <c r="H55" s="69" t="s">
        <v>248</v>
      </c>
      <c r="I55" s="70"/>
      <c r="J55" s="70"/>
      <c r="K55" s="69" t="s">
        <v>1911</v>
      </c>
      <c r="L55" s="73">
        <v>1</v>
      </c>
      <c r="M55" s="74">
        <v>6604.2783203125</v>
      </c>
      <c r="N55" s="74">
        <v>2485.045654296875</v>
      </c>
      <c r="O55" s="75"/>
      <c r="P55" s="76"/>
      <c r="Q55" s="76"/>
      <c r="R55" s="86"/>
      <c r="S55" s="48">
        <v>0</v>
      </c>
      <c r="T55" s="48">
        <v>1</v>
      </c>
      <c r="U55" s="49">
        <v>0</v>
      </c>
      <c r="V55" s="49">
        <v>1</v>
      </c>
      <c r="W55" s="49">
        <v>0</v>
      </c>
      <c r="X55" s="49">
        <v>0.999996</v>
      </c>
      <c r="Y55" s="49">
        <v>0</v>
      </c>
      <c r="Z55" s="49">
        <v>0</v>
      </c>
      <c r="AA55" s="71">
        <v>55</v>
      </c>
      <c r="AB55" s="71"/>
      <c r="AC55" s="72"/>
      <c r="AD55" s="78" t="s">
        <v>1223</v>
      </c>
      <c r="AE55" s="78">
        <v>4390</v>
      </c>
      <c r="AF55" s="78">
        <v>5322</v>
      </c>
      <c r="AG55" s="78">
        <v>25564</v>
      </c>
      <c r="AH55" s="78">
        <v>14545</v>
      </c>
      <c r="AI55" s="78"/>
      <c r="AJ55" s="78" t="s">
        <v>1333</v>
      </c>
      <c r="AK55" s="78" t="s">
        <v>1147</v>
      </c>
      <c r="AL55" s="82" t="s">
        <v>1514</v>
      </c>
      <c r="AM55" s="78"/>
      <c r="AN55" s="80">
        <v>40767.10013888889</v>
      </c>
      <c r="AO55" s="82" t="s">
        <v>1620</v>
      </c>
      <c r="AP55" s="78" t="b">
        <v>0</v>
      </c>
      <c r="AQ55" s="78" t="b">
        <v>0</v>
      </c>
      <c r="AR55" s="78" t="b">
        <v>1</v>
      </c>
      <c r="AS55" s="78"/>
      <c r="AT55" s="78">
        <v>618</v>
      </c>
      <c r="AU55" s="82" t="s">
        <v>1682</v>
      </c>
      <c r="AV55" s="78" t="b">
        <v>0</v>
      </c>
      <c r="AW55" s="78" t="s">
        <v>1745</v>
      </c>
      <c r="AX55" s="82" t="s">
        <v>1798</v>
      </c>
      <c r="AY55" s="78" t="s">
        <v>66</v>
      </c>
      <c r="AZ55" s="78" t="str">
        <f>REPLACE(INDEX(GroupVertices[Group],MATCH(Vertices[[#This Row],[Vertex]],GroupVertices[Vertex],0)),1,1,"")</f>
        <v>21</v>
      </c>
      <c r="BA55" s="48"/>
      <c r="BB55" s="48"/>
      <c r="BC55" s="48"/>
      <c r="BD55" s="48"/>
      <c r="BE55" s="48" t="s">
        <v>586</v>
      </c>
      <c r="BF55" s="48" t="s">
        <v>586</v>
      </c>
      <c r="BG55" s="116" t="s">
        <v>2472</v>
      </c>
      <c r="BH55" s="116" t="s">
        <v>2472</v>
      </c>
      <c r="BI55" s="116" t="s">
        <v>2550</v>
      </c>
      <c r="BJ55" s="116" t="s">
        <v>2550</v>
      </c>
      <c r="BK55" s="116">
        <v>2</v>
      </c>
      <c r="BL55" s="120">
        <v>8</v>
      </c>
      <c r="BM55" s="116">
        <v>0</v>
      </c>
      <c r="BN55" s="120">
        <v>0</v>
      </c>
      <c r="BO55" s="116">
        <v>0</v>
      </c>
      <c r="BP55" s="120">
        <v>0</v>
      </c>
      <c r="BQ55" s="116">
        <v>23</v>
      </c>
      <c r="BR55" s="120">
        <v>92</v>
      </c>
      <c r="BS55" s="116">
        <v>25</v>
      </c>
      <c r="BT55" s="2"/>
      <c r="BU55" s="3"/>
      <c r="BV55" s="3"/>
      <c r="BW55" s="3"/>
      <c r="BX55" s="3"/>
    </row>
    <row r="56" spans="1:76" ht="15">
      <c r="A56" s="64" t="s">
        <v>298</v>
      </c>
      <c r="B56" s="65"/>
      <c r="C56" s="65" t="s">
        <v>64</v>
      </c>
      <c r="D56" s="66">
        <v>162.9260918347548</v>
      </c>
      <c r="E56" s="68"/>
      <c r="F56" s="100" t="s">
        <v>1710</v>
      </c>
      <c r="G56" s="65"/>
      <c r="H56" s="69" t="s">
        <v>298</v>
      </c>
      <c r="I56" s="70"/>
      <c r="J56" s="70"/>
      <c r="K56" s="69" t="s">
        <v>1912</v>
      </c>
      <c r="L56" s="73">
        <v>1</v>
      </c>
      <c r="M56" s="74">
        <v>6604.2783203125</v>
      </c>
      <c r="N56" s="74">
        <v>3196.739013671875</v>
      </c>
      <c r="O56" s="75"/>
      <c r="P56" s="76"/>
      <c r="Q56" s="76"/>
      <c r="R56" s="86"/>
      <c r="S56" s="48">
        <v>1</v>
      </c>
      <c r="T56" s="48">
        <v>0</v>
      </c>
      <c r="U56" s="49">
        <v>0</v>
      </c>
      <c r="V56" s="49">
        <v>1</v>
      </c>
      <c r="W56" s="49">
        <v>0</v>
      </c>
      <c r="X56" s="49">
        <v>0.999996</v>
      </c>
      <c r="Y56" s="49">
        <v>0</v>
      </c>
      <c r="Z56" s="49">
        <v>0</v>
      </c>
      <c r="AA56" s="71">
        <v>56</v>
      </c>
      <c r="AB56" s="71"/>
      <c r="AC56" s="72"/>
      <c r="AD56" s="78" t="s">
        <v>1224</v>
      </c>
      <c r="AE56" s="78">
        <v>4478</v>
      </c>
      <c r="AF56" s="78">
        <v>2229</v>
      </c>
      <c r="AG56" s="78">
        <v>6368</v>
      </c>
      <c r="AH56" s="78">
        <v>7165</v>
      </c>
      <c r="AI56" s="78"/>
      <c r="AJ56" s="78" t="s">
        <v>1334</v>
      </c>
      <c r="AK56" s="78" t="s">
        <v>1429</v>
      </c>
      <c r="AL56" s="82" t="s">
        <v>1515</v>
      </c>
      <c r="AM56" s="78"/>
      <c r="AN56" s="80">
        <v>42721.72193287037</v>
      </c>
      <c r="AO56" s="82" t="s">
        <v>1621</v>
      </c>
      <c r="AP56" s="78" t="b">
        <v>0</v>
      </c>
      <c r="AQ56" s="78" t="b">
        <v>0</v>
      </c>
      <c r="AR56" s="78" t="b">
        <v>0</v>
      </c>
      <c r="AS56" s="78"/>
      <c r="AT56" s="78">
        <v>44</v>
      </c>
      <c r="AU56" s="82" t="s">
        <v>1681</v>
      </c>
      <c r="AV56" s="78" t="b">
        <v>0</v>
      </c>
      <c r="AW56" s="78" t="s">
        <v>1745</v>
      </c>
      <c r="AX56" s="82" t="s">
        <v>1799</v>
      </c>
      <c r="AY56" s="78" t="s">
        <v>65</v>
      </c>
      <c r="AZ56" s="78" t="str">
        <f>REPLACE(INDEX(GroupVertices[Group],MATCH(Vertices[[#This Row],[Vertex]],GroupVertices[Vertex],0)),1,1,"")</f>
        <v>21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249</v>
      </c>
      <c r="B57" s="65"/>
      <c r="C57" s="65" t="s">
        <v>64</v>
      </c>
      <c r="D57" s="66">
        <v>162.6686823845019</v>
      </c>
      <c r="E57" s="68"/>
      <c r="F57" s="100" t="s">
        <v>693</v>
      </c>
      <c r="G57" s="65"/>
      <c r="H57" s="69" t="s">
        <v>249</v>
      </c>
      <c r="I57" s="70"/>
      <c r="J57" s="70"/>
      <c r="K57" s="69" t="s">
        <v>1913</v>
      </c>
      <c r="L57" s="73">
        <v>1</v>
      </c>
      <c r="M57" s="74">
        <v>8287.0205078125</v>
      </c>
      <c r="N57" s="74">
        <v>6590.517578125</v>
      </c>
      <c r="O57" s="75"/>
      <c r="P57" s="76"/>
      <c r="Q57" s="76"/>
      <c r="R57" s="86"/>
      <c r="S57" s="48">
        <v>2</v>
      </c>
      <c r="T57" s="48">
        <v>1</v>
      </c>
      <c r="U57" s="49">
        <v>0</v>
      </c>
      <c r="V57" s="49">
        <v>1</v>
      </c>
      <c r="W57" s="49">
        <v>0</v>
      </c>
      <c r="X57" s="49">
        <v>1.29824</v>
      </c>
      <c r="Y57" s="49">
        <v>0</v>
      </c>
      <c r="Z57" s="49">
        <v>0</v>
      </c>
      <c r="AA57" s="71">
        <v>57</v>
      </c>
      <c r="AB57" s="71"/>
      <c r="AC57" s="72"/>
      <c r="AD57" s="78" t="s">
        <v>1225</v>
      </c>
      <c r="AE57" s="78">
        <v>304</v>
      </c>
      <c r="AF57" s="78">
        <v>1610</v>
      </c>
      <c r="AG57" s="78">
        <v>6479</v>
      </c>
      <c r="AH57" s="78">
        <v>867</v>
      </c>
      <c r="AI57" s="78"/>
      <c r="AJ57" s="78" t="s">
        <v>1335</v>
      </c>
      <c r="AK57" s="78" t="s">
        <v>1408</v>
      </c>
      <c r="AL57" s="82" t="s">
        <v>1516</v>
      </c>
      <c r="AM57" s="78"/>
      <c r="AN57" s="80">
        <v>41070.24333333333</v>
      </c>
      <c r="AO57" s="82" t="s">
        <v>1622</v>
      </c>
      <c r="AP57" s="78" t="b">
        <v>0</v>
      </c>
      <c r="AQ57" s="78" t="b">
        <v>0</v>
      </c>
      <c r="AR57" s="78" t="b">
        <v>1</v>
      </c>
      <c r="AS57" s="78"/>
      <c r="AT57" s="78">
        <v>103</v>
      </c>
      <c r="AU57" s="82" t="s">
        <v>1681</v>
      </c>
      <c r="AV57" s="78" t="b">
        <v>0</v>
      </c>
      <c r="AW57" s="78" t="s">
        <v>1745</v>
      </c>
      <c r="AX57" s="82" t="s">
        <v>1800</v>
      </c>
      <c r="AY57" s="78" t="s">
        <v>66</v>
      </c>
      <c r="AZ57" s="78" t="str">
        <f>REPLACE(INDEX(GroupVertices[Group],MATCH(Vertices[[#This Row],[Vertex]],GroupVertices[Vertex],0)),1,1,"")</f>
        <v>20</v>
      </c>
      <c r="BA57" s="48" t="s">
        <v>493</v>
      </c>
      <c r="BB57" s="48" t="s">
        <v>493</v>
      </c>
      <c r="BC57" s="48" t="s">
        <v>536</v>
      </c>
      <c r="BD57" s="48" t="s">
        <v>536</v>
      </c>
      <c r="BE57" s="48" t="s">
        <v>587</v>
      </c>
      <c r="BF57" s="48" t="s">
        <v>587</v>
      </c>
      <c r="BG57" s="116" t="s">
        <v>2230</v>
      </c>
      <c r="BH57" s="116" t="s">
        <v>2230</v>
      </c>
      <c r="BI57" s="116" t="s">
        <v>2330</v>
      </c>
      <c r="BJ57" s="116" t="s">
        <v>2330</v>
      </c>
      <c r="BK57" s="116">
        <v>0</v>
      </c>
      <c r="BL57" s="120">
        <v>0</v>
      </c>
      <c r="BM57" s="116">
        <v>1</v>
      </c>
      <c r="BN57" s="120">
        <v>5.555555555555555</v>
      </c>
      <c r="BO57" s="116">
        <v>0</v>
      </c>
      <c r="BP57" s="120">
        <v>0</v>
      </c>
      <c r="BQ57" s="116">
        <v>17</v>
      </c>
      <c r="BR57" s="120">
        <v>94.44444444444444</v>
      </c>
      <c r="BS57" s="116">
        <v>18</v>
      </c>
      <c r="BT57" s="2"/>
      <c r="BU57" s="3"/>
      <c r="BV57" s="3"/>
      <c r="BW57" s="3"/>
      <c r="BX57" s="3"/>
    </row>
    <row r="58" spans="1:76" ht="15">
      <c r="A58" s="64" t="s">
        <v>250</v>
      </c>
      <c r="B58" s="65"/>
      <c r="C58" s="65" t="s">
        <v>64</v>
      </c>
      <c r="D58" s="66">
        <v>162.14471484440713</v>
      </c>
      <c r="E58" s="68"/>
      <c r="F58" s="100" t="s">
        <v>694</v>
      </c>
      <c r="G58" s="65"/>
      <c r="H58" s="69" t="s">
        <v>250</v>
      </c>
      <c r="I58" s="70"/>
      <c r="J58" s="70"/>
      <c r="K58" s="69" t="s">
        <v>1914</v>
      </c>
      <c r="L58" s="73">
        <v>1</v>
      </c>
      <c r="M58" s="74">
        <v>8287.0205078125</v>
      </c>
      <c r="N58" s="74">
        <v>5984.6953125</v>
      </c>
      <c r="O58" s="75"/>
      <c r="P58" s="76"/>
      <c r="Q58" s="76"/>
      <c r="R58" s="86"/>
      <c r="S58" s="48">
        <v>0</v>
      </c>
      <c r="T58" s="48">
        <v>1</v>
      </c>
      <c r="U58" s="49">
        <v>0</v>
      </c>
      <c r="V58" s="49">
        <v>1</v>
      </c>
      <c r="W58" s="49">
        <v>0</v>
      </c>
      <c r="X58" s="49">
        <v>0.701752</v>
      </c>
      <c r="Y58" s="49">
        <v>0</v>
      </c>
      <c r="Z58" s="49">
        <v>0</v>
      </c>
      <c r="AA58" s="71">
        <v>58</v>
      </c>
      <c r="AB58" s="71"/>
      <c r="AC58" s="72"/>
      <c r="AD58" s="78" t="s">
        <v>1226</v>
      </c>
      <c r="AE58" s="78">
        <v>131</v>
      </c>
      <c r="AF58" s="78">
        <v>350</v>
      </c>
      <c r="AG58" s="78">
        <v>6951</v>
      </c>
      <c r="AH58" s="78">
        <v>3023</v>
      </c>
      <c r="AI58" s="78"/>
      <c r="AJ58" s="78" t="s">
        <v>1336</v>
      </c>
      <c r="AK58" s="78" t="s">
        <v>1226</v>
      </c>
      <c r="AL58" s="82" t="s">
        <v>1517</v>
      </c>
      <c r="AM58" s="78"/>
      <c r="AN58" s="80">
        <v>41361.396099537036</v>
      </c>
      <c r="AO58" s="82" t="s">
        <v>1623</v>
      </c>
      <c r="AP58" s="78" t="b">
        <v>0</v>
      </c>
      <c r="AQ58" s="78" t="b">
        <v>0</v>
      </c>
      <c r="AR58" s="78" t="b">
        <v>1</v>
      </c>
      <c r="AS58" s="78"/>
      <c r="AT58" s="78">
        <v>176</v>
      </c>
      <c r="AU58" s="82" t="s">
        <v>1681</v>
      </c>
      <c r="AV58" s="78" t="b">
        <v>0</v>
      </c>
      <c r="AW58" s="78" t="s">
        <v>1745</v>
      </c>
      <c r="AX58" s="82" t="s">
        <v>1801</v>
      </c>
      <c r="AY58" s="78" t="s">
        <v>66</v>
      </c>
      <c r="AZ58" s="78" t="str">
        <f>REPLACE(INDEX(GroupVertices[Group],MATCH(Vertices[[#This Row],[Vertex]],GroupVertices[Vertex],0)),1,1,"")</f>
        <v>20</v>
      </c>
      <c r="BA58" s="48"/>
      <c r="BB58" s="48"/>
      <c r="BC58" s="48"/>
      <c r="BD58" s="48"/>
      <c r="BE58" s="48" t="s">
        <v>587</v>
      </c>
      <c r="BF58" s="48" t="s">
        <v>587</v>
      </c>
      <c r="BG58" s="116" t="s">
        <v>2473</v>
      </c>
      <c r="BH58" s="116" t="s">
        <v>2473</v>
      </c>
      <c r="BI58" s="116" t="s">
        <v>2551</v>
      </c>
      <c r="BJ58" s="116" t="s">
        <v>2551</v>
      </c>
      <c r="BK58" s="116">
        <v>0</v>
      </c>
      <c r="BL58" s="120">
        <v>0</v>
      </c>
      <c r="BM58" s="116">
        <v>1</v>
      </c>
      <c r="BN58" s="120">
        <v>4.761904761904762</v>
      </c>
      <c r="BO58" s="116">
        <v>0</v>
      </c>
      <c r="BP58" s="120">
        <v>0</v>
      </c>
      <c r="BQ58" s="116">
        <v>20</v>
      </c>
      <c r="BR58" s="120">
        <v>95.23809523809524</v>
      </c>
      <c r="BS58" s="116">
        <v>21</v>
      </c>
      <c r="BT58" s="2"/>
      <c r="BU58" s="3"/>
      <c r="BV58" s="3"/>
      <c r="BW58" s="3"/>
      <c r="BX58" s="3"/>
    </row>
    <row r="59" spans="1:76" ht="15">
      <c r="A59" s="64" t="s">
        <v>251</v>
      </c>
      <c r="B59" s="65"/>
      <c r="C59" s="65" t="s">
        <v>64</v>
      </c>
      <c r="D59" s="66">
        <v>162.06903064417122</v>
      </c>
      <c r="E59" s="68"/>
      <c r="F59" s="100" t="s">
        <v>1711</v>
      </c>
      <c r="G59" s="65"/>
      <c r="H59" s="69" t="s">
        <v>251</v>
      </c>
      <c r="I59" s="70"/>
      <c r="J59" s="70"/>
      <c r="K59" s="69" t="s">
        <v>1915</v>
      </c>
      <c r="L59" s="73">
        <v>1</v>
      </c>
      <c r="M59" s="74">
        <v>9362.2861328125</v>
      </c>
      <c r="N59" s="74">
        <v>6590.517578125</v>
      </c>
      <c r="O59" s="75"/>
      <c r="P59" s="76"/>
      <c r="Q59" s="76"/>
      <c r="R59" s="86"/>
      <c r="S59" s="48">
        <v>2</v>
      </c>
      <c r="T59" s="48">
        <v>1</v>
      </c>
      <c r="U59" s="49">
        <v>0</v>
      </c>
      <c r="V59" s="49">
        <v>1</v>
      </c>
      <c r="W59" s="49">
        <v>0</v>
      </c>
      <c r="X59" s="49">
        <v>1.29824</v>
      </c>
      <c r="Y59" s="49">
        <v>0</v>
      </c>
      <c r="Z59" s="49">
        <v>0</v>
      </c>
      <c r="AA59" s="71">
        <v>59</v>
      </c>
      <c r="AB59" s="71"/>
      <c r="AC59" s="72"/>
      <c r="AD59" s="78" t="s">
        <v>1227</v>
      </c>
      <c r="AE59" s="78">
        <v>324</v>
      </c>
      <c r="AF59" s="78">
        <v>168</v>
      </c>
      <c r="AG59" s="78">
        <v>1631</v>
      </c>
      <c r="AH59" s="78">
        <v>925</v>
      </c>
      <c r="AI59" s="78"/>
      <c r="AJ59" s="78" t="s">
        <v>1337</v>
      </c>
      <c r="AK59" s="78" t="s">
        <v>1415</v>
      </c>
      <c r="AL59" s="78"/>
      <c r="AM59" s="78"/>
      <c r="AN59" s="80">
        <v>40425.85292824074</v>
      </c>
      <c r="AO59" s="82" t="s">
        <v>1624</v>
      </c>
      <c r="AP59" s="78" t="b">
        <v>0</v>
      </c>
      <c r="AQ59" s="78" t="b">
        <v>0</v>
      </c>
      <c r="AR59" s="78" t="b">
        <v>1</v>
      </c>
      <c r="AS59" s="78"/>
      <c r="AT59" s="78">
        <v>10</v>
      </c>
      <c r="AU59" s="82" t="s">
        <v>1679</v>
      </c>
      <c r="AV59" s="78" t="b">
        <v>0</v>
      </c>
      <c r="AW59" s="78" t="s">
        <v>1745</v>
      </c>
      <c r="AX59" s="82" t="s">
        <v>1802</v>
      </c>
      <c r="AY59" s="78" t="s">
        <v>66</v>
      </c>
      <c r="AZ59" s="78" t="str">
        <f>REPLACE(INDEX(GroupVertices[Group],MATCH(Vertices[[#This Row],[Vertex]],GroupVertices[Vertex],0)),1,1,"")</f>
        <v>19</v>
      </c>
      <c r="BA59" s="48"/>
      <c r="BB59" s="48"/>
      <c r="BC59" s="48"/>
      <c r="BD59" s="48"/>
      <c r="BE59" s="48" t="s">
        <v>588</v>
      </c>
      <c r="BF59" s="48" t="s">
        <v>588</v>
      </c>
      <c r="BG59" s="116" t="s">
        <v>2474</v>
      </c>
      <c r="BH59" s="116" t="s">
        <v>2474</v>
      </c>
      <c r="BI59" s="116" t="s">
        <v>2329</v>
      </c>
      <c r="BJ59" s="116" t="s">
        <v>2329</v>
      </c>
      <c r="BK59" s="116">
        <v>1</v>
      </c>
      <c r="BL59" s="120">
        <v>6.666666666666667</v>
      </c>
      <c r="BM59" s="116">
        <v>0</v>
      </c>
      <c r="BN59" s="120">
        <v>0</v>
      </c>
      <c r="BO59" s="116">
        <v>0</v>
      </c>
      <c r="BP59" s="120">
        <v>0</v>
      </c>
      <c r="BQ59" s="116">
        <v>14</v>
      </c>
      <c r="BR59" s="120">
        <v>93.33333333333333</v>
      </c>
      <c r="BS59" s="116">
        <v>15</v>
      </c>
      <c r="BT59" s="2"/>
      <c r="BU59" s="3"/>
      <c r="BV59" s="3"/>
      <c r="BW59" s="3"/>
      <c r="BX59" s="3"/>
    </row>
    <row r="60" spans="1:76" ht="15">
      <c r="A60" s="64" t="s">
        <v>252</v>
      </c>
      <c r="B60" s="65"/>
      <c r="C60" s="65" t="s">
        <v>64</v>
      </c>
      <c r="D60" s="66">
        <v>176.00573551618405</v>
      </c>
      <c r="E60" s="68"/>
      <c r="F60" s="100" t="s">
        <v>1712</v>
      </c>
      <c r="G60" s="65"/>
      <c r="H60" s="69" t="s">
        <v>252</v>
      </c>
      <c r="I60" s="70"/>
      <c r="J60" s="70"/>
      <c r="K60" s="69" t="s">
        <v>1916</v>
      </c>
      <c r="L60" s="73">
        <v>1</v>
      </c>
      <c r="M60" s="74">
        <v>9362.2861328125</v>
      </c>
      <c r="N60" s="74">
        <v>5984.6953125</v>
      </c>
      <c r="O60" s="75"/>
      <c r="P60" s="76"/>
      <c r="Q60" s="76"/>
      <c r="R60" s="86"/>
      <c r="S60" s="48">
        <v>0</v>
      </c>
      <c r="T60" s="48">
        <v>1</v>
      </c>
      <c r="U60" s="49">
        <v>0</v>
      </c>
      <c r="V60" s="49">
        <v>1</v>
      </c>
      <c r="W60" s="49">
        <v>0</v>
      </c>
      <c r="X60" s="49">
        <v>0.701752</v>
      </c>
      <c r="Y60" s="49">
        <v>0</v>
      </c>
      <c r="Z60" s="49">
        <v>0</v>
      </c>
      <c r="AA60" s="71">
        <v>60</v>
      </c>
      <c r="AB60" s="71"/>
      <c r="AC60" s="72"/>
      <c r="AD60" s="78" t="s">
        <v>1228</v>
      </c>
      <c r="AE60" s="78">
        <v>9738</v>
      </c>
      <c r="AF60" s="78">
        <v>33682</v>
      </c>
      <c r="AG60" s="78">
        <v>25739</v>
      </c>
      <c r="AH60" s="78">
        <v>15580</v>
      </c>
      <c r="AI60" s="78"/>
      <c r="AJ60" s="78" t="s">
        <v>1338</v>
      </c>
      <c r="AK60" s="78" t="s">
        <v>1415</v>
      </c>
      <c r="AL60" s="82" t="s">
        <v>1518</v>
      </c>
      <c r="AM60" s="78"/>
      <c r="AN60" s="80">
        <v>39672.658229166664</v>
      </c>
      <c r="AO60" s="82" t="s">
        <v>1625</v>
      </c>
      <c r="AP60" s="78" t="b">
        <v>0</v>
      </c>
      <c r="AQ60" s="78" t="b">
        <v>0</v>
      </c>
      <c r="AR60" s="78" t="b">
        <v>0</v>
      </c>
      <c r="AS60" s="78"/>
      <c r="AT60" s="78">
        <v>1579</v>
      </c>
      <c r="AU60" s="82" t="s">
        <v>1681</v>
      </c>
      <c r="AV60" s="78" t="b">
        <v>1</v>
      </c>
      <c r="AW60" s="78" t="s">
        <v>1745</v>
      </c>
      <c r="AX60" s="82" t="s">
        <v>1803</v>
      </c>
      <c r="AY60" s="78" t="s">
        <v>66</v>
      </c>
      <c r="AZ60" s="78" t="str">
        <f>REPLACE(INDEX(GroupVertices[Group],MATCH(Vertices[[#This Row],[Vertex]],GroupVertices[Vertex],0)),1,1,"")</f>
        <v>19</v>
      </c>
      <c r="BA60" s="48"/>
      <c r="BB60" s="48"/>
      <c r="BC60" s="48"/>
      <c r="BD60" s="48"/>
      <c r="BE60" s="48" t="s">
        <v>588</v>
      </c>
      <c r="BF60" s="48" t="s">
        <v>588</v>
      </c>
      <c r="BG60" s="116" t="s">
        <v>2475</v>
      </c>
      <c r="BH60" s="116" t="s">
        <v>2475</v>
      </c>
      <c r="BI60" s="116" t="s">
        <v>2552</v>
      </c>
      <c r="BJ60" s="116" t="s">
        <v>2552</v>
      </c>
      <c r="BK60" s="116">
        <v>1</v>
      </c>
      <c r="BL60" s="120">
        <v>5.882352941176471</v>
      </c>
      <c r="BM60" s="116">
        <v>0</v>
      </c>
      <c r="BN60" s="120">
        <v>0</v>
      </c>
      <c r="BO60" s="116">
        <v>0</v>
      </c>
      <c r="BP60" s="120">
        <v>0</v>
      </c>
      <c r="BQ60" s="116">
        <v>16</v>
      </c>
      <c r="BR60" s="120">
        <v>94.11764705882354</v>
      </c>
      <c r="BS60" s="116">
        <v>17</v>
      </c>
      <c r="BT60" s="2"/>
      <c r="BU60" s="3"/>
      <c r="BV60" s="3"/>
      <c r="BW60" s="3"/>
      <c r="BX60" s="3"/>
    </row>
    <row r="61" spans="1:76" ht="15">
      <c r="A61" s="64" t="s">
        <v>253</v>
      </c>
      <c r="B61" s="65"/>
      <c r="C61" s="65" t="s">
        <v>64</v>
      </c>
      <c r="D61" s="66">
        <v>162.1559427202663</v>
      </c>
      <c r="E61" s="68"/>
      <c r="F61" s="100" t="s">
        <v>695</v>
      </c>
      <c r="G61" s="65"/>
      <c r="H61" s="69" t="s">
        <v>253</v>
      </c>
      <c r="I61" s="70"/>
      <c r="J61" s="70"/>
      <c r="K61" s="69" t="s">
        <v>1917</v>
      </c>
      <c r="L61" s="73">
        <v>35.11316460954611</v>
      </c>
      <c r="M61" s="74">
        <v>5363.33642578125</v>
      </c>
      <c r="N61" s="74">
        <v>838.1514892578125</v>
      </c>
      <c r="O61" s="75"/>
      <c r="P61" s="76"/>
      <c r="Q61" s="76"/>
      <c r="R61" s="86"/>
      <c r="S61" s="48">
        <v>0</v>
      </c>
      <c r="T61" s="48">
        <v>2</v>
      </c>
      <c r="U61" s="49">
        <v>2</v>
      </c>
      <c r="V61" s="49">
        <v>0.5</v>
      </c>
      <c r="W61" s="49">
        <v>0</v>
      </c>
      <c r="X61" s="49">
        <v>1.459453</v>
      </c>
      <c r="Y61" s="49">
        <v>0</v>
      </c>
      <c r="Z61" s="49">
        <v>0</v>
      </c>
      <c r="AA61" s="71">
        <v>61</v>
      </c>
      <c r="AB61" s="71"/>
      <c r="AC61" s="72"/>
      <c r="AD61" s="78" t="s">
        <v>1229</v>
      </c>
      <c r="AE61" s="78">
        <v>408</v>
      </c>
      <c r="AF61" s="78">
        <v>377</v>
      </c>
      <c r="AG61" s="78">
        <v>5615</v>
      </c>
      <c r="AH61" s="78">
        <v>136</v>
      </c>
      <c r="AI61" s="78"/>
      <c r="AJ61" s="78" t="s">
        <v>1339</v>
      </c>
      <c r="AK61" s="78" t="s">
        <v>1430</v>
      </c>
      <c r="AL61" s="82" t="s">
        <v>1519</v>
      </c>
      <c r="AM61" s="78"/>
      <c r="AN61" s="80">
        <v>41048.42983796296</v>
      </c>
      <c r="AO61" s="78"/>
      <c r="AP61" s="78" t="b">
        <v>0</v>
      </c>
      <c r="AQ61" s="78" t="b">
        <v>0</v>
      </c>
      <c r="AR61" s="78" t="b">
        <v>0</v>
      </c>
      <c r="AS61" s="78"/>
      <c r="AT61" s="78">
        <v>139</v>
      </c>
      <c r="AU61" s="82" t="s">
        <v>1681</v>
      </c>
      <c r="AV61" s="78" t="b">
        <v>0</v>
      </c>
      <c r="AW61" s="78" t="s">
        <v>1745</v>
      </c>
      <c r="AX61" s="82" t="s">
        <v>1804</v>
      </c>
      <c r="AY61" s="78" t="s">
        <v>66</v>
      </c>
      <c r="AZ61" s="78" t="str">
        <f>REPLACE(INDEX(GroupVertices[Group],MATCH(Vertices[[#This Row],[Vertex]],GroupVertices[Vertex],0)),1,1,"")</f>
        <v>7</v>
      </c>
      <c r="BA61" s="48" t="s">
        <v>494</v>
      </c>
      <c r="BB61" s="48" t="s">
        <v>494</v>
      </c>
      <c r="BC61" s="48" t="s">
        <v>536</v>
      </c>
      <c r="BD61" s="48" t="s">
        <v>536</v>
      </c>
      <c r="BE61" s="48" t="s">
        <v>589</v>
      </c>
      <c r="BF61" s="48" t="s">
        <v>589</v>
      </c>
      <c r="BG61" s="116" t="s">
        <v>2476</v>
      </c>
      <c r="BH61" s="116" t="s">
        <v>2476</v>
      </c>
      <c r="BI61" s="116" t="s">
        <v>2553</v>
      </c>
      <c r="BJ61" s="116" t="s">
        <v>2553</v>
      </c>
      <c r="BK61" s="116">
        <v>2</v>
      </c>
      <c r="BL61" s="120">
        <v>4.444444444444445</v>
      </c>
      <c r="BM61" s="116">
        <v>1</v>
      </c>
      <c r="BN61" s="120">
        <v>2.2222222222222223</v>
      </c>
      <c r="BO61" s="116">
        <v>0</v>
      </c>
      <c r="BP61" s="120">
        <v>0</v>
      </c>
      <c r="BQ61" s="116">
        <v>42</v>
      </c>
      <c r="BR61" s="120">
        <v>93.33333333333333</v>
      </c>
      <c r="BS61" s="116">
        <v>45</v>
      </c>
      <c r="BT61" s="2"/>
      <c r="BU61" s="3"/>
      <c r="BV61" s="3"/>
      <c r="BW61" s="3"/>
      <c r="BX61" s="3"/>
    </row>
    <row r="62" spans="1:76" ht="15">
      <c r="A62" s="64" t="s">
        <v>299</v>
      </c>
      <c r="B62" s="65"/>
      <c r="C62" s="65" t="s">
        <v>64</v>
      </c>
      <c r="D62" s="66">
        <v>340.58976172150835</v>
      </c>
      <c r="E62" s="68"/>
      <c r="F62" s="100" t="s">
        <v>1713</v>
      </c>
      <c r="G62" s="65"/>
      <c r="H62" s="69" t="s">
        <v>299</v>
      </c>
      <c r="I62" s="70"/>
      <c r="J62" s="70"/>
      <c r="K62" s="69" t="s">
        <v>1918</v>
      </c>
      <c r="L62" s="73">
        <v>1</v>
      </c>
      <c r="M62" s="74">
        <v>5363.33642578125</v>
      </c>
      <c r="N62" s="74">
        <v>1808.6427001953125</v>
      </c>
      <c r="O62" s="75"/>
      <c r="P62" s="76"/>
      <c r="Q62" s="76"/>
      <c r="R62" s="86"/>
      <c r="S62" s="48">
        <v>1</v>
      </c>
      <c r="T62" s="48">
        <v>0</v>
      </c>
      <c r="U62" s="49">
        <v>0</v>
      </c>
      <c r="V62" s="49">
        <v>0.333333</v>
      </c>
      <c r="W62" s="49">
        <v>0</v>
      </c>
      <c r="X62" s="49">
        <v>0.770267</v>
      </c>
      <c r="Y62" s="49">
        <v>0</v>
      </c>
      <c r="Z62" s="49">
        <v>0</v>
      </c>
      <c r="AA62" s="71">
        <v>62</v>
      </c>
      <c r="AB62" s="71"/>
      <c r="AC62" s="72"/>
      <c r="AD62" s="78" t="s">
        <v>1230</v>
      </c>
      <c r="AE62" s="78">
        <v>1222</v>
      </c>
      <c r="AF62" s="78">
        <v>429462</v>
      </c>
      <c r="AG62" s="78">
        <v>29936</v>
      </c>
      <c r="AH62" s="78">
        <v>20467</v>
      </c>
      <c r="AI62" s="78"/>
      <c r="AJ62" s="78" t="s">
        <v>1340</v>
      </c>
      <c r="AK62" s="78" t="s">
        <v>1431</v>
      </c>
      <c r="AL62" s="82" t="s">
        <v>1520</v>
      </c>
      <c r="AM62" s="78"/>
      <c r="AN62" s="80">
        <v>40816.59684027778</v>
      </c>
      <c r="AO62" s="82" t="s">
        <v>1626</v>
      </c>
      <c r="AP62" s="78" t="b">
        <v>0</v>
      </c>
      <c r="AQ62" s="78" t="b">
        <v>0</v>
      </c>
      <c r="AR62" s="78" t="b">
        <v>1</v>
      </c>
      <c r="AS62" s="78"/>
      <c r="AT62" s="78">
        <v>3316</v>
      </c>
      <c r="AU62" s="82" t="s">
        <v>1681</v>
      </c>
      <c r="AV62" s="78" t="b">
        <v>1</v>
      </c>
      <c r="AW62" s="78" t="s">
        <v>1745</v>
      </c>
      <c r="AX62" s="82" t="s">
        <v>1805</v>
      </c>
      <c r="AY62" s="78" t="s">
        <v>65</v>
      </c>
      <c r="AZ62" s="78" t="str">
        <f>REPLACE(INDEX(GroupVertices[Group],MATCH(Vertices[[#This Row],[Vertex]],GroupVertices[Vertex],0)),1,1,"")</f>
        <v>7</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300</v>
      </c>
      <c r="B63" s="65"/>
      <c r="C63" s="65" t="s">
        <v>64</v>
      </c>
      <c r="D63" s="66">
        <v>346.8253912958902</v>
      </c>
      <c r="E63" s="68"/>
      <c r="F63" s="100" t="s">
        <v>1714</v>
      </c>
      <c r="G63" s="65"/>
      <c r="H63" s="69" t="s">
        <v>300</v>
      </c>
      <c r="I63" s="70"/>
      <c r="J63" s="70"/>
      <c r="K63" s="69" t="s">
        <v>1919</v>
      </c>
      <c r="L63" s="73">
        <v>1</v>
      </c>
      <c r="M63" s="74">
        <v>5811.634765625</v>
      </c>
      <c r="N63" s="74">
        <v>1808.6427001953125</v>
      </c>
      <c r="O63" s="75"/>
      <c r="P63" s="76"/>
      <c r="Q63" s="76"/>
      <c r="R63" s="86"/>
      <c r="S63" s="48">
        <v>1</v>
      </c>
      <c r="T63" s="48">
        <v>0</v>
      </c>
      <c r="U63" s="49">
        <v>0</v>
      </c>
      <c r="V63" s="49">
        <v>0.333333</v>
      </c>
      <c r="W63" s="49">
        <v>0</v>
      </c>
      <c r="X63" s="49">
        <v>0.770267</v>
      </c>
      <c r="Y63" s="49">
        <v>0</v>
      </c>
      <c r="Z63" s="49">
        <v>0</v>
      </c>
      <c r="AA63" s="71">
        <v>63</v>
      </c>
      <c r="AB63" s="71"/>
      <c r="AC63" s="72"/>
      <c r="AD63" s="78" t="s">
        <v>1231</v>
      </c>
      <c r="AE63" s="78">
        <v>9642</v>
      </c>
      <c r="AF63" s="78">
        <v>444457</v>
      </c>
      <c r="AG63" s="78">
        <v>32111</v>
      </c>
      <c r="AH63" s="78">
        <v>2296</v>
      </c>
      <c r="AI63" s="78"/>
      <c r="AJ63" s="78" t="s">
        <v>1341</v>
      </c>
      <c r="AK63" s="78" t="s">
        <v>1432</v>
      </c>
      <c r="AL63" s="82" t="s">
        <v>1521</v>
      </c>
      <c r="AM63" s="78"/>
      <c r="AN63" s="80">
        <v>39892.901400462964</v>
      </c>
      <c r="AO63" s="82" t="s">
        <v>1627</v>
      </c>
      <c r="AP63" s="78" t="b">
        <v>0</v>
      </c>
      <c r="AQ63" s="78" t="b">
        <v>0</v>
      </c>
      <c r="AR63" s="78" t="b">
        <v>1</v>
      </c>
      <c r="AS63" s="78"/>
      <c r="AT63" s="78">
        <v>8036</v>
      </c>
      <c r="AU63" s="82" t="s">
        <v>1689</v>
      </c>
      <c r="AV63" s="78" t="b">
        <v>1</v>
      </c>
      <c r="AW63" s="78" t="s">
        <v>1745</v>
      </c>
      <c r="AX63" s="82" t="s">
        <v>1806</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254</v>
      </c>
      <c r="B64" s="65"/>
      <c r="C64" s="65" t="s">
        <v>64</v>
      </c>
      <c r="D64" s="66">
        <v>162.15802195653652</v>
      </c>
      <c r="E64" s="68"/>
      <c r="F64" s="100" t="s">
        <v>696</v>
      </c>
      <c r="G64" s="65"/>
      <c r="H64" s="69" t="s">
        <v>254</v>
      </c>
      <c r="I64" s="70"/>
      <c r="J64" s="70"/>
      <c r="K64" s="69" t="s">
        <v>1920</v>
      </c>
      <c r="L64" s="73">
        <v>1</v>
      </c>
      <c r="M64" s="74">
        <v>1863.8486328125</v>
      </c>
      <c r="N64" s="74">
        <v>9126.1455078125</v>
      </c>
      <c r="O64" s="75"/>
      <c r="P64" s="76"/>
      <c r="Q64" s="76"/>
      <c r="R64" s="86"/>
      <c r="S64" s="48">
        <v>1</v>
      </c>
      <c r="T64" s="48">
        <v>1</v>
      </c>
      <c r="U64" s="49">
        <v>0</v>
      </c>
      <c r="V64" s="49">
        <v>0</v>
      </c>
      <c r="W64" s="49">
        <v>0</v>
      </c>
      <c r="X64" s="49">
        <v>0.999996</v>
      </c>
      <c r="Y64" s="49">
        <v>0</v>
      </c>
      <c r="Z64" s="49" t="s">
        <v>2050</v>
      </c>
      <c r="AA64" s="71">
        <v>64</v>
      </c>
      <c r="AB64" s="71"/>
      <c r="AC64" s="72"/>
      <c r="AD64" s="78" t="s">
        <v>1232</v>
      </c>
      <c r="AE64" s="78">
        <v>373</v>
      </c>
      <c r="AF64" s="78">
        <v>382</v>
      </c>
      <c r="AG64" s="78">
        <v>1658</v>
      </c>
      <c r="AH64" s="78">
        <v>4003</v>
      </c>
      <c r="AI64" s="78"/>
      <c r="AJ64" s="78" t="s">
        <v>1342</v>
      </c>
      <c r="AK64" s="78"/>
      <c r="AL64" s="82" t="s">
        <v>1513</v>
      </c>
      <c r="AM64" s="78"/>
      <c r="AN64" s="80">
        <v>43455.00465277778</v>
      </c>
      <c r="AO64" s="82" t="s">
        <v>1628</v>
      </c>
      <c r="AP64" s="78" t="b">
        <v>1</v>
      </c>
      <c r="AQ64" s="78" t="b">
        <v>0</v>
      </c>
      <c r="AR64" s="78" t="b">
        <v>0</v>
      </c>
      <c r="AS64" s="78"/>
      <c r="AT64" s="78">
        <v>5</v>
      </c>
      <c r="AU64" s="78"/>
      <c r="AV64" s="78" t="b">
        <v>0</v>
      </c>
      <c r="AW64" s="78" t="s">
        <v>1745</v>
      </c>
      <c r="AX64" s="82" t="s">
        <v>1807</v>
      </c>
      <c r="AY64" s="78" t="s">
        <v>66</v>
      </c>
      <c r="AZ64" s="78" t="str">
        <f>REPLACE(INDEX(GroupVertices[Group],MATCH(Vertices[[#This Row],[Vertex]],GroupVertices[Vertex],0)),1,1,"")</f>
        <v>1</v>
      </c>
      <c r="BA64" s="48" t="s">
        <v>495</v>
      </c>
      <c r="BB64" s="48" t="s">
        <v>495</v>
      </c>
      <c r="BC64" s="48" t="s">
        <v>547</v>
      </c>
      <c r="BD64" s="48" t="s">
        <v>547</v>
      </c>
      <c r="BE64" s="48" t="s">
        <v>590</v>
      </c>
      <c r="BF64" s="48" t="s">
        <v>590</v>
      </c>
      <c r="BG64" s="116" t="s">
        <v>2231</v>
      </c>
      <c r="BH64" s="116" t="s">
        <v>2231</v>
      </c>
      <c r="BI64" s="116" t="s">
        <v>2554</v>
      </c>
      <c r="BJ64" s="116" t="s">
        <v>2554</v>
      </c>
      <c r="BK64" s="116">
        <v>2</v>
      </c>
      <c r="BL64" s="120">
        <v>9.523809523809524</v>
      </c>
      <c r="BM64" s="116">
        <v>0</v>
      </c>
      <c r="BN64" s="120">
        <v>0</v>
      </c>
      <c r="BO64" s="116">
        <v>0</v>
      </c>
      <c r="BP64" s="120">
        <v>0</v>
      </c>
      <c r="BQ64" s="116">
        <v>19</v>
      </c>
      <c r="BR64" s="120">
        <v>90.47619047619048</v>
      </c>
      <c r="BS64" s="116">
        <v>21</v>
      </c>
      <c r="BT64" s="2"/>
      <c r="BU64" s="3"/>
      <c r="BV64" s="3"/>
      <c r="BW64" s="3"/>
      <c r="BX64" s="3"/>
    </row>
    <row r="65" spans="1:76" ht="15">
      <c r="A65" s="64" t="s">
        <v>255</v>
      </c>
      <c r="B65" s="65"/>
      <c r="C65" s="65" t="s">
        <v>64</v>
      </c>
      <c r="D65" s="66">
        <v>162.32020238561347</v>
      </c>
      <c r="E65" s="68"/>
      <c r="F65" s="100" t="s">
        <v>1715</v>
      </c>
      <c r="G65" s="65"/>
      <c r="H65" s="69" t="s">
        <v>255</v>
      </c>
      <c r="I65" s="70"/>
      <c r="J65" s="70"/>
      <c r="K65" s="69" t="s">
        <v>1921</v>
      </c>
      <c r="L65" s="73">
        <v>1</v>
      </c>
      <c r="M65" s="74">
        <v>2531.42333984375</v>
      </c>
      <c r="N65" s="74">
        <v>9126.1455078125</v>
      </c>
      <c r="O65" s="75"/>
      <c r="P65" s="76"/>
      <c r="Q65" s="76"/>
      <c r="R65" s="86"/>
      <c r="S65" s="48">
        <v>1</v>
      </c>
      <c r="T65" s="48">
        <v>1</v>
      </c>
      <c r="U65" s="49">
        <v>0</v>
      </c>
      <c r="V65" s="49">
        <v>0</v>
      </c>
      <c r="W65" s="49">
        <v>0</v>
      </c>
      <c r="X65" s="49">
        <v>0.999996</v>
      </c>
      <c r="Y65" s="49">
        <v>0</v>
      </c>
      <c r="Z65" s="49" t="s">
        <v>2050</v>
      </c>
      <c r="AA65" s="71">
        <v>65</v>
      </c>
      <c r="AB65" s="71"/>
      <c r="AC65" s="72"/>
      <c r="AD65" s="78" t="s">
        <v>1233</v>
      </c>
      <c r="AE65" s="78">
        <v>1998</v>
      </c>
      <c r="AF65" s="78">
        <v>772</v>
      </c>
      <c r="AG65" s="78">
        <v>34006</v>
      </c>
      <c r="AH65" s="78">
        <v>58</v>
      </c>
      <c r="AI65" s="78"/>
      <c r="AJ65" s="78" t="s">
        <v>1343</v>
      </c>
      <c r="AK65" s="78" t="s">
        <v>1433</v>
      </c>
      <c r="AL65" s="82" t="s">
        <v>1522</v>
      </c>
      <c r="AM65" s="78"/>
      <c r="AN65" s="80">
        <v>41355.28494212963</v>
      </c>
      <c r="AO65" s="82" t="s">
        <v>1629</v>
      </c>
      <c r="AP65" s="78" t="b">
        <v>0</v>
      </c>
      <c r="AQ65" s="78" t="b">
        <v>0</v>
      </c>
      <c r="AR65" s="78" t="b">
        <v>0</v>
      </c>
      <c r="AS65" s="78"/>
      <c r="AT65" s="78">
        <v>166</v>
      </c>
      <c r="AU65" s="82" t="s">
        <v>1688</v>
      </c>
      <c r="AV65" s="78" t="b">
        <v>0</v>
      </c>
      <c r="AW65" s="78" t="s">
        <v>1745</v>
      </c>
      <c r="AX65" s="82" t="s">
        <v>1808</v>
      </c>
      <c r="AY65" s="78" t="s">
        <v>66</v>
      </c>
      <c r="AZ65" s="78" t="str">
        <f>REPLACE(INDEX(GroupVertices[Group],MATCH(Vertices[[#This Row],[Vertex]],GroupVertices[Vertex],0)),1,1,"")</f>
        <v>1</v>
      </c>
      <c r="BA65" s="48" t="s">
        <v>496</v>
      </c>
      <c r="BB65" s="48" t="s">
        <v>496</v>
      </c>
      <c r="BC65" s="48" t="s">
        <v>548</v>
      </c>
      <c r="BD65" s="48" t="s">
        <v>548</v>
      </c>
      <c r="BE65" s="48" t="s">
        <v>2427</v>
      </c>
      <c r="BF65" s="48" t="s">
        <v>2427</v>
      </c>
      <c r="BG65" s="116" t="s">
        <v>2477</v>
      </c>
      <c r="BH65" s="116" t="s">
        <v>2477</v>
      </c>
      <c r="BI65" s="116" t="s">
        <v>2555</v>
      </c>
      <c r="BJ65" s="116" t="s">
        <v>2555</v>
      </c>
      <c r="BK65" s="116">
        <v>1</v>
      </c>
      <c r="BL65" s="120">
        <v>3.0303030303030303</v>
      </c>
      <c r="BM65" s="116">
        <v>0</v>
      </c>
      <c r="BN65" s="120">
        <v>0</v>
      </c>
      <c r="BO65" s="116">
        <v>0</v>
      </c>
      <c r="BP65" s="120">
        <v>0</v>
      </c>
      <c r="BQ65" s="116">
        <v>32</v>
      </c>
      <c r="BR65" s="120">
        <v>96.96969696969697</v>
      </c>
      <c r="BS65" s="116">
        <v>33</v>
      </c>
      <c r="BT65" s="2"/>
      <c r="BU65" s="3"/>
      <c r="BV65" s="3"/>
      <c r="BW65" s="3"/>
      <c r="BX65" s="3"/>
    </row>
    <row r="66" spans="1:76" ht="15">
      <c r="A66" s="64" t="s">
        <v>256</v>
      </c>
      <c r="B66" s="65"/>
      <c r="C66" s="65" t="s">
        <v>64</v>
      </c>
      <c r="D66" s="66">
        <v>162.12101155092665</v>
      </c>
      <c r="E66" s="68"/>
      <c r="F66" s="100" t="s">
        <v>697</v>
      </c>
      <c r="G66" s="65"/>
      <c r="H66" s="69" t="s">
        <v>256</v>
      </c>
      <c r="I66" s="70"/>
      <c r="J66" s="70"/>
      <c r="K66" s="69" t="s">
        <v>1922</v>
      </c>
      <c r="L66" s="73">
        <v>8386.015861026433</v>
      </c>
      <c r="M66" s="74">
        <v>6409.36865234375</v>
      </c>
      <c r="N66" s="74">
        <v>8446.216796875</v>
      </c>
      <c r="O66" s="75"/>
      <c r="P66" s="76"/>
      <c r="Q66" s="76"/>
      <c r="R66" s="86"/>
      <c r="S66" s="48">
        <v>0</v>
      </c>
      <c r="T66" s="48">
        <v>12</v>
      </c>
      <c r="U66" s="49">
        <v>491.6</v>
      </c>
      <c r="V66" s="49">
        <v>0.010204</v>
      </c>
      <c r="W66" s="49">
        <v>0.031207</v>
      </c>
      <c r="X66" s="49">
        <v>3.597477</v>
      </c>
      <c r="Y66" s="49">
        <v>0</v>
      </c>
      <c r="Z66" s="49">
        <v>0</v>
      </c>
      <c r="AA66" s="71">
        <v>66</v>
      </c>
      <c r="AB66" s="71"/>
      <c r="AC66" s="72"/>
      <c r="AD66" s="78" t="s">
        <v>1234</v>
      </c>
      <c r="AE66" s="78">
        <v>96</v>
      </c>
      <c r="AF66" s="78">
        <v>293</v>
      </c>
      <c r="AG66" s="78">
        <v>14670</v>
      </c>
      <c r="AH66" s="78">
        <v>3</v>
      </c>
      <c r="AI66" s="78"/>
      <c r="AJ66" s="78" t="s">
        <v>1344</v>
      </c>
      <c r="AK66" s="78" t="s">
        <v>1145</v>
      </c>
      <c r="AL66" s="82" t="s">
        <v>1523</v>
      </c>
      <c r="AM66" s="78"/>
      <c r="AN66" s="80">
        <v>42852.19967592593</v>
      </c>
      <c r="AO66" s="78"/>
      <c r="AP66" s="78" t="b">
        <v>1</v>
      </c>
      <c r="AQ66" s="78" t="b">
        <v>0</v>
      </c>
      <c r="AR66" s="78" t="b">
        <v>0</v>
      </c>
      <c r="AS66" s="78"/>
      <c r="AT66" s="78">
        <v>19</v>
      </c>
      <c r="AU66" s="78"/>
      <c r="AV66" s="78" t="b">
        <v>0</v>
      </c>
      <c r="AW66" s="78" t="s">
        <v>1745</v>
      </c>
      <c r="AX66" s="82" t="s">
        <v>1809</v>
      </c>
      <c r="AY66" s="78" t="s">
        <v>66</v>
      </c>
      <c r="AZ66" s="78" t="str">
        <f>REPLACE(INDEX(GroupVertices[Group],MATCH(Vertices[[#This Row],[Vertex]],GroupVertices[Vertex],0)),1,1,"")</f>
        <v>5</v>
      </c>
      <c r="BA66" s="48" t="s">
        <v>497</v>
      </c>
      <c r="BB66" s="48" t="s">
        <v>497</v>
      </c>
      <c r="BC66" s="48" t="s">
        <v>549</v>
      </c>
      <c r="BD66" s="48" t="s">
        <v>549</v>
      </c>
      <c r="BE66" s="48" t="s">
        <v>592</v>
      </c>
      <c r="BF66" s="48" t="s">
        <v>592</v>
      </c>
      <c r="BG66" s="116" t="s">
        <v>2219</v>
      </c>
      <c r="BH66" s="116" t="s">
        <v>2510</v>
      </c>
      <c r="BI66" s="116" t="s">
        <v>2321</v>
      </c>
      <c r="BJ66" s="116" t="s">
        <v>2582</v>
      </c>
      <c r="BK66" s="116">
        <v>1</v>
      </c>
      <c r="BL66" s="120">
        <v>2.0833333333333335</v>
      </c>
      <c r="BM66" s="116">
        <v>0</v>
      </c>
      <c r="BN66" s="120">
        <v>0</v>
      </c>
      <c r="BO66" s="116">
        <v>0</v>
      </c>
      <c r="BP66" s="120">
        <v>0</v>
      </c>
      <c r="BQ66" s="116">
        <v>47</v>
      </c>
      <c r="BR66" s="120">
        <v>97.91666666666667</v>
      </c>
      <c r="BS66" s="116">
        <v>48</v>
      </c>
      <c r="BT66" s="2"/>
      <c r="BU66" s="3"/>
      <c r="BV66" s="3"/>
      <c r="BW66" s="3"/>
      <c r="BX66" s="3"/>
    </row>
    <row r="67" spans="1:76" ht="15">
      <c r="A67" s="64" t="s">
        <v>301</v>
      </c>
      <c r="B67" s="65"/>
      <c r="C67" s="65" t="s">
        <v>64</v>
      </c>
      <c r="D67" s="66">
        <v>340.8384383794264</v>
      </c>
      <c r="E67" s="68"/>
      <c r="F67" s="100" t="s">
        <v>1716</v>
      </c>
      <c r="G67" s="65"/>
      <c r="H67" s="69" t="s">
        <v>301</v>
      </c>
      <c r="I67" s="70"/>
      <c r="J67" s="70"/>
      <c r="K67" s="69" t="s">
        <v>1923</v>
      </c>
      <c r="L67" s="73">
        <v>1</v>
      </c>
      <c r="M67" s="74">
        <v>7116.22265625</v>
      </c>
      <c r="N67" s="74">
        <v>9475.3740234375</v>
      </c>
      <c r="O67" s="75"/>
      <c r="P67" s="76"/>
      <c r="Q67" s="76"/>
      <c r="R67" s="86"/>
      <c r="S67" s="48">
        <v>1</v>
      </c>
      <c r="T67" s="48">
        <v>0</v>
      </c>
      <c r="U67" s="49">
        <v>0</v>
      </c>
      <c r="V67" s="49">
        <v>0.007576</v>
      </c>
      <c r="W67" s="49">
        <v>0.004035</v>
      </c>
      <c r="X67" s="49">
        <v>0.404821</v>
      </c>
      <c r="Y67" s="49">
        <v>0</v>
      </c>
      <c r="Z67" s="49">
        <v>0</v>
      </c>
      <c r="AA67" s="71">
        <v>67</v>
      </c>
      <c r="AB67" s="71"/>
      <c r="AC67" s="72"/>
      <c r="AD67" s="78" t="s">
        <v>1235</v>
      </c>
      <c r="AE67" s="78">
        <v>165</v>
      </c>
      <c r="AF67" s="78">
        <v>430060</v>
      </c>
      <c r="AG67" s="78">
        <v>53095</v>
      </c>
      <c r="AH67" s="78">
        <v>79961</v>
      </c>
      <c r="AI67" s="78"/>
      <c r="AJ67" s="78" t="s">
        <v>1345</v>
      </c>
      <c r="AK67" s="78" t="s">
        <v>1434</v>
      </c>
      <c r="AL67" s="82" t="s">
        <v>1524</v>
      </c>
      <c r="AM67" s="78"/>
      <c r="AN67" s="80">
        <v>39235.81122685185</v>
      </c>
      <c r="AO67" s="82" t="s">
        <v>1630</v>
      </c>
      <c r="AP67" s="78" t="b">
        <v>0</v>
      </c>
      <c r="AQ67" s="78" t="b">
        <v>0</v>
      </c>
      <c r="AR67" s="78" t="b">
        <v>0</v>
      </c>
      <c r="AS67" s="78"/>
      <c r="AT67" s="78">
        <v>17603</v>
      </c>
      <c r="AU67" s="82" t="s">
        <v>1681</v>
      </c>
      <c r="AV67" s="78" t="b">
        <v>1</v>
      </c>
      <c r="AW67" s="78" t="s">
        <v>1745</v>
      </c>
      <c r="AX67" s="82" t="s">
        <v>1810</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302</v>
      </c>
      <c r="B68" s="65"/>
      <c r="C68" s="65" t="s">
        <v>64</v>
      </c>
      <c r="D68" s="66">
        <v>398.95891399355787</v>
      </c>
      <c r="E68" s="68"/>
      <c r="F68" s="100" t="s">
        <v>1717</v>
      </c>
      <c r="G68" s="65"/>
      <c r="H68" s="69" t="s">
        <v>302</v>
      </c>
      <c r="I68" s="70"/>
      <c r="J68" s="70"/>
      <c r="K68" s="69" t="s">
        <v>1924</v>
      </c>
      <c r="L68" s="73">
        <v>1</v>
      </c>
      <c r="M68" s="74">
        <v>7498.8232421875</v>
      </c>
      <c r="N68" s="74">
        <v>7778.48486328125</v>
      </c>
      <c r="O68" s="75"/>
      <c r="P68" s="76"/>
      <c r="Q68" s="76"/>
      <c r="R68" s="86"/>
      <c r="S68" s="48">
        <v>1</v>
      </c>
      <c r="T68" s="48">
        <v>0</v>
      </c>
      <c r="U68" s="49">
        <v>0</v>
      </c>
      <c r="V68" s="49">
        <v>0.007576</v>
      </c>
      <c r="W68" s="49">
        <v>0.004035</v>
      </c>
      <c r="X68" s="49">
        <v>0.404821</v>
      </c>
      <c r="Y68" s="49">
        <v>0</v>
      </c>
      <c r="Z68" s="49">
        <v>0</v>
      </c>
      <c r="AA68" s="71">
        <v>68</v>
      </c>
      <c r="AB68" s="71"/>
      <c r="AC68" s="72"/>
      <c r="AD68" s="78" t="s">
        <v>1236</v>
      </c>
      <c r="AE68" s="78">
        <v>228122</v>
      </c>
      <c r="AF68" s="78">
        <v>569824</v>
      </c>
      <c r="AG68" s="78">
        <v>397088</v>
      </c>
      <c r="AH68" s="78">
        <v>3025</v>
      </c>
      <c r="AI68" s="78"/>
      <c r="AJ68" s="78" t="s">
        <v>1346</v>
      </c>
      <c r="AK68" s="78"/>
      <c r="AL68" s="82" t="s">
        <v>1525</v>
      </c>
      <c r="AM68" s="78"/>
      <c r="AN68" s="80">
        <v>39799.328738425924</v>
      </c>
      <c r="AO68" s="82" t="s">
        <v>1631</v>
      </c>
      <c r="AP68" s="78" t="b">
        <v>0</v>
      </c>
      <c r="AQ68" s="78" t="b">
        <v>0</v>
      </c>
      <c r="AR68" s="78" t="b">
        <v>1</v>
      </c>
      <c r="AS68" s="78"/>
      <c r="AT68" s="78">
        <v>27311</v>
      </c>
      <c r="AU68" s="82" t="s">
        <v>1690</v>
      </c>
      <c r="AV68" s="78" t="b">
        <v>0</v>
      </c>
      <c r="AW68" s="78" t="s">
        <v>1745</v>
      </c>
      <c r="AX68" s="82" t="s">
        <v>1811</v>
      </c>
      <c r="AY68" s="78" t="s">
        <v>65</v>
      </c>
      <c r="AZ68" s="78" t="str">
        <f>REPLACE(INDEX(GroupVertices[Group],MATCH(Vertices[[#This Row],[Vertex]],GroupVertices[Vertex],0)),1,1,"")</f>
        <v>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303</v>
      </c>
      <c r="B69" s="65"/>
      <c r="C69" s="65" t="s">
        <v>64</v>
      </c>
      <c r="D69" s="66">
        <v>405.6503121583713</v>
      </c>
      <c r="E69" s="68"/>
      <c r="F69" s="100" t="s">
        <v>1718</v>
      </c>
      <c r="G69" s="65"/>
      <c r="H69" s="69" t="s">
        <v>303</v>
      </c>
      <c r="I69" s="70"/>
      <c r="J69" s="70"/>
      <c r="K69" s="69" t="s">
        <v>1925</v>
      </c>
      <c r="L69" s="73">
        <v>1</v>
      </c>
      <c r="M69" s="74">
        <v>6679.9052734375</v>
      </c>
      <c r="N69" s="74">
        <v>7246.333984375</v>
      </c>
      <c r="O69" s="75"/>
      <c r="P69" s="76"/>
      <c r="Q69" s="76"/>
      <c r="R69" s="86"/>
      <c r="S69" s="48">
        <v>1</v>
      </c>
      <c r="T69" s="48">
        <v>0</v>
      </c>
      <c r="U69" s="49">
        <v>0</v>
      </c>
      <c r="V69" s="49">
        <v>0.007576</v>
      </c>
      <c r="W69" s="49">
        <v>0.004035</v>
      </c>
      <c r="X69" s="49">
        <v>0.404821</v>
      </c>
      <c r="Y69" s="49">
        <v>0</v>
      </c>
      <c r="Z69" s="49">
        <v>0</v>
      </c>
      <c r="AA69" s="71">
        <v>69</v>
      </c>
      <c r="AB69" s="71"/>
      <c r="AC69" s="72"/>
      <c r="AD69" s="78" t="s">
        <v>1237</v>
      </c>
      <c r="AE69" s="78">
        <v>294966</v>
      </c>
      <c r="AF69" s="78">
        <v>585915</v>
      </c>
      <c r="AG69" s="78">
        <v>98196</v>
      </c>
      <c r="AH69" s="78">
        <v>9152</v>
      </c>
      <c r="AI69" s="78"/>
      <c r="AJ69" s="78" t="s">
        <v>1347</v>
      </c>
      <c r="AK69" s="78" t="s">
        <v>1435</v>
      </c>
      <c r="AL69" s="82" t="s">
        <v>1526</v>
      </c>
      <c r="AM69" s="78"/>
      <c r="AN69" s="80">
        <v>39336.932534722226</v>
      </c>
      <c r="AO69" s="82" t="s">
        <v>1632</v>
      </c>
      <c r="AP69" s="78" t="b">
        <v>0</v>
      </c>
      <c r="AQ69" s="78" t="b">
        <v>0</v>
      </c>
      <c r="AR69" s="78" t="b">
        <v>1</v>
      </c>
      <c r="AS69" s="78"/>
      <c r="AT69" s="78">
        <v>21422</v>
      </c>
      <c r="AU69" s="82" t="s">
        <v>1681</v>
      </c>
      <c r="AV69" s="78" t="b">
        <v>0</v>
      </c>
      <c r="AW69" s="78" t="s">
        <v>1745</v>
      </c>
      <c r="AX69" s="82" t="s">
        <v>1812</v>
      </c>
      <c r="AY69" s="78" t="s">
        <v>65</v>
      </c>
      <c r="AZ69" s="78" t="str">
        <f>REPLACE(INDEX(GroupVertices[Group],MATCH(Vertices[[#This Row],[Vertex]],GroupVertices[Vertex],0)),1,1,"")</f>
        <v>5</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304</v>
      </c>
      <c r="B70" s="65"/>
      <c r="C70" s="65" t="s">
        <v>64</v>
      </c>
      <c r="D70" s="66">
        <v>348.86429038246536</v>
      </c>
      <c r="E70" s="68"/>
      <c r="F70" s="100" t="s">
        <v>1719</v>
      </c>
      <c r="G70" s="65"/>
      <c r="H70" s="69" t="s">
        <v>304</v>
      </c>
      <c r="I70" s="70"/>
      <c r="J70" s="70"/>
      <c r="K70" s="69" t="s">
        <v>1926</v>
      </c>
      <c r="L70" s="73">
        <v>1</v>
      </c>
      <c r="M70" s="74">
        <v>5702.51513671875</v>
      </c>
      <c r="N70" s="74">
        <v>7417.060546875</v>
      </c>
      <c r="O70" s="75"/>
      <c r="P70" s="76"/>
      <c r="Q70" s="76"/>
      <c r="R70" s="86"/>
      <c r="S70" s="48">
        <v>1</v>
      </c>
      <c r="T70" s="48">
        <v>0</v>
      </c>
      <c r="U70" s="49">
        <v>0</v>
      </c>
      <c r="V70" s="49">
        <v>0.007576</v>
      </c>
      <c r="W70" s="49">
        <v>0.004035</v>
      </c>
      <c r="X70" s="49">
        <v>0.404821</v>
      </c>
      <c r="Y70" s="49">
        <v>0</v>
      </c>
      <c r="Z70" s="49">
        <v>0</v>
      </c>
      <c r="AA70" s="71">
        <v>70</v>
      </c>
      <c r="AB70" s="71"/>
      <c r="AC70" s="72"/>
      <c r="AD70" s="78" t="s">
        <v>1238</v>
      </c>
      <c r="AE70" s="78">
        <v>125246</v>
      </c>
      <c r="AF70" s="78">
        <v>449360</v>
      </c>
      <c r="AG70" s="78">
        <v>61805</v>
      </c>
      <c r="AH70" s="78">
        <v>15178</v>
      </c>
      <c r="AI70" s="78"/>
      <c r="AJ70" s="78" t="s">
        <v>1348</v>
      </c>
      <c r="AK70" s="78" t="s">
        <v>1436</v>
      </c>
      <c r="AL70" s="82" t="s">
        <v>1527</v>
      </c>
      <c r="AM70" s="78"/>
      <c r="AN70" s="80">
        <v>39326.88476851852</v>
      </c>
      <c r="AO70" s="82" t="s">
        <v>1633</v>
      </c>
      <c r="AP70" s="78" t="b">
        <v>0</v>
      </c>
      <c r="AQ70" s="78" t="b">
        <v>0</v>
      </c>
      <c r="AR70" s="78" t="b">
        <v>0</v>
      </c>
      <c r="AS70" s="78"/>
      <c r="AT70" s="78">
        <v>20198</v>
      </c>
      <c r="AU70" s="82" t="s">
        <v>1681</v>
      </c>
      <c r="AV70" s="78" t="b">
        <v>1</v>
      </c>
      <c r="AW70" s="78" t="s">
        <v>1745</v>
      </c>
      <c r="AX70" s="82" t="s">
        <v>1813</v>
      </c>
      <c r="AY70" s="78" t="s">
        <v>65</v>
      </c>
      <c r="AZ70" s="78" t="str">
        <f>REPLACE(INDEX(GroupVertices[Group],MATCH(Vertices[[#This Row],[Vertex]],GroupVertices[Vertex],0)),1,1,"")</f>
        <v>5</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305</v>
      </c>
      <c r="B71" s="65"/>
      <c r="C71" s="65" t="s">
        <v>64</v>
      </c>
      <c r="D71" s="66">
        <v>300.36859946316997</v>
      </c>
      <c r="E71" s="68"/>
      <c r="F71" s="100" t="s">
        <v>1720</v>
      </c>
      <c r="G71" s="65"/>
      <c r="H71" s="69" t="s">
        <v>305</v>
      </c>
      <c r="I71" s="70"/>
      <c r="J71" s="70"/>
      <c r="K71" s="69" t="s">
        <v>1927</v>
      </c>
      <c r="L71" s="73">
        <v>1</v>
      </c>
      <c r="M71" s="74">
        <v>5139.18701171875</v>
      </c>
      <c r="N71" s="74">
        <v>8190.6513671875</v>
      </c>
      <c r="O71" s="75"/>
      <c r="P71" s="76"/>
      <c r="Q71" s="76"/>
      <c r="R71" s="86"/>
      <c r="S71" s="48">
        <v>1</v>
      </c>
      <c r="T71" s="48">
        <v>0</v>
      </c>
      <c r="U71" s="49">
        <v>0</v>
      </c>
      <c r="V71" s="49">
        <v>0.007576</v>
      </c>
      <c r="W71" s="49">
        <v>0.004035</v>
      </c>
      <c r="X71" s="49">
        <v>0.404821</v>
      </c>
      <c r="Y71" s="49">
        <v>0</v>
      </c>
      <c r="Z71" s="49">
        <v>0</v>
      </c>
      <c r="AA71" s="71">
        <v>71</v>
      </c>
      <c r="AB71" s="71"/>
      <c r="AC71" s="72"/>
      <c r="AD71" s="78" t="s">
        <v>1239</v>
      </c>
      <c r="AE71" s="78">
        <v>82160</v>
      </c>
      <c r="AF71" s="78">
        <v>332741</v>
      </c>
      <c r="AG71" s="78">
        <v>24711</v>
      </c>
      <c r="AH71" s="78">
        <v>2671</v>
      </c>
      <c r="AI71" s="78"/>
      <c r="AJ71" s="78" t="s">
        <v>1349</v>
      </c>
      <c r="AK71" s="78" t="s">
        <v>1437</v>
      </c>
      <c r="AL71" s="82" t="s">
        <v>1528</v>
      </c>
      <c r="AM71" s="78"/>
      <c r="AN71" s="80">
        <v>39157.997453703705</v>
      </c>
      <c r="AO71" s="82" t="s">
        <v>1634</v>
      </c>
      <c r="AP71" s="78" t="b">
        <v>0</v>
      </c>
      <c r="AQ71" s="78" t="b">
        <v>0</v>
      </c>
      <c r="AR71" s="78" t="b">
        <v>0</v>
      </c>
      <c r="AS71" s="78"/>
      <c r="AT71" s="78">
        <v>13153</v>
      </c>
      <c r="AU71" s="82" t="s">
        <v>1681</v>
      </c>
      <c r="AV71" s="78" t="b">
        <v>1</v>
      </c>
      <c r="AW71" s="78" t="s">
        <v>1745</v>
      </c>
      <c r="AX71" s="82" t="s">
        <v>1814</v>
      </c>
      <c r="AY71" s="78" t="s">
        <v>65</v>
      </c>
      <c r="AZ71" s="78" t="str">
        <f>REPLACE(INDEX(GroupVertices[Group],MATCH(Vertices[[#This Row],[Vertex]],GroupVertices[Vertex],0)),1,1,"")</f>
        <v>5</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306</v>
      </c>
      <c r="B72" s="65"/>
      <c r="C72" s="65" t="s">
        <v>64</v>
      </c>
      <c r="D72" s="66">
        <v>490.8337112183977</v>
      </c>
      <c r="E72" s="68"/>
      <c r="F72" s="100" t="s">
        <v>1721</v>
      </c>
      <c r="G72" s="65"/>
      <c r="H72" s="69" t="s">
        <v>306</v>
      </c>
      <c r="I72" s="70"/>
      <c r="J72" s="70"/>
      <c r="K72" s="69" t="s">
        <v>1928</v>
      </c>
      <c r="L72" s="73">
        <v>1</v>
      </c>
      <c r="M72" s="74">
        <v>5319.91748046875</v>
      </c>
      <c r="N72" s="74">
        <v>9113.94921875</v>
      </c>
      <c r="O72" s="75"/>
      <c r="P72" s="76"/>
      <c r="Q72" s="76"/>
      <c r="R72" s="86"/>
      <c r="S72" s="48">
        <v>1</v>
      </c>
      <c r="T72" s="48">
        <v>0</v>
      </c>
      <c r="U72" s="49">
        <v>0</v>
      </c>
      <c r="V72" s="49">
        <v>0.007576</v>
      </c>
      <c r="W72" s="49">
        <v>0.004035</v>
      </c>
      <c r="X72" s="49">
        <v>0.404821</v>
      </c>
      <c r="Y72" s="49">
        <v>0</v>
      </c>
      <c r="Z72" s="49">
        <v>0</v>
      </c>
      <c r="AA72" s="71">
        <v>72</v>
      </c>
      <c r="AB72" s="71"/>
      <c r="AC72" s="72"/>
      <c r="AD72" s="78" t="s">
        <v>1240</v>
      </c>
      <c r="AE72" s="78">
        <v>611018</v>
      </c>
      <c r="AF72" s="78">
        <v>790758</v>
      </c>
      <c r="AG72" s="78">
        <v>68034</v>
      </c>
      <c r="AH72" s="78">
        <v>514901</v>
      </c>
      <c r="AI72" s="78"/>
      <c r="AJ72" s="78" t="s">
        <v>1350</v>
      </c>
      <c r="AK72" s="78" t="s">
        <v>1438</v>
      </c>
      <c r="AL72" s="82" t="s">
        <v>1529</v>
      </c>
      <c r="AM72" s="78"/>
      <c r="AN72" s="80">
        <v>39785.92321759259</v>
      </c>
      <c r="AO72" s="82" t="s">
        <v>1635</v>
      </c>
      <c r="AP72" s="78" t="b">
        <v>0</v>
      </c>
      <c r="AQ72" s="78" t="b">
        <v>0</v>
      </c>
      <c r="AR72" s="78" t="b">
        <v>1</v>
      </c>
      <c r="AS72" s="78"/>
      <c r="AT72" s="78">
        <v>10574</v>
      </c>
      <c r="AU72" s="82" t="s">
        <v>1691</v>
      </c>
      <c r="AV72" s="78" t="b">
        <v>1</v>
      </c>
      <c r="AW72" s="78" t="s">
        <v>1745</v>
      </c>
      <c r="AX72" s="82" t="s">
        <v>1815</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307</v>
      </c>
      <c r="B73" s="65"/>
      <c r="C73" s="65" t="s">
        <v>64</v>
      </c>
      <c r="D73" s="66">
        <v>505.9751255853745</v>
      </c>
      <c r="E73" s="68"/>
      <c r="F73" s="100" t="s">
        <v>1722</v>
      </c>
      <c r="G73" s="65"/>
      <c r="H73" s="69" t="s">
        <v>307</v>
      </c>
      <c r="I73" s="70"/>
      <c r="J73" s="70"/>
      <c r="K73" s="69" t="s">
        <v>1929</v>
      </c>
      <c r="L73" s="73">
        <v>1</v>
      </c>
      <c r="M73" s="74">
        <v>7679.5439453125</v>
      </c>
      <c r="N73" s="74">
        <v>8701.7802734375</v>
      </c>
      <c r="O73" s="75"/>
      <c r="P73" s="76"/>
      <c r="Q73" s="76"/>
      <c r="R73" s="86"/>
      <c r="S73" s="48">
        <v>1</v>
      </c>
      <c r="T73" s="48">
        <v>0</v>
      </c>
      <c r="U73" s="49">
        <v>0</v>
      </c>
      <c r="V73" s="49">
        <v>0.007576</v>
      </c>
      <c r="W73" s="49">
        <v>0.004035</v>
      </c>
      <c r="X73" s="49">
        <v>0.404821</v>
      </c>
      <c r="Y73" s="49">
        <v>0</v>
      </c>
      <c r="Z73" s="49">
        <v>0</v>
      </c>
      <c r="AA73" s="71">
        <v>73</v>
      </c>
      <c r="AB73" s="71"/>
      <c r="AC73" s="72"/>
      <c r="AD73" s="78" t="s">
        <v>1241</v>
      </c>
      <c r="AE73" s="78">
        <v>32</v>
      </c>
      <c r="AF73" s="78">
        <v>827169</v>
      </c>
      <c r="AG73" s="78">
        <v>170359</v>
      </c>
      <c r="AH73" s="78">
        <v>7338</v>
      </c>
      <c r="AI73" s="78"/>
      <c r="AJ73" s="78" t="s">
        <v>1351</v>
      </c>
      <c r="AK73" s="78" t="s">
        <v>1439</v>
      </c>
      <c r="AL73" s="82" t="s">
        <v>1530</v>
      </c>
      <c r="AM73" s="78"/>
      <c r="AN73" s="80">
        <v>39644.620162037034</v>
      </c>
      <c r="AO73" s="82" t="s">
        <v>1636</v>
      </c>
      <c r="AP73" s="78" t="b">
        <v>0</v>
      </c>
      <c r="AQ73" s="78" t="b">
        <v>0</v>
      </c>
      <c r="AR73" s="78" t="b">
        <v>1</v>
      </c>
      <c r="AS73" s="78"/>
      <c r="AT73" s="78">
        <v>30160</v>
      </c>
      <c r="AU73" s="82" t="s">
        <v>1684</v>
      </c>
      <c r="AV73" s="78" t="b">
        <v>0</v>
      </c>
      <c r="AW73" s="78" t="s">
        <v>1745</v>
      </c>
      <c r="AX73" s="82" t="s">
        <v>1816</v>
      </c>
      <c r="AY73" s="78" t="s">
        <v>65</v>
      </c>
      <c r="AZ73" s="78" t="str">
        <f>REPLACE(INDEX(GroupVertices[Group],MATCH(Vertices[[#This Row],[Vertex]],GroupVertices[Vertex],0)),1,1,"")</f>
        <v>5</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308</v>
      </c>
      <c r="B74" s="65"/>
      <c r="C74" s="65" t="s">
        <v>64</v>
      </c>
      <c r="D74" s="66">
        <v>498.73647243423983</v>
      </c>
      <c r="E74" s="68"/>
      <c r="F74" s="100" t="s">
        <v>1723</v>
      </c>
      <c r="G74" s="65"/>
      <c r="H74" s="69" t="s">
        <v>308</v>
      </c>
      <c r="I74" s="70"/>
      <c r="J74" s="70"/>
      <c r="K74" s="69" t="s">
        <v>1930</v>
      </c>
      <c r="L74" s="73">
        <v>1</v>
      </c>
      <c r="M74" s="74">
        <v>6138.8310546875</v>
      </c>
      <c r="N74" s="74">
        <v>9600.5693359375</v>
      </c>
      <c r="O74" s="75"/>
      <c r="P74" s="76"/>
      <c r="Q74" s="76"/>
      <c r="R74" s="86"/>
      <c r="S74" s="48">
        <v>1</v>
      </c>
      <c r="T74" s="48">
        <v>0</v>
      </c>
      <c r="U74" s="49">
        <v>0</v>
      </c>
      <c r="V74" s="49">
        <v>0.007576</v>
      </c>
      <c r="W74" s="49">
        <v>0.004035</v>
      </c>
      <c r="X74" s="49">
        <v>0.404821</v>
      </c>
      <c r="Y74" s="49">
        <v>0</v>
      </c>
      <c r="Z74" s="49">
        <v>0</v>
      </c>
      <c r="AA74" s="71">
        <v>74</v>
      </c>
      <c r="AB74" s="71"/>
      <c r="AC74" s="72"/>
      <c r="AD74" s="78" t="s">
        <v>1242</v>
      </c>
      <c r="AE74" s="78">
        <v>45215</v>
      </c>
      <c r="AF74" s="78">
        <v>809762</v>
      </c>
      <c r="AG74" s="78">
        <v>85358</v>
      </c>
      <c r="AH74" s="78">
        <v>41280</v>
      </c>
      <c r="AI74" s="78"/>
      <c r="AJ74" s="78" t="s">
        <v>1352</v>
      </c>
      <c r="AK74" s="78" t="s">
        <v>1440</v>
      </c>
      <c r="AL74" s="82" t="s">
        <v>1531</v>
      </c>
      <c r="AM74" s="78"/>
      <c r="AN74" s="80">
        <v>39559.17886574074</v>
      </c>
      <c r="AO74" s="82" t="s">
        <v>1637</v>
      </c>
      <c r="AP74" s="78" t="b">
        <v>0</v>
      </c>
      <c r="AQ74" s="78" t="b">
        <v>0</v>
      </c>
      <c r="AR74" s="78" t="b">
        <v>1</v>
      </c>
      <c r="AS74" s="78"/>
      <c r="AT74" s="78">
        <v>23416</v>
      </c>
      <c r="AU74" s="82" t="s">
        <v>1681</v>
      </c>
      <c r="AV74" s="78" t="b">
        <v>1</v>
      </c>
      <c r="AW74" s="78" t="s">
        <v>1745</v>
      </c>
      <c r="AX74" s="82" t="s">
        <v>1817</v>
      </c>
      <c r="AY74" s="78" t="s">
        <v>65</v>
      </c>
      <c r="AZ74" s="78" t="str">
        <f>REPLACE(INDEX(GroupVertices[Group],MATCH(Vertices[[#This Row],[Vertex]],GroupVertices[Vertex],0)),1,1,"")</f>
        <v>5</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257</v>
      </c>
      <c r="B75" s="65"/>
      <c r="C75" s="65" t="s">
        <v>64</v>
      </c>
      <c r="D75" s="66">
        <v>163.57481355106262</v>
      </c>
      <c r="E75" s="68"/>
      <c r="F75" s="100" t="s">
        <v>698</v>
      </c>
      <c r="G75" s="65"/>
      <c r="H75" s="69" t="s">
        <v>257</v>
      </c>
      <c r="I75" s="70"/>
      <c r="J75" s="70"/>
      <c r="K75" s="69" t="s">
        <v>1931</v>
      </c>
      <c r="L75" s="73">
        <v>512.6974691431917</v>
      </c>
      <c r="M75" s="74">
        <v>8839.2724609375</v>
      </c>
      <c r="N75" s="74">
        <v>8446.212890625</v>
      </c>
      <c r="O75" s="75"/>
      <c r="P75" s="76"/>
      <c r="Q75" s="76"/>
      <c r="R75" s="86"/>
      <c r="S75" s="48">
        <v>0</v>
      </c>
      <c r="T75" s="48">
        <v>6</v>
      </c>
      <c r="U75" s="49">
        <v>30</v>
      </c>
      <c r="V75" s="49">
        <v>0.166667</v>
      </c>
      <c r="W75" s="49">
        <v>0</v>
      </c>
      <c r="X75" s="49">
        <v>3.297283</v>
      </c>
      <c r="Y75" s="49">
        <v>0</v>
      </c>
      <c r="Z75" s="49">
        <v>0</v>
      </c>
      <c r="AA75" s="71">
        <v>75</v>
      </c>
      <c r="AB75" s="71"/>
      <c r="AC75" s="72"/>
      <c r="AD75" s="78" t="s">
        <v>1243</v>
      </c>
      <c r="AE75" s="78">
        <v>3243</v>
      </c>
      <c r="AF75" s="78">
        <v>3789</v>
      </c>
      <c r="AG75" s="78">
        <v>39960</v>
      </c>
      <c r="AH75" s="78">
        <v>25404</v>
      </c>
      <c r="AI75" s="78"/>
      <c r="AJ75" s="78" t="s">
        <v>1353</v>
      </c>
      <c r="AK75" s="78" t="s">
        <v>1441</v>
      </c>
      <c r="AL75" s="82" t="s">
        <v>1532</v>
      </c>
      <c r="AM75" s="78"/>
      <c r="AN75" s="80">
        <v>39841.84506944445</v>
      </c>
      <c r="AO75" s="82" t="s">
        <v>1638</v>
      </c>
      <c r="AP75" s="78" t="b">
        <v>1</v>
      </c>
      <c r="AQ75" s="78" t="b">
        <v>0</v>
      </c>
      <c r="AR75" s="78" t="b">
        <v>0</v>
      </c>
      <c r="AS75" s="78"/>
      <c r="AT75" s="78">
        <v>750</v>
      </c>
      <c r="AU75" s="82" t="s">
        <v>1681</v>
      </c>
      <c r="AV75" s="78" t="b">
        <v>0</v>
      </c>
      <c r="AW75" s="78" t="s">
        <v>1745</v>
      </c>
      <c r="AX75" s="82" t="s">
        <v>1818</v>
      </c>
      <c r="AY75" s="78" t="s">
        <v>66</v>
      </c>
      <c r="AZ75" s="78" t="str">
        <f>REPLACE(INDEX(GroupVertices[Group],MATCH(Vertices[[#This Row],[Vertex]],GroupVertices[Vertex],0)),1,1,"")</f>
        <v>6</v>
      </c>
      <c r="BA75" s="48" t="s">
        <v>498</v>
      </c>
      <c r="BB75" s="48" t="s">
        <v>498</v>
      </c>
      <c r="BC75" s="48" t="s">
        <v>536</v>
      </c>
      <c r="BD75" s="48" t="s">
        <v>536</v>
      </c>
      <c r="BE75" s="48"/>
      <c r="BF75" s="48"/>
      <c r="BG75" s="116" t="s">
        <v>2478</v>
      </c>
      <c r="BH75" s="116" t="s">
        <v>2478</v>
      </c>
      <c r="BI75" s="116" t="s">
        <v>2556</v>
      </c>
      <c r="BJ75" s="116" t="s">
        <v>2556</v>
      </c>
      <c r="BK75" s="116">
        <v>0</v>
      </c>
      <c r="BL75" s="120">
        <v>0</v>
      </c>
      <c r="BM75" s="116">
        <v>0</v>
      </c>
      <c r="BN75" s="120">
        <v>0</v>
      </c>
      <c r="BO75" s="116">
        <v>0</v>
      </c>
      <c r="BP75" s="120">
        <v>0</v>
      </c>
      <c r="BQ75" s="116">
        <v>16</v>
      </c>
      <c r="BR75" s="120">
        <v>100</v>
      </c>
      <c r="BS75" s="116">
        <v>16</v>
      </c>
      <c r="BT75" s="2"/>
      <c r="BU75" s="3"/>
      <c r="BV75" s="3"/>
      <c r="BW75" s="3"/>
      <c r="BX75" s="3"/>
    </row>
    <row r="76" spans="1:76" ht="15">
      <c r="A76" s="64" t="s">
        <v>309</v>
      </c>
      <c r="B76" s="65"/>
      <c r="C76" s="65" t="s">
        <v>64</v>
      </c>
      <c r="D76" s="66">
        <v>164.76330500311886</v>
      </c>
      <c r="E76" s="68"/>
      <c r="F76" s="100" t="s">
        <v>1724</v>
      </c>
      <c r="G76" s="65"/>
      <c r="H76" s="69" t="s">
        <v>309</v>
      </c>
      <c r="I76" s="70"/>
      <c r="J76" s="70"/>
      <c r="K76" s="69" t="s">
        <v>1932</v>
      </c>
      <c r="L76" s="73">
        <v>1</v>
      </c>
      <c r="M76" s="74">
        <v>8524.2431640625</v>
      </c>
      <c r="N76" s="74">
        <v>7246.333984375</v>
      </c>
      <c r="O76" s="75"/>
      <c r="P76" s="76"/>
      <c r="Q76" s="76"/>
      <c r="R76" s="86"/>
      <c r="S76" s="48">
        <v>1</v>
      </c>
      <c r="T76" s="48">
        <v>0</v>
      </c>
      <c r="U76" s="49">
        <v>0</v>
      </c>
      <c r="V76" s="49">
        <v>0.090909</v>
      </c>
      <c r="W76" s="49">
        <v>0</v>
      </c>
      <c r="X76" s="49">
        <v>0.617114</v>
      </c>
      <c r="Y76" s="49">
        <v>0</v>
      </c>
      <c r="Z76" s="49">
        <v>0</v>
      </c>
      <c r="AA76" s="71">
        <v>76</v>
      </c>
      <c r="AB76" s="71"/>
      <c r="AC76" s="72"/>
      <c r="AD76" s="78" t="s">
        <v>1244</v>
      </c>
      <c r="AE76" s="78">
        <v>3527</v>
      </c>
      <c r="AF76" s="78">
        <v>6647</v>
      </c>
      <c r="AG76" s="78">
        <v>8833</v>
      </c>
      <c r="AH76" s="78">
        <v>2144</v>
      </c>
      <c r="AI76" s="78">
        <v>-14400</v>
      </c>
      <c r="AJ76" s="78" t="s">
        <v>1354</v>
      </c>
      <c r="AK76" s="78" t="s">
        <v>1442</v>
      </c>
      <c r="AL76" s="82" t="s">
        <v>1533</v>
      </c>
      <c r="AM76" s="78" t="s">
        <v>1569</v>
      </c>
      <c r="AN76" s="80">
        <v>39869.68881944445</v>
      </c>
      <c r="AO76" s="82" t="s">
        <v>1639</v>
      </c>
      <c r="AP76" s="78" t="b">
        <v>0</v>
      </c>
      <c r="AQ76" s="78" t="b">
        <v>0</v>
      </c>
      <c r="AR76" s="78" t="b">
        <v>0</v>
      </c>
      <c r="AS76" s="78" t="s">
        <v>1104</v>
      </c>
      <c r="AT76" s="78">
        <v>195</v>
      </c>
      <c r="AU76" s="82" t="s">
        <v>1692</v>
      </c>
      <c r="AV76" s="78" t="b">
        <v>0</v>
      </c>
      <c r="AW76" s="78" t="s">
        <v>1745</v>
      </c>
      <c r="AX76" s="82" t="s">
        <v>1819</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310</v>
      </c>
      <c r="B77" s="65"/>
      <c r="C77" s="65" t="s">
        <v>64</v>
      </c>
      <c r="D77" s="66">
        <v>164.36076486120479</v>
      </c>
      <c r="E77" s="68"/>
      <c r="F77" s="100" t="s">
        <v>1725</v>
      </c>
      <c r="G77" s="65"/>
      <c r="H77" s="69" t="s">
        <v>310</v>
      </c>
      <c r="I77" s="70"/>
      <c r="J77" s="70"/>
      <c r="K77" s="69" t="s">
        <v>1933</v>
      </c>
      <c r="L77" s="73">
        <v>1</v>
      </c>
      <c r="M77" s="74">
        <v>8189.4873046875</v>
      </c>
      <c r="N77" s="74">
        <v>9397.322265625</v>
      </c>
      <c r="O77" s="75"/>
      <c r="P77" s="76"/>
      <c r="Q77" s="76"/>
      <c r="R77" s="86"/>
      <c r="S77" s="48">
        <v>1</v>
      </c>
      <c r="T77" s="48">
        <v>0</v>
      </c>
      <c r="U77" s="49">
        <v>0</v>
      </c>
      <c r="V77" s="49">
        <v>0.090909</v>
      </c>
      <c r="W77" s="49">
        <v>0</v>
      </c>
      <c r="X77" s="49">
        <v>0.617114</v>
      </c>
      <c r="Y77" s="49">
        <v>0</v>
      </c>
      <c r="Z77" s="49">
        <v>0</v>
      </c>
      <c r="AA77" s="71">
        <v>77</v>
      </c>
      <c r="AB77" s="71"/>
      <c r="AC77" s="72"/>
      <c r="AD77" s="78" t="s">
        <v>1245</v>
      </c>
      <c r="AE77" s="78">
        <v>1627</v>
      </c>
      <c r="AF77" s="78">
        <v>5679</v>
      </c>
      <c r="AG77" s="78">
        <v>3574</v>
      </c>
      <c r="AH77" s="78">
        <v>1224</v>
      </c>
      <c r="AI77" s="78"/>
      <c r="AJ77" s="78" t="s">
        <v>1355</v>
      </c>
      <c r="AK77" s="78" t="s">
        <v>1443</v>
      </c>
      <c r="AL77" s="82" t="s">
        <v>1534</v>
      </c>
      <c r="AM77" s="78"/>
      <c r="AN77" s="80">
        <v>40015.642696759256</v>
      </c>
      <c r="AO77" s="82" t="s">
        <v>1640</v>
      </c>
      <c r="AP77" s="78" t="b">
        <v>0</v>
      </c>
      <c r="AQ77" s="78" t="b">
        <v>0</v>
      </c>
      <c r="AR77" s="78" t="b">
        <v>1</v>
      </c>
      <c r="AS77" s="78"/>
      <c r="AT77" s="78">
        <v>164</v>
      </c>
      <c r="AU77" s="82" t="s">
        <v>1681</v>
      </c>
      <c r="AV77" s="78" t="b">
        <v>0</v>
      </c>
      <c r="AW77" s="78" t="s">
        <v>1745</v>
      </c>
      <c r="AX77" s="82" t="s">
        <v>1820</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311</v>
      </c>
      <c r="B78" s="65"/>
      <c r="C78" s="65" t="s">
        <v>64</v>
      </c>
      <c r="D78" s="66">
        <v>261.59375395439474</v>
      </c>
      <c r="E78" s="68"/>
      <c r="F78" s="100" t="s">
        <v>1726</v>
      </c>
      <c r="G78" s="65"/>
      <c r="H78" s="69" t="s">
        <v>311</v>
      </c>
      <c r="I78" s="70"/>
      <c r="J78" s="70"/>
      <c r="K78" s="69" t="s">
        <v>1934</v>
      </c>
      <c r="L78" s="73">
        <v>1</v>
      </c>
      <c r="M78" s="74">
        <v>9154.3017578125</v>
      </c>
      <c r="N78" s="74">
        <v>9646.09375</v>
      </c>
      <c r="O78" s="75"/>
      <c r="P78" s="76"/>
      <c r="Q78" s="76"/>
      <c r="R78" s="86"/>
      <c r="S78" s="48">
        <v>1</v>
      </c>
      <c r="T78" s="48">
        <v>0</v>
      </c>
      <c r="U78" s="49">
        <v>0</v>
      </c>
      <c r="V78" s="49">
        <v>0.090909</v>
      </c>
      <c r="W78" s="49">
        <v>0</v>
      </c>
      <c r="X78" s="49">
        <v>0.617114</v>
      </c>
      <c r="Y78" s="49">
        <v>0</v>
      </c>
      <c r="Z78" s="49">
        <v>0</v>
      </c>
      <c r="AA78" s="71">
        <v>78</v>
      </c>
      <c r="AB78" s="71"/>
      <c r="AC78" s="72"/>
      <c r="AD78" s="78" t="s">
        <v>1246</v>
      </c>
      <c r="AE78" s="78">
        <v>549</v>
      </c>
      <c r="AF78" s="78">
        <v>239498</v>
      </c>
      <c r="AG78" s="78">
        <v>16942</v>
      </c>
      <c r="AH78" s="78">
        <v>16098</v>
      </c>
      <c r="AI78" s="78"/>
      <c r="AJ78" s="78" t="s">
        <v>1356</v>
      </c>
      <c r="AK78" s="78" t="s">
        <v>1444</v>
      </c>
      <c r="AL78" s="82" t="s">
        <v>1535</v>
      </c>
      <c r="AM78" s="78"/>
      <c r="AN78" s="80">
        <v>40142.98452546296</v>
      </c>
      <c r="AO78" s="82" t="s">
        <v>1641</v>
      </c>
      <c r="AP78" s="78" t="b">
        <v>0</v>
      </c>
      <c r="AQ78" s="78" t="b">
        <v>0</v>
      </c>
      <c r="AR78" s="78" t="b">
        <v>1</v>
      </c>
      <c r="AS78" s="78"/>
      <c r="AT78" s="78">
        <v>701</v>
      </c>
      <c r="AU78" s="82" t="s">
        <v>1684</v>
      </c>
      <c r="AV78" s="78" t="b">
        <v>1</v>
      </c>
      <c r="AW78" s="78" t="s">
        <v>1745</v>
      </c>
      <c r="AX78" s="82" t="s">
        <v>1821</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312</v>
      </c>
      <c r="B79" s="65"/>
      <c r="C79" s="65" t="s">
        <v>64</v>
      </c>
      <c r="D79" s="66">
        <v>341.76660945045137</v>
      </c>
      <c r="E79" s="68"/>
      <c r="F79" s="100" t="s">
        <v>1727</v>
      </c>
      <c r="G79" s="65"/>
      <c r="H79" s="69" t="s">
        <v>312</v>
      </c>
      <c r="I79" s="70"/>
      <c r="J79" s="70"/>
      <c r="K79" s="69" t="s">
        <v>1935</v>
      </c>
      <c r="L79" s="73">
        <v>1</v>
      </c>
      <c r="M79" s="74">
        <v>9489.0576171875</v>
      </c>
      <c r="N79" s="74">
        <v>7495.10107421875</v>
      </c>
      <c r="O79" s="75"/>
      <c r="P79" s="76"/>
      <c r="Q79" s="76"/>
      <c r="R79" s="86"/>
      <c r="S79" s="48">
        <v>1</v>
      </c>
      <c r="T79" s="48">
        <v>0</v>
      </c>
      <c r="U79" s="49">
        <v>0</v>
      </c>
      <c r="V79" s="49">
        <v>0.090909</v>
      </c>
      <c r="W79" s="49">
        <v>0</v>
      </c>
      <c r="X79" s="49">
        <v>0.617114</v>
      </c>
      <c r="Y79" s="49">
        <v>0</v>
      </c>
      <c r="Z79" s="49">
        <v>0</v>
      </c>
      <c r="AA79" s="71">
        <v>79</v>
      </c>
      <c r="AB79" s="71"/>
      <c r="AC79" s="72"/>
      <c r="AD79" s="78" t="s">
        <v>1247</v>
      </c>
      <c r="AE79" s="78">
        <v>3974</v>
      </c>
      <c r="AF79" s="78">
        <v>432292</v>
      </c>
      <c r="AG79" s="78">
        <v>42758</v>
      </c>
      <c r="AH79" s="78">
        <v>10240</v>
      </c>
      <c r="AI79" s="78"/>
      <c r="AJ79" s="78" t="s">
        <v>1357</v>
      </c>
      <c r="AK79" s="78" t="s">
        <v>1445</v>
      </c>
      <c r="AL79" s="82" t="s">
        <v>1536</v>
      </c>
      <c r="AM79" s="78"/>
      <c r="AN79" s="80">
        <v>39570.63195601852</v>
      </c>
      <c r="AO79" s="82" t="s">
        <v>1642</v>
      </c>
      <c r="AP79" s="78" t="b">
        <v>0</v>
      </c>
      <c r="AQ79" s="78" t="b">
        <v>0</v>
      </c>
      <c r="AR79" s="78" t="b">
        <v>1</v>
      </c>
      <c r="AS79" s="78"/>
      <c r="AT79" s="78">
        <v>3579</v>
      </c>
      <c r="AU79" s="82" t="s">
        <v>1687</v>
      </c>
      <c r="AV79" s="78" t="b">
        <v>1</v>
      </c>
      <c r="AW79" s="78" t="s">
        <v>1745</v>
      </c>
      <c r="AX79" s="82" t="s">
        <v>1822</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313</v>
      </c>
      <c r="B80" s="65"/>
      <c r="C80" s="65" t="s">
        <v>64</v>
      </c>
      <c r="D80" s="66">
        <v>416.68606658617693</v>
      </c>
      <c r="E80" s="68"/>
      <c r="F80" s="100" t="s">
        <v>1728</v>
      </c>
      <c r="G80" s="65"/>
      <c r="H80" s="69" t="s">
        <v>313</v>
      </c>
      <c r="I80" s="70"/>
      <c r="J80" s="70"/>
      <c r="K80" s="69" t="s">
        <v>1936</v>
      </c>
      <c r="L80" s="73">
        <v>1</v>
      </c>
      <c r="M80" s="74">
        <v>9788.884765625</v>
      </c>
      <c r="N80" s="74">
        <v>8694.984375</v>
      </c>
      <c r="O80" s="75"/>
      <c r="P80" s="76"/>
      <c r="Q80" s="76"/>
      <c r="R80" s="86"/>
      <c r="S80" s="48">
        <v>1</v>
      </c>
      <c r="T80" s="48">
        <v>0</v>
      </c>
      <c r="U80" s="49">
        <v>0</v>
      </c>
      <c r="V80" s="49">
        <v>0.090909</v>
      </c>
      <c r="W80" s="49">
        <v>0</v>
      </c>
      <c r="X80" s="49">
        <v>0.617114</v>
      </c>
      <c r="Y80" s="49">
        <v>0</v>
      </c>
      <c r="Z80" s="49">
        <v>0</v>
      </c>
      <c r="AA80" s="71">
        <v>80</v>
      </c>
      <c r="AB80" s="71"/>
      <c r="AC80" s="72"/>
      <c r="AD80" s="78" t="s">
        <v>1248</v>
      </c>
      <c r="AE80" s="78">
        <v>18</v>
      </c>
      <c r="AF80" s="78">
        <v>612453</v>
      </c>
      <c r="AG80" s="78">
        <v>20049</v>
      </c>
      <c r="AH80" s="78">
        <v>12</v>
      </c>
      <c r="AI80" s="78"/>
      <c r="AJ80" s="78" t="s">
        <v>1358</v>
      </c>
      <c r="AK80" s="78" t="s">
        <v>1446</v>
      </c>
      <c r="AL80" s="82" t="s">
        <v>1537</v>
      </c>
      <c r="AM80" s="78"/>
      <c r="AN80" s="80">
        <v>39989.882939814815</v>
      </c>
      <c r="AO80" s="82" t="s">
        <v>1643</v>
      </c>
      <c r="AP80" s="78" t="b">
        <v>0</v>
      </c>
      <c r="AQ80" s="78" t="b">
        <v>0</v>
      </c>
      <c r="AR80" s="78" t="b">
        <v>0</v>
      </c>
      <c r="AS80" s="78"/>
      <c r="AT80" s="78">
        <v>6279</v>
      </c>
      <c r="AU80" s="82" t="s">
        <v>1681</v>
      </c>
      <c r="AV80" s="78" t="b">
        <v>1</v>
      </c>
      <c r="AW80" s="78" t="s">
        <v>1745</v>
      </c>
      <c r="AX80" s="82" t="s">
        <v>1823</v>
      </c>
      <c r="AY80" s="78" t="s">
        <v>65</v>
      </c>
      <c r="AZ80" s="78" t="str">
        <f>REPLACE(INDEX(GroupVertices[Group],MATCH(Vertices[[#This Row],[Vertex]],GroupVertices[Vertex],0)),1,1,"")</f>
        <v>6</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314</v>
      </c>
      <c r="B81" s="65"/>
      <c r="C81" s="65" t="s">
        <v>64</v>
      </c>
      <c r="D81" s="66">
        <v>162.1426356081369</v>
      </c>
      <c r="E81" s="68"/>
      <c r="F81" s="100" t="s">
        <v>1729</v>
      </c>
      <c r="G81" s="65"/>
      <c r="H81" s="69" t="s">
        <v>314</v>
      </c>
      <c r="I81" s="70"/>
      <c r="J81" s="70"/>
      <c r="K81" s="69" t="s">
        <v>1937</v>
      </c>
      <c r="L81" s="73">
        <v>1</v>
      </c>
      <c r="M81" s="74">
        <v>7874.4560546875</v>
      </c>
      <c r="N81" s="74">
        <v>8197.4423828125</v>
      </c>
      <c r="O81" s="75"/>
      <c r="P81" s="76"/>
      <c r="Q81" s="76"/>
      <c r="R81" s="86"/>
      <c r="S81" s="48">
        <v>1</v>
      </c>
      <c r="T81" s="48">
        <v>0</v>
      </c>
      <c r="U81" s="49">
        <v>0</v>
      </c>
      <c r="V81" s="49">
        <v>0.090909</v>
      </c>
      <c r="W81" s="49">
        <v>0</v>
      </c>
      <c r="X81" s="49">
        <v>0.617114</v>
      </c>
      <c r="Y81" s="49">
        <v>0</v>
      </c>
      <c r="Z81" s="49">
        <v>0</v>
      </c>
      <c r="AA81" s="71">
        <v>81</v>
      </c>
      <c r="AB81" s="71"/>
      <c r="AC81" s="72"/>
      <c r="AD81" s="78" t="s">
        <v>1249</v>
      </c>
      <c r="AE81" s="78">
        <v>499</v>
      </c>
      <c r="AF81" s="78">
        <v>345</v>
      </c>
      <c r="AG81" s="78">
        <v>2222</v>
      </c>
      <c r="AH81" s="78">
        <v>1124</v>
      </c>
      <c r="AI81" s="78"/>
      <c r="AJ81" s="78" t="s">
        <v>1359</v>
      </c>
      <c r="AK81" s="78" t="s">
        <v>1447</v>
      </c>
      <c r="AL81" s="78"/>
      <c r="AM81" s="78"/>
      <c r="AN81" s="80">
        <v>39965.62789351852</v>
      </c>
      <c r="AO81" s="82" t="s">
        <v>1644</v>
      </c>
      <c r="AP81" s="78" t="b">
        <v>0</v>
      </c>
      <c r="AQ81" s="78" t="b">
        <v>0</v>
      </c>
      <c r="AR81" s="78" t="b">
        <v>1</v>
      </c>
      <c r="AS81" s="78"/>
      <c r="AT81" s="78">
        <v>47</v>
      </c>
      <c r="AU81" s="82" t="s">
        <v>1683</v>
      </c>
      <c r="AV81" s="78" t="b">
        <v>0</v>
      </c>
      <c r="AW81" s="78" t="s">
        <v>1745</v>
      </c>
      <c r="AX81" s="82" t="s">
        <v>1824</v>
      </c>
      <c r="AY81" s="78" t="s">
        <v>65</v>
      </c>
      <c r="AZ81" s="78" t="str">
        <f>REPLACE(INDEX(GroupVertices[Group],MATCH(Vertices[[#This Row],[Vertex]],GroupVertices[Vertex],0)),1,1,"")</f>
        <v>6</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258</v>
      </c>
      <c r="B82" s="65"/>
      <c r="C82" s="65" t="s">
        <v>64</v>
      </c>
      <c r="D82" s="66">
        <v>162.04532735069074</v>
      </c>
      <c r="E82" s="68"/>
      <c r="F82" s="100" t="s">
        <v>699</v>
      </c>
      <c r="G82" s="65"/>
      <c r="H82" s="69" t="s">
        <v>258</v>
      </c>
      <c r="I82" s="70"/>
      <c r="J82" s="70"/>
      <c r="K82" s="69" t="s">
        <v>1938</v>
      </c>
      <c r="L82" s="73">
        <v>1</v>
      </c>
      <c r="M82" s="74">
        <v>528.6995849609375</v>
      </c>
      <c r="N82" s="74">
        <v>9126.1455078125</v>
      </c>
      <c r="O82" s="75"/>
      <c r="P82" s="76"/>
      <c r="Q82" s="76"/>
      <c r="R82" s="86"/>
      <c r="S82" s="48">
        <v>1</v>
      </c>
      <c r="T82" s="48">
        <v>1</v>
      </c>
      <c r="U82" s="49">
        <v>0</v>
      </c>
      <c r="V82" s="49">
        <v>0</v>
      </c>
      <c r="W82" s="49">
        <v>0</v>
      </c>
      <c r="X82" s="49">
        <v>0.999996</v>
      </c>
      <c r="Y82" s="49">
        <v>0</v>
      </c>
      <c r="Z82" s="49" t="s">
        <v>2050</v>
      </c>
      <c r="AA82" s="71">
        <v>82</v>
      </c>
      <c r="AB82" s="71"/>
      <c r="AC82" s="72"/>
      <c r="AD82" s="78" t="s">
        <v>1250</v>
      </c>
      <c r="AE82" s="78">
        <v>116</v>
      </c>
      <c r="AF82" s="78">
        <v>111</v>
      </c>
      <c r="AG82" s="78">
        <v>335</v>
      </c>
      <c r="AH82" s="78">
        <v>822</v>
      </c>
      <c r="AI82" s="78"/>
      <c r="AJ82" s="78" t="s">
        <v>1360</v>
      </c>
      <c r="AK82" s="78" t="s">
        <v>1448</v>
      </c>
      <c r="AL82" s="78"/>
      <c r="AM82" s="78"/>
      <c r="AN82" s="80">
        <v>43438.81995370371</v>
      </c>
      <c r="AO82" s="82" t="s">
        <v>1645</v>
      </c>
      <c r="AP82" s="78" t="b">
        <v>0</v>
      </c>
      <c r="AQ82" s="78" t="b">
        <v>0</v>
      </c>
      <c r="AR82" s="78" t="b">
        <v>1</v>
      </c>
      <c r="AS82" s="78"/>
      <c r="AT82" s="78">
        <v>4</v>
      </c>
      <c r="AU82" s="82" t="s">
        <v>1681</v>
      </c>
      <c r="AV82" s="78" t="b">
        <v>0</v>
      </c>
      <c r="AW82" s="78" t="s">
        <v>1745</v>
      </c>
      <c r="AX82" s="82" t="s">
        <v>1825</v>
      </c>
      <c r="AY82" s="78" t="s">
        <v>66</v>
      </c>
      <c r="AZ82" s="78" t="str">
        <f>REPLACE(INDEX(GroupVertices[Group],MATCH(Vertices[[#This Row],[Vertex]],GroupVertices[Vertex],0)),1,1,"")</f>
        <v>1</v>
      </c>
      <c r="BA82" s="48" t="s">
        <v>499</v>
      </c>
      <c r="BB82" s="48" t="s">
        <v>499</v>
      </c>
      <c r="BC82" s="48" t="s">
        <v>536</v>
      </c>
      <c r="BD82" s="48" t="s">
        <v>536</v>
      </c>
      <c r="BE82" s="48"/>
      <c r="BF82" s="48"/>
      <c r="BG82" s="116" t="s">
        <v>2479</v>
      </c>
      <c r="BH82" s="116" t="s">
        <v>2479</v>
      </c>
      <c r="BI82" s="116" t="s">
        <v>2557</v>
      </c>
      <c r="BJ82" s="116" t="s">
        <v>2557</v>
      </c>
      <c r="BK82" s="116">
        <v>2</v>
      </c>
      <c r="BL82" s="120">
        <v>8.695652173913043</v>
      </c>
      <c r="BM82" s="116">
        <v>1</v>
      </c>
      <c r="BN82" s="120">
        <v>4.3478260869565215</v>
      </c>
      <c r="BO82" s="116">
        <v>0</v>
      </c>
      <c r="BP82" s="120">
        <v>0</v>
      </c>
      <c r="BQ82" s="116">
        <v>20</v>
      </c>
      <c r="BR82" s="120">
        <v>86.95652173913044</v>
      </c>
      <c r="BS82" s="116">
        <v>23</v>
      </c>
      <c r="BT82" s="2"/>
      <c r="BU82" s="3"/>
      <c r="BV82" s="3"/>
      <c r="BW82" s="3"/>
      <c r="BX82" s="3"/>
    </row>
    <row r="83" spans="1:76" ht="15">
      <c r="A83" s="64" t="s">
        <v>259</v>
      </c>
      <c r="B83" s="65"/>
      <c r="C83" s="65" t="s">
        <v>64</v>
      </c>
      <c r="D83" s="66">
        <v>165.49852294826772</v>
      </c>
      <c r="E83" s="68"/>
      <c r="F83" s="100" t="s">
        <v>1730</v>
      </c>
      <c r="G83" s="65"/>
      <c r="H83" s="69" t="s">
        <v>259</v>
      </c>
      <c r="I83" s="70"/>
      <c r="J83" s="70"/>
      <c r="K83" s="69" t="s">
        <v>1939</v>
      </c>
      <c r="L83" s="73">
        <v>1</v>
      </c>
      <c r="M83" s="74">
        <v>194.9122772216797</v>
      </c>
      <c r="N83" s="74">
        <v>2594.495849609375</v>
      </c>
      <c r="O83" s="75"/>
      <c r="P83" s="76"/>
      <c r="Q83" s="76"/>
      <c r="R83" s="86"/>
      <c r="S83" s="48">
        <v>0</v>
      </c>
      <c r="T83" s="48">
        <v>1</v>
      </c>
      <c r="U83" s="49">
        <v>0</v>
      </c>
      <c r="V83" s="49">
        <v>0.008333</v>
      </c>
      <c r="W83" s="49">
        <v>0.006844</v>
      </c>
      <c r="X83" s="49">
        <v>0.33234</v>
      </c>
      <c r="Y83" s="49">
        <v>0</v>
      </c>
      <c r="Z83" s="49">
        <v>0</v>
      </c>
      <c r="AA83" s="71">
        <v>83</v>
      </c>
      <c r="AB83" s="71"/>
      <c r="AC83" s="72"/>
      <c r="AD83" s="78" t="s">
        <v>1251</v>
      </c>
      <c r="AE83" s="78">
        <v>2006</v>
      </c>
      <c r="AF83" s="78">
        <v>8415</v>
      </c>
      <c r="AG83" s="78">
        <v>2744</v>
      </c>
      <c r="AH83" s="78">
        <v>54159</v>
      </c>
      <c r="AI83" s="78"/>
      <c r="AJ83" s="78" t="s">
        <v>1361</v>
      </c>
      <c r="AK83" s="78" t="s">
        <v>1449</v>
      </c>
      <c r="AL83" s="82" t="s">
        <v>1538</v>
      </c>
      <c r="AM83" s="78"/>
      <c r="AN83" s="80">
        <v>41175.784363425926</v>
      </c>
      <c r="AO83" s="82" t="s">
        <v>1646</v>
      </c>
      <c r="AP83" s="78" t="b">
        <v>0</v>
      </c>
      <c r="AQ83" s="78" t="b">
        <v>0</v>
      </c>
      <c r="AR83" s="78" t="b">
        <v>1</v>
      </c>
      <c r="AS83" s="78"/>
      <c r="AT83" s="78">
        <v>335</v>
      </c>
      <c r="AU83" s="82" t="s">
        <v>1685</v>
      </c>
      <c r="AV83" s="78" t="b">
        <v>0</v>
      </c>
      <c r="AW83" s="78" t="s">
        <v>1745</v>
      </c>
      <c r="AX83" s="82" t="s">
        <v>1826</v>
      </c>
      <c r="AY83" s="78" t="s">
        <v>66</v>
      </c>
      <c r="AZ83" s="78" t="str">
        <f>REPLACE(INDEX(GroupVertices[Group],MATCH(Vertices[[#This Row],[Vertex]],GroupVertices[Vertex],0)),1,1,"")</f>
        <v>2</v>
      </c>
      <c r="BA83" s="48"/>
      <c r="BB83" s="48"/>
      <c r="BC83" s="48"/>
      <c r="BD83" s="48"/>
      <c r="BE83" s="48" t="s">
        <v>593</v>
      </c>
      <c r="BF83" s="48" t="s">
        <v>593</v>
      </c>
      <c r="BG83" s="116" t="s">
        <v>2480</v>
      </c>
      <c r="BH83" s="116" t="s">
        <v>2480</v>
      </c>
      <c r="BI83" s="116" t="s">
        <v>2558</v>
      </c>
      <c r="BJ83" s="116" t="s">
        <v>2558</v>
      </c>
      <c r="BK83" s="116">
        <v>1</v>
      </c>
      <c r="BL83" s="120">
        <v>7.6923076923076925</v>
      </c>
      <c r="BM83" s="116">
        <v>0</v>
      </c>
      <c r="BN83" s="120">
        <v>0</v>
      </c>
      <c r="BO83" s="116">
        <v>0</v>
      </c>
      <c r="BP83" s="120">
        <v>0</v>
      </c>
      <c r="BQ83" s="116">
        <v>12</v>
      </c>
      <c r="BR83" s="120">
        <v>92.3076923076923</v>
      </c>
      <c r="BS83" s="116">
        <v>13</v>
      </c>
      <c r="BT83" s="2"/>
      <c r="BU83" s="3"/>
      <c r="BV83" s="3"/>
      <c r="BW83" s="3"/>
      <c r="BX83" s="3"/>
    </row>
    <row r="84" spans="1:76" ht="15">
      <c r="A84" s="64" t="s">
        <v>260</v>
      </c>
      <c r="B84" s="65"/>
      <c r="C84" s="65" t="s">
        <v>64</v>
      </c>
      <c r="D84" s="66">
        <v>162.9768251997481</v>
      </c>
      <c r="E84" s="68"/>
      <c r="F84" s="100" t="s">
        <v>700</v>
      </c>
      <c r="G84" s="65"/>
      <c r="H84" s="69" t="s">
        <v>260</v>
      </c>
      <c r="I84" s="70"/>
      <c r="J84" s="70"/>
      <c r="K84" s="69" t="s">
        <v>1940</v>
      </c>
      <c r="L84" s="73">
        <v>1</v>
      </c>
      <c r="M84" s="74">
        <v>6604.2783203125</v>
      </c>
      <c r="N84" s="74">
        <v>4261.33837890625</v>
      </c>
      <c r="O84" s="75"/>
      <c r="P84" s="76"/>
      <c r="Q84" s="76"/>
      <c r="R84" s="86"/>
      <c r="S84" s="48">
        <v>0</v>
      </c>
      <c r="T84" s="48">
        <v>1</v>
      </c>
      <c r="U84" s="49">
        <v>0</v>
      </c>
      <c r="V84" s="49">
        <v>1</v>
      </c>
      <c r="W84" s="49">
        <v>0</v>
      </c>
      <c r="X84" s="49">
        <v>0.999996</v>
      </c>
      <c r="Y84" s="49">
        <v>0</v>
      </c>
      <c r="Z84" s="49">
        <v>0</v>
      </c>
      <c r="AA84" s="71">
        <v>84</v>
      </c>
      <c r="AB84" s="71"/>
      <c r="AC84" s="72"/>
      <c r="AD84" s="78" t="s">
        <v>1252</v>
      </c>
      <c r="AE84" s="78">
        <v>2016</v>
      </c>
      <c r="AF84" s="78">
        <v>2351</v>
      </c>
      <c r="AG84" s="78">
        <v>27838</v>
      </c>
      <c r="AH84" s="78">
        <v>25649</v>
      </c>
      <c r="AI84" s="78"/>
      <c r="AJ84" s="78" t="s">
        <v>1362</v>
      </c>
      <c r="AK84" s="78" t="s">
        <v>1450</v>
      </c>
      <c r="AL84" s="82" t="s">
        <v>1539</v>
      </c>
      <c r="AM84" s="78"/>
      <c r="AN84" s="80">
        <v>40424.1362037037</v>
      </c>
      <c r="AO84" s="82" t="s">
        <v>1647</v>
      </c>
      <c r="AP84" s="78" t="b">
        <v>1</v>
      </c>
      <c r="AQ84" s="78" t="b">
        <v>0</v>
      </c>
      <c r="AR84" s="78" t="b">
        <v>1</v>
      </c>
      <c r="AS84" s="78"/>
      <c r="AT84" s="78">
        <v>10</v>
      </c>
      <c r="AU84" s="82" t="s">
        <v>1681</v>
      </c>
      <c r="AV84" s="78" t="b">
        <v>0</v>
      </c>
      <c r="AW84" s="78" t="s">
        <v>1745</v>
      </c>
      <c r="AX84" s="82" t="s">
        <v>1827</v>
      </c>
      <c r="AY84" s="78" t="s">
        <v>66</v>
      </c>
      <c r="AZ84" s="78" t="str">
        <f>REPLACE(INDEX(GroupVertices[Group],MATCH(Vertices[[#This Row],[Vertex]],GroupVertices[Vertex],0)),1,1,"")</f>
        <v>18</v>
      </c>
      <c r="BA84" s="48" t="s">
        <v>500</v>
      </c>
      <c r="BB84" s="48" t="s">
        <v>500</v>
      </c>
      <c r="BC84" s="48" t="s">
        <v>536</v>
      </c>
      <c r="BD84" s="48" t="s">
        <v>536</v>
      </c>
      <c r="BE84" s="48" t="s">
        <v>559</v>
      </c>
      <c r="BF84" s="48" t="s">
        <v>559</v>
      </c>
      <c r="BG84" s="116" t="s">
        <v>2481</v>
      </c>
      <c r="BH84" s="116" t="s">
        <v>2511</v>
      </c>
      <c r="BI84" s="116" t="s">
        <v>2559</v>
      </c>
      <c r="BJ84" s="116" t="s">
        <v>2583</v>
      </c>
      <c r="BK84" s="116">
        <v>0</v>
      </c>
      <c r="BL84" s="120">
        <v>0</v>
      </c>
      <c r="BM84" s="116">
        <v>0</v>
      </c>
      <c r="BN84" s="120">
        <v>0</v>
      </c>
      <c r="BO84" s="116">
        <v>0</v>
      </c>
      <c r="BP84" s="120">
        <v>0</v>
      </c>
      <c r="BQ84" s="116">
        <v>42</v>
      </c>
      <c r="BR84" s="120">
        <v>100</v>
      </c>
      <c r="BS84" s="116">
        <v>42</v>
      </c>
      <c r="BT84" s="2"/>
      <c r="BU84" s="3"/>
      <c r="BV84" s="3"/>
      <c r="BW84" s="3"/>
      <c r="BX84" s="3"/>
    </row>
    <row r="85" spans="1:76" ht="15">
      <c r="A85" s="64" t="s">
        <v>315</v>
      </c>
      <c r="B85" s="65"/>
      <c r="C85" s="65" t="s">
        <v>64</v>
      </c>
      <c r="D85" s="66">
        <v>163.37021670207324</v>
      </c>
      <c r="E85" s="68"/>
      <c r="F85" s="100" t="s">
        <v>1731</v>
      </c>
      <c r="G85" s="65"/>
      <c r="H85" s="69" t="s">
        <v>315</v>
      </c>
      <c r="I85" s="70"/>
      <c r="J85" s="70"/>
      <c r="K85" s="69" t="s">
        <v>1941</v>
      </c>
      <c r="L85" s="73">
        <v>1</v>
      </c>
      <c r="M85" s="74">
        <v>6604.2783203125</v>
      </c>
      <c r="N85" s="74">
        <v>4973.03173828125</v>
      </c>
      <c r="O85" s="75"/>
      <c r="P85" s="76"/>
      <c r="Q85" s="76"/>
      <c r="R85" s="86"/>
      <c r="S85" s="48">
        <v>1</v>
      </c>
      <c r="T85" s="48">
        <v>0</v>
      </c>
      <c r="U85" s="49">
        <v>0</v>
      </c>
      <c r="V85" s="49">
        <v>1</v>
      </c>
      <c r="W85" s="49">
        <v>0</v>
      </c>
      <c r="X85" s="49">
        <v>0.999996</v>
      </c>
      <c r="Y85" s="49">
        <v>0</v>
      </c>
      <c r="Z85" s="49">
        <v>0</v>
      </c>
      <c r="AA85" s="71">
        <v>85</v>
      </c>
      <c r="AB85" s="71"/>
      <c r="AC85" s="72"/>
      <c r="AD85" s="78" t="s">
        <v>1253</v>
      </c>
      <c r="AE85" s="78">
        <v>3628</v>
      </c>
      <c r="AF85" s="78">
        <v>3297</v>
      </c>
      <c r="AG85" s="78">
        <v>4606</v>
      </c>
      <c r="AH85" s="78">
        <v>2908</v>
      </c>
      <c r="AI85" s="78">
        <v>-18000</v>
      </c>
      <c r="AJ85" s="78" t="s">
        <v>1363</v>
      </c>
      <c r="AK85" s="78" t="s">
        <v>1451</v>
      </c>
      <c r="AL85" s="82" t="s">
        <v>1540</v>
      </c>
      <c r="AM85" s="78" t="s">
        <v>1569</v>
      </c>
      <c r="AN85" s="80">
        <v>41667.220729166664</v>
      </c>
      <c r="AO85" s="82" t="s">
        <v>1648</v>
      </c>
      <c r="AP85" s="78" t="b">
        <v>0</v>
      </c>
      <c r="AQ85" s="78" t="b">
        <v>0</v>
      </c>
      <c r="AR85" s="78" t="b">
        <v>1</v>
      </c>
      <c r="AS85" s="78" t="s">
        <v>1104</v>
      </c>
      <c r="AT85" s="78">
        <v>431</v>
      </c>
      <c r="AU85" s="82" t="s">
        <v>1681</v>
      </c>
      <c r="AV85" s="78" t="b">
        <v>0</v>
      </c>
      <c r="AW85" s="78" t="s">
        <v>1745</v>
      </c>
      <c r="AX85" s="82" t="s">
        <v>1828</v>
      </c>
      <c r="AY85" s="78" t="s">
        <v>65</v>
      </c>
      <c r="AZ85" s="78" t="str">
        <f>REPLACE(INDEX(GroupVertices[Group],MATCH(Vertices[[#This Row],[Vertex]],GroupVertices[Vertex],0)),1,1,"")</f>
        <v>18</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261</v>
      </c>
      <c r="B86" s="65"/>
      <c r="C86" s="65" t="s">
        <v>64</v>
      </c>
      <c r="D86" s="66">
        <v>162.4407980892861</v>
      </c>
      <c r="E86" s="68"/>
      <c r="F86" s="100" t="s">
        <v>1732</v>
      </c>
      <c r="G86" s="65"/>
      <c r="H86" s="69" t="s">
        <v>261</v>
      </c>
      <c r="I86" s="70"/>
      <c r="J86" s="70"/>
      <c r="K86" s="69" t="s">
        <v>1942</v>
      </c>
      <c r="L86" s="73">
        <v>1</v>
      </c>
      <c r="M86" s="74">
        <v>9430.505859375</v>
      </c>
      <c r="N86" s="74">
        <v>2485.045654296875</v>
      </c>
      <c r="O86" s="75"/>
      <c r="P86" s="76"/>
      <c r="Q86" s="76"/>
      <c r="R86" s="86"/>
      <c r="S86" s="48">
        <v>0</v>
      </c>
      <c r="T86" s="48">
        <v>1</v>
      </c>
      <c r="U86" s="49">
        <v>0</v>
      </c>
      <c r="V86" s="49">
        <v>1</v>
      </c>
      <c r="W86" s="49">
        <v>0</v>
      </c>
      <c r="X86" s="49">
        <v>0.999996</v>
      </c>
      <c r="Y86" s="49">
        <v>0</v>
      </c>
      <c r="Z86" s="49">
        <v>0</v>
      </c>
      <c r="AA86" s="71">
        <v>86</v>
      </c>
      <c r="AB86" s="71"/>
      <c r="AC86" s="72"/>
      <c r="AD86" s="78" t="s">
        <v>1254</v>
      </c>
      <c r="AE86" s="78">
        <v>1604</v>
      </c>
      <c r="AF86" s="78">
        <v>1062</v>
      </c>
      <c r="AG86" s="78">
        <v>4317</v>
      </c>
      <c r="AH86" s="78">
        <v>4206</v>
      </c>
      <c r="AI86" s="78"/>
      <c r="AJ86" s="78" t="s">
        <v>1364</v>
      </c>
      <c r="AK86" s="78"/>
      <c r="AL86" s="82" t="s">
        <v>1541</v>
      </c>
      <c r="AM86" s="78"/>
      <c r="AN86" s="80">
        <v>41298.74940972222</v>
      </c>
      <c r="AO86" s="82" t="s">
        <v>1649</v>
      </c>
      <c r="AP86" s="78" t="b">
        <v>1</v>
      </c>
      <c r="AQ86" s="78" t="b">
        <v>0</v>
      </c>
      <c r="AR86" s="78" t="b">
        <v>0</v>
      </c>
      <c r="AS86" s="78"/>
      <c r="AT86" s="78">
        <v>49</v>
      </c>
      <c r="AU86" s="82" t="s">
        <v>1681</v>
      </c>
      <c r="AV86" s="78" t="b">
        <v>0</v>
      </c>
      <c r="AW86" s="78" t="s">
        <v>1745</v>
      </c>
      <c r="AX86" s="82" t="s">
        <v>1829</v>
      </c>
      <c r="AY86" s="78" t="s">
        <v>66</v>
      </c>
      <c r="AZ86" s="78" t="str">
        <f>REPLACE(INDEX(GroupVertices[Group],MATCH(Vertices[[#This Row],[Vertex]],GroupVertices[Vertex],0)),1,1,"")</f>
        <v>17</v>
      </c>
      <c r="BA86" s="48"/>
      <c r="BB86" s="48"/>
      <c r="BC86" s="48"/>
      <c r="BD86" s="48"/>
      <c r="BE86" s="48" t="s">
        <v>594</v>
      </c>
      <c r="BF86" s="48" t="s">
        <v>594</v>
      </c>
      <c r="BG86" s="116" t="s">
        <v>2482</v>
      </c>
      <c r="BH86" s="116" t="s">
        <v>2482</v>
      </c>
      <c r="BI86" s="116" t="s">
        <v>2560</v>
      </c>
      <c r="BJ86" s="116" t="s">
        <v>2560</v>
      </c>
      <c r="BK86" s="116">
        <v>0</v>
      </c>
      <c r="BL86" s="120">
        <v>0</v>
      </c>
      <c r="BM86" s="116">
        <v>0</v>
      </c>
      <c r="BN86" s="120">
        <v>0</v>
      </c>
      <c r="BO86" s="116">
        <v>0</v>
      </c>
      <c r="BP86" s="120">
        <v>0</v>
      </c>
      <c r="BQ86" s="116">
        <v>36</v>
      </c>
      <c r="BR86" s="120">
        <v>100</v>
      </c>
      <c r="BS86" s="116">
        <v>36</v>
      </c>
      <c r="BT86" s="2"/>
      <c r="BU86" s="3"/>
      <c r="BV86" s="3"/>
      <c r="BW86" s="3"/>
      <c r="BX86" s="3"/>
    </row>
    <row r="87" spans="1:76" ht="15">
      <c r="A87" s="64" t="s">
        <v>316</v>
      </c>
      <c r="B87" s="65"/>
      <c r="C87" s="65" t="s">
        <v>64</v>
      </c>
      <c r="D87" s="66">
        <v>185.29077300446664</v>
      </c>
      <c r="E87" s="68"/>
      <c r="F87" s="100" t="s">
        <v>1733</v>
      </c>
      <c r="G87" s="65"/>
      <c r="H87" s="69" t="s">
        <v>316</v>
      </c>
      <c r="I87" s="70"/>
      <c r="J87" s="70"/>
      <c r="K87" s="69" t="s">
        <v>1943</v>
      </c>
      <c r="L87" s="73">
        <v>1</v>
      </c>
      <c r="M87" s="74">
        <v>9430.505859375</v>
      </c>
      <c r="N87" s="74">
        <v>3196.739013671875</v>
      </c>
      <c r="O87" s="75"/>
      <c r="P87" s="76"/>
      <c r="Q87" s="76"/>
      <c r="R87" s="86"/>
      <c r="S87" s="48">
        <v>1</v>
      </c>
      <c r="T87" s="48">
        <v>0</v>
      </c>
      <c r="U87" s="49">
        <v>0</v>
      </c>
      <c r="V87" s="49">
        <v>1</v>
      </c>
      <c r="W87" s="49">
        <v>0</v>
      </c>
      <c r="X87" s="49">
        <v>0.999996</v>
      </c>
      <c r="Y87" s="49">
        <v>0</v>
      </c>
      <c r="Z87" s="49">
        <v>0</v>
      </c>
      <c r="AA87" s="71">
        <v>87</v>
      </c>
      <c r="AB87" s="71"/>
      <c r="AC87" s="72"/>
      <c r="AD87" s="78" t="s">
        <v>1255</v>
      </c>
      <c r="AE87" s="78">
        <v>701</v>
      </c>
      <c r="AF87" s="78">
        <v>56010</v>
      </c>
      <c r="AG87" s="78">
        <v>9505</v>
      </c>
      <c r="AH87" s="78">
        <v>2127</v>
      </c>
      <c r="AI87" s="78"/>
      <c r="AJ87" s="78" t="s">
        <v>1365</v>
      </c>
      <c r="AK87" s="78" t="s">
        <v>1439</v>
      </c>
      <c r="AL87" s="82" t="s">
        <v>1542</v>
      </c>
      <c r="AM87" s="78"/>
      <c r="AN87" s="80">
        <v>40475.77023148148</v>
      </c>
      <c r="AO87" s="82" t="s">
        <v>1650</v>
      </c>
      <c r="AP87" s="78" t="b">
        <v>0</v>
      </c>
      <c r="AQ87" s="78" t="b">
        <v>0</v>
      </c>
      <c r="AR87" s="78" t="b">
        <v>1</v>
      </c>
      <c r="AS87" s="78"/>
      <c r="AT87" s="78">
        <v>580</v>
      </c>
      <c r="AU87" s="82" t="s">
        <v>1681</v>
      </c>
      <c r="AV87" s="78" t="b">
        <v>0</v>
      </c>
      <c r="AW87" s="78" t="s">
        <v>1745</v>
      </c>
      <c r="AX87" s="82" t="s">
        <v>1830</v>
      </c>
      <c r="AY87" s="78" t="s">
        <v>65</v>
      </c>
      <c r="AZ87" s="78" t="str">
        <f>REPLACE(INDEX(GroupVertices[Group],MATCH(Vertices[[#This Row],[Vertex]],GroupVertices[Vertex],0)),1,1,"")</f>
        <v>17</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262</v>
      </c>
      <c r="B88" s="65"/>
      <c r="C88" s="65" t="s">
        <v>64</v>
      </c>
      <c r="D88" s="66">
        <v>162.04075303089627</v>
      </c>
      <c r="E88" s="68"/>
      <c r="F88" s="100" t="s">
        <v>701</v>
      </c>
      <c r="G88" s="65"/>
      <c r="H88" s="69" t="s">
        <v>262</v>
      </c>
      <c r="I88" s="70"/>
      <c r="J88" s="70"/>
      <c r="K88" s="69" t="s">
        <v>1944</v>
      </c>
      <c r="L88" s="73">
        <v>1</v>
      </c>
      <c r="M88" s="74">
        <v>8488.4296875</v>
      </c>
      <c r="N88" s="74">
        <v>1420.4461669921875</v>
      </c>
      <c r="O88" s="75"/>
      <c r="P88" s="76"/>
      <c r="Q88" s="76"/>
      <c r="R88" s="86"/>
      <c r="S88" s="48">
        <v>0</v>
      </c>
      <c r="T88" s="48">
        <v>1</v>
      </c>
      <c r="U88" s="49">
        <v>0</v>
      </c>
      <c r="V88" s="49">
        <v>1</v>
      </c>
      <c r="W88" s="49">
        <v>0</v>
      </c>
      <c r="X88" s="49">
        <v>0.701752</v>
      </c>
      <c r="Y88" s="49">
        <v>0</v>
      </c>
      <c r="Z88" s="49">
        <v>0</v>
      </c>
      <c r="AA88" s="71">
        <v>88</v>
      </c>
      <c r="AB88" s="71"/>
      <c r="AC88" s="72"/>
      <c r="AD88" s="78" t="s">
        <v>1256</v>
      </c>
      <c r="AE88" s="78">
        <v>124</v>
      </c>
      <c r="AF88" s="78">
        <v>100</v>
      </c>
      <c r="AG88" s="78">
        <v>230</v>
      </c>
      <c r="AH88" s="78">
        <v>411</v>
      </c>
      <c r="AI88" s="78"/>
      <c r="AJ88" s="78" t="s">
        <v>1366</v>
      </c>
      <c r="AK88" s="78" t="s">
        <v>1452</v>
      </c>
      <c r="AL88" s="82" t="s">
        <v>1543</v>
      </c>
      <c r="AM88" s="78"/>
      <c r="AN88" s="80">
        <v>42611.61907407407</v>
      </c>
      <c r="AO88" s="82" t="s">
        <v>1651</v>
      </c>
      <c r="AP88" s="78" t="b">
        <v>1</v>
      </c>
      <c r="AQ88" s="78" t="b">
        <v>0</v>
      </c>
      <c r="AR88" s="78" t="b">
        <v>0</v>
      </c>
      <c r="AS88" s="78"/>
      <c r="AT88" s="78">
        <v>2</v>
      </c>
      <c r="AU88" s="78"/>
      <c r="AV88" s="78" t="b">
        <v>0</v>
      </c>
      <c r="AW88" s="78" t="s">
        <v>1745</v>
      </c>
      <c r="AX88" s="82" t="s">
        <v>1831</v>
      </c>
      <c r="AY88" s="78" t="s">
        <v>66</v>
      </c>
      <c r="AZ88" s="78" t="str">
        <f>REPLACE(INDEX(GroupVertices[Group],MATCH(Vertices[[#This Row],[Vertex]],GroupVertices[Vertex],0)),1,1,"")</f>
        <v>16</v>
      </c>
      <c r="BA88" s="48"/>
      <c r="BB88" s="48"/>
      <c r="BC88" s="48"/>
      <c r="BD88" s="48"/>
      <c r="BE88" s="48" t="s">
        <v>2428</v>
      </c>
      <c r="BF88" s="48" t="s">
        <v>2436</v>
      </c>
      <c r="BG88" s="116" t="s">
        <v>2483</v>
      </c>
      <c r="BH88" s="116" t="s">
        <v>2512</v>
      </c>
      <c r="BI88" s="116" t="s">
        <v>2561</v>
      </c>
      <c r="BJ88" s="116" t="s">
        <v>2561</v>
      </c>
      <c r="BK88" s="116">
        <v>1</v>
      </c>
      <c r="BL88" s="120">
        <v>3.4482758620689653</v>
      </c>
      <c r="BM88" s="116">
        <v>0</v>
      </c>
      <c r="BN88" s="120">
        <v>0</v>
      </c>
      <c r="BO88" s="116">
        <v>0</v>
      </c>
      <c r="BP88" s="120">
        <v>0</v>
      </c>
      <c r="BQ88" s="116">
        <v>28</v>
      </c>
      <c r="BR88" s="120">
        <v>96.55172413793103</v>
      </c>
      <c r="BS88" s="116">
        <v>29</v>
      </c>
      <c r="BT88" s="2"/>
      <c r="BU88" s="3"/>
      <c r="BV88" s="3"/>
      <c r="BW88" s="3"/>
      <c r="BX88" s="3"/>
    </row>
    <row r="89" spans="1:76" ht="15">
      <c r="A89" s="64" t="s">
        <v>284</v>
      </c>
      <c r="B89" s="65"/>
      <c r="C89" s="65" t="s">
        <v>64</v>
      </c>
      <c r="D89" s="66">
        <v>162.1405563718667</v>
      </c>
      <c r="E89" s="68"/>
      <c r="F89" s="100" t="s">
        <v>720</v>
      </c>
      <c r="G89" s="65"/>
      <c r="H89" s="69" t="s">
        <v>284</v>
      </c>
      <c r="I89" s="70"/>
      <c r="J89" s="70"/>
      <c r="K89" s="69" t="s">
        <v>1945</v>
      </c>
      <c r="L89" s="73">
        <v>1</v>
      </c>
      <c r="M89" s="74">
        <v>8488.4296875</v>
      </c>
      <c r="N89" s="74">
        <v>708.7526245117188</v>
      </c>
      <c r="O89" s="75"/>
      <c r="P89" s="76"/>
      <c r="Q89" s="76"/>
      <c r="R89" s="86"/>
      <c r="S89" s="48">
        <v>2</v>
      </c>
      <c r="T89" s="48">
        <v>1</v>
      </c>
      <c r="U89" s="49">
        <v>0</v>
      </c>
      <c r="V89" s="49">
        <v>1</v>
      </c>
      <c r="W89" s="49">
        <v>0</v>
      </c>
      <c r="X89" s="49">
        <v>1.29824</v>
      </c>
      <c r="Y89" s="49">
        <v>0</v>
      </c>
      <c r="Z89" s="49">
        <v>0</v>
      </c>
      <c r="AA89" s="71">
        <v>89</v>
      </c>
      <c r="AB89" s="71"/>
      <c r="AC89" s="72"/>
      <c r="AD89" s="78" t="s">
        <v>1257</v>
      </c>
      <c r="AE89" s="78">
        <v>111</v>
      </c>
      <c r="AF89" s="78">
        <v>340</v>
      </c>
      <c r="AG89" s="78">
        <v>817</v>
      </c>
      <c r="AH89" s="78">
        <v>214</v>
      </c>
      <c r="AI89" s="78"/>
      <c r="AJ89" s="78" t="s">
        <v>1367</v>
      </c>
      <c r="AK89" s="78" t="s">
        <v>1452</v>
      </c>
      <c r="AL89" s="82" t="s">
        <v>1544</v>
      </c>
      <c r="AM89" s="78"/>
      <c r="AN89" s="80">
        <v>42812.47914351852</v>
      </c>
      <c r="AO89" s="82" t="s">
        <v>1652</v>
      </c>
      <c r="AP89" s="78" t="b">
        <v>0</v>
      </c>
      <c r="AQ89" s="78" t="b">
        <v>0</v>
      </c>
      <c r="AR89" s="78" t="b">
        <v>0</v>
      </c>
      <c r="AS89" s="78"/>
      <c r="AT89" s="78">
        <v>3</v>
      </c>
      <c r="AU89" s="82" t="s">
        <v>1681</v>
      </c>
      <c r="AV89" s="78" t="b">
        <v>0</v>
      </c>
      <c r="AW89" s="78" t="s">
        <v>1745</v>
      </c>
      <c r="AX89" s="82" t="s">
        <v>1832</v>
      </c>
      <c r="AY89" s="78" t="s">
        <v>66</v>
      </c>
      <c r="AZ89" s="78" t="str">
        <f>REPLACE(INDEX(GroupVertices[Group],MATCH(Vertices[[#This Row],[Vertex]],GroupVertices[Vertex],0)),1,1,"")</f>
        <v>16</v>
      </c>
      <c r="BA89" s="48" t="s">
        <v>2409</v>
      </c>
      <c r="BB89" s="48" t="s">
        <v>2409</v>
      </c>
      <c r="BC89" s="48" t="s">
        <v>2102</v>
      </c>
      <c r="BD89" s="48" t="s">
        <v>2422</v>
      </c>
      <c r="BE89" s="48" t="s">
        <v>2429</v>
      </c>
      <c r="BF89" s="48" t="s">
        <v>2437</v>
      </c>
      <c r="BG89" s="116" t="s">
        <v>2484</v>
      </c>
      <c r="BH89" s="116" t="s">
        <v>2484</v>
      </c>
      <c r="BI89" s="116" t="s">
        <v>2562</v>
      </c>
      <c r="BJ89" s="116" t="s">
        <v>2562</v>
      </c>
      <c r="BK89" s="116">
        <v>4</v>
      </c>
      <c r="BL89" s="120">
        <v>2.3121387283236996</v>
      </c>
      <c r="BM89" s="116">
        <v>1</v>
      </c>
      <c r="BN89" s="120">
        <v>0.5780346820809249</v>
      </c>
      <c r="BO89" s="116">
        <v>0</v>
      </c>
      <c r="BP89" s="120">
        <v>0</v>
      </c>
      <c r="BQ89" s="116">
        <v>168</v>
      </c>
      <c r="BR89" s="120">
        <v>97.10982658959537</v>
      </c>
      <c r="BS89" s="116">
        <v>173</v>
      </c>
      <c r="BT89" s="2"/>
      <c r="BU89" s="3"/>
      <c r="BV89" s="3"/>
      <c r="BW89" s="3"/>
      <c r="BX89" s="3"/>
    </row>
    <row r="90" spans="1:76" ht="15">
      <c r="A90" s="64" t="s">
        <v>263</v>
      </c>
      <c r="B90" s="65"/>
      <c r="C90" s="65" t="s">
        <v>64</v>
      </c>
      <c r="D90" s="66">
        <v>162.06445632437675</v>
      </c>
      <c r="E90" s="68"/>
      <c r="F90" s="100" t="s">
        <v>702</v>
      </c>
      <c r="G90" s="65"/>
      <c r="H90" s="69" t="s">
        <v>263</v>
      </c>
      <c r="I90" s="70"/>
      <c r="J90" s="70"/>
      <c r="K90" s="69" t="s">
        <v>1946</v>
      </c>
      <c r="L90" s="73">
        <v>1</v>
      </c>
      <c r="M90" s="74">
        <v>1196.274169921875</v>
      </c>
      <c r="N90" s="74">
        <v>9126.1455078125</v>
      </c>
      <c r="O90" s="75"/>
      <c r="P90" s="76"/>
      <c r="Q90" s="76"/>
      <c r="R90" s="86"/>
      <c r="S90" s="48">
        <v>1</v>
      </c>
      <c r="T90" s="48">
        <v>1</v>
      </c>
      <c r="U90" s="49">
        <v>0</v>
      </c>
      <c r="V90" s="49">
        <v>0</v>
      </c>
      <c r="W90" s="49">
        <v>0</v>
      </c>
      <c r="X90" s="49">
        <v>0.999996</v>
      </c>
      <c r="Y90" s="49">
        <v>0</v>
      </c>
      <c r="Z90" s="49" t="s">
        <v>2050</v>
      </c>
      <c r="AA90" s="71">
        <v>90</v>
      </c>
      <c r="AB90" s="71"/>
      <c r="AC90" s="72"/>
      <c r="AD90" s="78" t="s">
        <v>1258</v>
      </c>
      <c r="AE90" s="78">
        <v>311</v>
      </c>
      <c r="AF90" s="78">
        <v>157</v>
      </c>
      <c r="AG90" s="78">
        <v>32603</v>
      </c>
      <c r="AH90" s="78">
        <v>2037</v>
      </c>
      <c r="AI90" s="78"/>
      <c r="AJ90" s="78" t="s">
        <v>1368</v>
      </c>
      <c r="AK90" s="78"/>
      <c r="AL90" s="78"/>
      <c r="AM90" s="78"/>
      <c r="AN90" s="80">
        <v>42805.80709490741</v>
      </c>
      <c r="AO90" s="82" t="s">
        <v>1653</v>
      </c>
      <c r="AP90" s="78" t="b">
        <v>1</v>
      </c>
      <c r="AQ90" s="78" t="b">
        <v>0</v>
      </c>
      <c r="AR90" s="78" t="b">
        <v>0</v>
      </c>
      <c r="AS90" s="78"/>
      <c r="AT90" s="78">
        <v>13</v>
      </c>
      <c r="AU90" s="78"/>
      <c r="AV90" s="78" t="b">
        <v>0</v>
      </c>
      <c r="AW90" s="78" t="s">
        <v>1745</v>
      </c>
      <c r="AX90" s="82" t="s">
        <v>1833</v>
      </c>
      <c r="AY90" s="78" t="s">
        <v>66</v>
      </c>
      <c r="AZ90" s="78" t="str">
        <f>REPLACE(INDEX(GroupVertices[Group],MATCH(Vertices[[#This Row],[Vertex]],GroupVertices[Vertex],0)),1,1,"")</f>
        <v>1</v>
      </c>
      <c r="BA90" s="48" t="s">
        <v>501</v>
      </c>
      <c r="BB90" s="48" t="s">
        <v>501</v>
      </c>
      <c r="BC90" s="48" t="s">
        <v>536</v>
      </c>
      <c r="BD90" s="48" t="s">
        <v>536</v>
      </c>
      <c r="BE90" s="48" t="s">
        <v>597</v>
      </c>
      <c r="BF90" s="48" t="s">
        <v>597</v>
      </c>
      <c r="BG90" s="116" t="s">
        <v>2485</v>
      </c>
      <c r="BH90" s="116" t="s">
        <v>2485</v>
      </c>
      <c r="BI90" s="116" t="s">
        <v>2563</v>
      </c>
      <c r="BJ90" s="116" t="s">
        <v>2563</v>
      </c>
      <c r="BK90" s="116">
        <v>0</v>
      </c>
      <c r="BL90" s="120">
        <v>0</v>
      </c>
      <c r="BM90" s="116">
        <v>0</v>
      </c>
      <c r="BN90" s="120">
        <v>0</v>
      </c>
      <c r="BO90" s="116">
        <v>0</v>
      </c>
      <c r="BP90" s="120">
        <v>0</v>
      </c>
      <c r="BQ90" s="116">
        <v>10</v>
      </c>
      <c r="BR90" s="120">
        <v>100</v>
      </c>
      <c r="BS90" s="116">
        <v>10</v>
      </c>
      <c r="BT90" s="2"/>
      <c r="BU90" s="3"/>
      <c r="BV90" s="3"/>
      <c r="BW90" s="3"/>
      <c r="BX90" s="3"/>
    </row>
    <row r="91" spans="1:76" ht="15">
      <c r="A91" s="64" t="s">
        <v>264</v>
      </c>
      <c r="B91" s="65"/>
      <c r="C91" s="65" t="s">
        <v>64</v>
      </c>
      <c r="D91" s="66">
        <v>162.63167197889203</v>
      </c>
      <c r="E91" s="68"/>
      <c r="F91" s="100" t="s">
        <v>703</v>
      </c>
      <c r="G91" s="65"/>
      <c r="H91" s="69" t="s">
        <v>264</v>
      </c>
      <c r="I91" s="70"/>
      <c r="J91" s="70"/>
      <c r="K91" s="69" t="s">
        <v>1947</v>
      </c>
      <c r="L91" s="73">
        <v>1</v>
      </c>
      <c r="M91" s="74">
        <v>528.6995849609375</v>
      </c>
      <c r="N91" s="74">
        <v>8086.25048828125</v>
      </c>
      <c r="O91" s="75"/>
      <c r="P91" s="76"/>
      <c r="Q91" s="76"/>
      <c r="R91" s="86"/>
      <c r="S91" s="48">
        <v>1</v>
      </c>
      <c r="T91" s="48">
        <v>1</v>
      </c>
      <c r="U91" s="49">
        <v>0</v>
      </c>
      <c r="V91" s="49">
        <v>0</v>
      </c>
      <c r="W91" s="49">
        <v>0</v>
      </c>
      <c r="X91" s="49">
        <v>0.999996</v>
      </c>
      <c r="Y91" s="49">
        <v>0</v>
      </c>
      <c r="Z91" s="49" t="s">
        <v>2050</v>
      </c>
      <c r="AA91" s="71">
        <v>91</v>
      </c>
      <c r="AB91" s="71"/>
      <c r="AC91" s="72"/>
      <c r="AD91" s="78" t="s">
        <v>1259</v>
      </c>
      <c r="AE91" s="78">
        <v>619</v>
      </c>
      <c r="AF91" s="78">
        <v>1521</v>
      </c>
      <c r="AG91" s="78">
        <v>8072</v>
      </c>
      <c r="AH91" s="78">
        <v>687</v>
      </c>
      <c r="AI91" s="78"/>
      <c r="AJ91" s="78" t="s">
        <v>1369</v>
      </c>
      <c r="AK91" s="78" t="s">
        <v>1432</v>
      </c>
      <c r="AL91" s="82" t="s">
        <v>1545</v>
      </c>
      <c r="AM91" s="78"/>
      <c r="AN91" s="80">
        <v>40823.12211805556</v>
      </c>
      <c r="AO91" s="82" t="s">
        <v>1654</v>
      </c>
      <c r="AP91" s="78" t="b">
        <v>0</v>
      </c>
      <c r="AQ91" s="78" t="b">
        <v>0</v>
      </c>
      <c r="AR91" s="78" t="b">
        <v>0</v>
      </c>
      <c r="AS91" s="78"/>
      <c r="AT91" s="78">
        <v>95</v>
      </c>
      <c r="AU91" s="82" t="s">
        <v>1685</v>
      </c>
      <c r="AV91" s="78" t="b">
        <v>0</v>
      </c>
      <c r="AW91" s="78" t="s">
        <v>1745</v>
      </c>
      <c r="AX91" s="82" t="s">
        <v>1834</v>
      </c>
      <c r="AY91" s="78" t="s">
        <v>66</v>
      </c>
      <c r="AZ91" s="78" t="str">
        <f>REPLACE(INDEX(GroupVertices[Group],MATCH(Vertices[[#This Row],[Vertex]],GroupVertices[Vertex],0)),1,1,"")</f>
        <v>1</v>
      </c>
      <c r="BA91" s="48" t="s">
        <v>502</v>
      </c>
      <c r="BB91" s="48" t="s">
        <v>502</v>
      </c>
      <c r="BC91" s="48" t="s">
        <v>550</v>
      </c>
      <c r="BD91" s="48" t="s">
        <v>550</v>
      </c>
      <c r="BE91" s="48"/>
      <c r="BF91" s="48"/>
      <c r="BG91" s="116" t="s">
        <v>2486</v>
      </c>
      <c r="BH91" s="116" t="s">
        <v>2486</v>
      </c>
      <c r="BI91" s="116" t="s">
        <v>2564</v>
      </c>
      <c r="BJ91" s="116" t="s">
        <v>2564</v>
      </c>
      <c r="BK91" s="116">
        <v>1</v>
      </c>
      <c r="BL91" s="120">
        <v>6.666666666666667</v>
      </c>
      <c r="BM91" s="116">
        <v>0</v>
      </c>
      <c r="BN91" s="120">
        <v>0</v>
      </c>
      <c r="BO91" s="116">
        <v>0</v>
      </c>
      <c r="BP91" s="120">
        <v>0</v>
      </c>
      <c r="BQ91" s="116">
        <v>14</v>
      </c>
      <c r="BR91" s="120">
        <v>93.33333333333333</v>
      </c>
      <c r="BS91" s="116">
        <v>15</v>
      </c>
      <c r="BT91" s="2"/>
      <c r="BU91" s="3"/>
      <c r="BV91" s="3"/>
      <c r="BW91" s="3"/>
      <c r="BX91" s="3"/>
    </row>
    <row r="92" spans="1:76" ht="15">
      <c r="A92" s="64" t="s">
        <v>265</v>
      </c>
      <c r="B92" s="65"/>
      <c r="C92" s="65" t="s">
        <v>64</v>
      </c>
      <c r="D92" s="66">
        <v>162.15926949829864</v>
      </c>
      <c r="E92" s="68"/>
      <c r="F92" s="100" t="s">
        <v>704</v>
      </c>
      <c r="G92" s="65"/>
      <c r="H92" s="69" t="s">
        <v>265</v>
      </c>
      <c r="I92" s="70"/>
      <c r="J92" s="70"/>
      <c r="K92" s="69" t="s">
        <v>1948</v>
      </c>
      <c r="L92" s="73">
        <v>1</v>
      </c>
      <c r="M92" s="74">
        <v>9430.505859375</v>
      </c>
      <c r="N92" s="74">
        <v>1420.4461669921875</v>
      </c>
      <c r="O92" s="75"/>
      <c r="P92" s="76"/>
      <c r="Q92" s="76"/>
      <c r="R92" s="86"/>
      <c r="S92" s="48">
        <v>0</v>
      </c>
      <c r="T92" s="48">
        <v>1</v>
      </c>
      <c r="U92" s="49">
        <v>0</v>
      </c>
      <c r="V92" s="49">
        <v>1</v>
      </c>
      <c r="W92" s="49">
        <v>0</v>
      </c>
      <c r="X92" s="49">
        <v>0.701752</v>
      </c>
      <c r="Y92" s="49">
        <v>0</v>
      </c>
      <c r="Z92" s="49">
        <v>0</v>
      </c>
      <c r="AA92" s="71">
        <v>92</v>
      </c>
      <c r="AB92" s="71"/>
      <c r="AC92" s="72"/>
      <c r="AD92" s="78" t="s">
        <v>1260</v>
      </c>
      <c r="AE92" s="78">
        <v>1014</v>
      </c>
      <c r="AF92" s="78">
        <v>385</v>
      </c>
      <c r="AG92" s="78">
        <v>10143</v>
      </c>
      <c r="AH92" s="78">
        <v>15169</v>
      </c>
      <c r="AI92" s="78"/>
      <c r="AJ92" s="78" t="s">
        <v>1370</v>
      </c>
      <c r="AK92" s="78" t="s">
        <v>1453</v>
      </c>
      <c r="AL92" s="82" t="s">
        <v>1546</v>
      </c>
      <c r="AM92" s="78"/>
      <c r="AN92" s="80">
        <v>41164.141284722224</v>
      </c>
      <c r="AO92" s="82" t="s">
        <v>1655</v>
      </c>
      <c r="AP92" s="78" t="b">
        <v>0</v>
      </c>
      <c r="AQ92" s="78" t="b">
        <v>0</v>
      </c>
      <c r="AR92" s="78" t="b">
        <v>0</v>
      </c>
      <c r="AS92" s="78"/>
      <c r="AT92" s="78">
        <v>27</v>
      </c>
      <c r="AU92" s="82" t="s">
        <v>1681</v>
      </c>
      <c r="AV92" s="78" t="b">
        <v>0</v>
      </c>
      <c r="AW92" s="78" t="s">
        <v>1745</v>
      </c>
      <c r="AX92" s="82" t="s">
        <v>1835</v>
      </c>
      <c r="AY92" s="78" t="s">
        <v>66</v>
      </c>
      <c r="AZ92" s="78" t="str">
        <f>REPLACE(INDEX(GroupVertices[Group],MATCH(Vertices[[#This Row],[Vertex]],GroupVertices[Vertex],0)),1,1,"")</f>
        <v>15</v>
      </c>
      <c r="BA92" s="48"/>
      <c r="BB92" s="48"/>
      <c r="BC92" s="48"/>
      <c r="BD92" s="48"/>
      <c r="BE92" s="48" t="s">
        <v>585</v>
      </c>
      <c r="BF92" s="48" t="s">
        <v>585</v>
      </c>
      <c r="BG92" s="116" t="s">
        <v>2487</v>
      </c>
      <c r="BH92" s="116" t="s">
        <v>2487</v>
      </c>
      <c r="BI92" s="116" t="s">
        <v>2565</v>
      </c>
      <c r="BJ92" s="116" t="s">
        <v>2565</v>
      </c>
      <c r="BK92" s="116">
        <v>0</v>
      </c>
      <c r="BL92" s="120">
        <v>0</v>
      </c>
      <c r="BM92" s="116">
        <v>0</v>
      </c>
      <c r="BN92" s="120">
        <v>0</v>
      </c>
      <c r="BO92" s="116">
        <v>0</v>
      </c>
      <c r="BP92" s="120">
        <v>0</v>
      </c>
      <c r="BQ92" s="116">
        <v>27</v>
      </c>
      <c r="BR92" s="120">
        <v>100</v>
      </c>
      <c r="BS92" s="116">
        <v>27</v>
      </c>
      <c r="BT92" s="2"/>
      <c r="BU92" s="3"/>
      <c r="BV92" s="3"/>
      <c r="BW92" s="3"/>
      <c r="BX92" s="3"/>
    </row>
    <row r="93" spans="1:76" ht="15">
      <c r="A93" s="64" t="s">
        <v>270</v>
      </c>
      <c r="B93" s="65"/>
      <c r="C93" s="65" t="s">
        <v>64</v>
      </c>
      <c r="D93" s="66">
        <v>162</v>
      </c>
      <c r="E93" s="68"/>
      <c r="F93" s="100" t="s">
        <v>1734</v>
      </c>
      <c r="G93" s="65"/>
      <c r="H93" s="69" t="s">
        <v>270</v>
      </c>
      <c r="I93" s="70"/>
      <c r="J93" s="70"/>
      <c r="K93" s="69" t="s">
        <v>1949</v>
      </c>
      <c r="L93" s="73">
        <v>1</v>
      </c>
      <c r="M93" s="74">
        <v>9430.505859375</v>
      </c>
      <c r="N93" s="74">
        <v>708.7526245117188</v>
      </c>
      <c r="O93" s="75"/>
      <c r="P93" s="76"/>
      <c r="Q93" s="76"/>
      <c r="R93" s="86"/>
      <c r="S93" s="48">
        <v>2</v>
      </c>
      <c r="T93" s="48">
        <v>1</v>
      </c>
      <c r="U93" s="49">
        <v>0</v>
      </c>
      <c r="V93" s="49">
        <v>1</v>
      </c>
      <c r="W93" s="49">
        <v>0</v>
      </c>
      <c r="X93" s="49">
        <v>1.29824</v>
      </c>
      <c r="Y93" s="49">
        <v>0</v>
      </c>
      <c r="Z93" s="49">
        <v>0</v>
      </c>
      <c r="AA93" s="71">
        <v>93</v>
      </c>
      <c r="AB93" s="71"/>
      <c r="AC93" s="72"/>
      <c r="AD93" s="78" t="s">
        <v>1261</v>
      </c>
      <c r="AE93" s="78">
        <v>2</v>
      </c>
      <c r="AF93" s="78">
        <v>2</v>
      </c>
      <c r="AG93" s="78">
        <v>743</v>
      </c>
      <c r="AH93" s="78">
        <v>0</v>
      </c>
      <c r="AI93" s="78"/>
      <c r="AJ93" s="78"/>
      <c r="AK93" s="78"/>
      <c r="AL93" s="78"/>
      <c r="AM93" s="78"/>
      <c r="AN93" s="80">
        <v>40938.05538194445</v>
      </c>
      <c r="AO93" s="78"/>
      <c r="AP93" s="78" t="b">
        <v>1</v>
      </c>
      <c r="AQ93" s="78" t="b">
        <v>0</v>
      </c>
      <c r="AR93" s="78" t="b">
        <v>0</v>
      </c>
      <c r="AS93" s="78"/>
      <c r="AT93" s="78">
        <v>1</v>
      </c>
      <c r="AU93" s="82" t="s">
        <v>1681</v>
      </c>
      <c r="AV93" s="78" t="b">
        <v>0</v>
      </c>
      <c r="AW93" s="78" t="s">
        <v>1745</v>
      </c>
      <c r="AX93" s="82" t="s">
        <v>1836</v>
      </c>
      <c r="AY93" s="78" t="s">
        <v>66</v>
      </c>
      <c r="AZ93" s="78" t="str">
        <f>REPLACE(INDEX(GroupVertices[Group],MATCH(Vertices[[#This Row],[Vertex]],GroupVertices[Vertex],0)),1,1,"")</f>
        <v>15</v>
      </c>
      <c r="BA93" s="48" t="s">
        <v>2410</v>
      </c>
      <c r="BB93" s="48" t="s">
        <v>2410</v>
      </c>
      <c r="BC93" s="48" t="s">
        <v>553</v>
      </c>
      <c r="BD93" s="48" t="s">
        <v>553</v>
      </c>
      <c r="BE93" s="48" t="s">
        <v>2430</v>
      </c>
      <c r="BF93" s="48" t="s">
        <v>2438</v>
      </c>
      <c r="BG93" s="116" t="s">
        <v>2488</v>
      </c>
      <c r="BH93" s="116" t="s">
        <v>2513</v>
      </c>
      <c r="BI93" s="116" t="s">
        <v>2566</v>
      </c>
      <c r="BJ93" s="116" t="s">
        <v>2584</v>
      </c>
      <c r="BK93" s="116">
        <v>0</v>
      </c>
      <c r="BL93" s="120">
        <v>0</v>
      </c>
      <c r="BM93" s="116">
        <v>0</v>
      </c>
      <c r="BN93" s="120">
        <v>0</v>
      </c>
      <c r="BO93" s="116">
        <v>0</v>
      </c>
      <c r="BP93" s="120">
        <v>0</v>
      </c>
      <c r="BQ93" s="116">
        <v>89</v>
      </c>
      <c r="BR93" s="120">
        <v>100</v>
      </c>
      <c r="BS93" s="116">
        <v>89</v>
      </c>
      <c r="BT93" s="2"/>
      <c r="BU93" s="3"/>
      <c r="BV93" s="3"/>
      <c r="BW93" s="3"/>
      <c r="BX93" s="3"/>
    </row>
    <row r="94" spans="1:76" ht="15">
      <c r="A94" s="64" t="s">
        <v>266</v>
      </c>
      <c r="B94" s="65"/>
      <c r="C94" s="65" t="s">
        <v>64</v>
      </c>
      <c r="D94" s="66">
        <v>167.78526699825275</v>
      </c>
      <c r="E94" s="68"/>
      <c r="F94" s="100" t="s">
        <v>705</v>
      </c>
      <c r="G94" s="65"/>
      <c r="H94" s="69" t="s">
        <v>266</v>
      </c>
      <c r="I94" s="70"/>
      <c r="J94" s="70"/>
      <c r="K94" s="69" t="s">
        <v>1950</v>
      </c>
      <c r="L94" s="73">
        <v>1</v>
      </c>
      <c r="M94" s="74">
        <v>8488.4296875</v>
      </c>
      <c r="N94" s="74">
        <v>2485.045654296875</v>
      </c>
      <c r="O94" s="75"/>
      <c r="P94" s="76"/>
      <c r="Q94" s="76"/>
      <c r="R94" s="86"/>
      <c r="S94" s="48">
        <v>1</v>
      </c>
      <c r="T94" s="48">
        <v>2</v>
      </c>
      <c r="U94" s="49">
        <v>0</v>
      </c>
      <c r="V94" s="49">
        <v>1</v>
      </c>
      <c r="W94" s="49">
        <v>0</v>
      </c>
      <c r="X94" s="49">
        <v>1.29824</v>
      </c>
      <c r="Y94" s="49">
        <v>0</v>
      </c>
      <c r="Z94" s="49">
        <v>0</v>
      </c>
      <c r="AA94" s="71">
        <v>94</v>
      </c>
      <c r="AB94" s="71"/>
      <c r="AC94" s="72"/>
      <c r="AD94" s="78" t="s">
        <v>1262</v>
      </c>
      <c r="AE94" s="78">
        <v>6614</v>
      </c>
      <c r="AF94" s="78">
        <v>13914</v>
      </c>
      <c r="AG94" s="78">
        <v>18970</v>
      </c>
      <c r="AH94" s="78">
        <v>10996</v>
      </c>
      <c r="AI94" s="78"/>
      <c r="AJ94" s="78" t="s">
        <v>1371</v>
      </c>
      <c r="AK94" s="78" t="s">
        <v>1454</v>
      </c>
      <c r="AL94" s="82" t="s">
        <v>1547</v>
      </c>
      <c r="AM94" s="78"/>
      <c r="AN94" s="80">
        <v>40837.61429398148</v>
      </c>
      <c r="AO94" s="82" t="s">
        <v>1656</v>
      </c>
      <c r="AP94" s="78" t="b">
        <v>0</v>
      </c>
      <c r="AQ94" s="78" t="b">
        <v>0</v>
      </c>
      <c r="AR94" s="78" t="b">
        <v>1</v>
      </c>
      <c r="AS94" s="78"/>
      <c r="AT94" s="78">
        <v>2133</v>
      </c>
      <c r="AU94" s="82" t="s">
        <v>1681</v>
      </c>
      <c r="AV94" s="78" t="b">
        <v>1</v>
      </c>
      <c r="AW94" s="78" t="s">
        <v>1745</v>
      </c>
      <c r="AX94" s="82" t="s">
        <v>1837</v>
      </c>
      <c r="AY94" s="78" t="s">
        <v>66</v>
      </c>
      <c r="AZ94" s="78" t="str">
        <f>REPLACE(INDEX(GroupVertices[Group],MATCH(Vertices[[#This Row],[Vertex]],GroupVertices[Vertex],0)),1,1,"")</f>
        <v>14</v>
      </c>
      <c r="BA94" s="48" t="s">
        <v>2081</v>
      </c>
      <c r="BB94" s="48" t="s">
        <v>2081</v>
      </c>
      <c r="BC94" s="48" t="s">
        <v>551</v>
      </c>
      <c r="BD94" s="48" t="s">
        <v>551</v>
      </c>
      <c r="BE94" s="48" t="s">
        <v>2157</v>
      </c>
      <c r="BF94" s="48" t="s">
        <v>2439</v>
      </c>
      <c r="BG94" s="116" t="s">
        <v>2489</v>
      </c>
      <c r="BH94" s="116" t="s">
        <v>2514</v>
      </c>
      <c r="BI94" s="116" t="s">
        <v>2567</v>
      </c>
      <c r="BJ94" s="116" t="s">
        <v>2585</v>
      </c>
      <c r="BK94" s="116">
        <v>0</v>
      </c>
      <c r="BL94" s="120">
        <v>0</v>
      </c>
      <c r="BM94" s="116">
        <v>0</v>
      </c>
      <c r="BN94" s="120">
        <v>0</v>
      </c>
      <c r="BO94" s="116">
        <v>0</v>
      </c>
      <c r="BP94" s="120">
        <v>0</v>
      </c>
      <c r="BQ94" s="116">
        <v>51</v>
      </c>
      <c r="BR94" s="120">
        <v>100</v>
      </c>
      <c r="BS94" s="116">
        <v>51</v>
      </c>
      <c r="BT94" s="2"/>
      <c r="BU94" s="3"/>
      <c r="BV94" s="3"/>
      <c r="BW94" s="3"/>
      <c r="BX94" s="3"/>
    </row>
    <row r="95" spans="1:76" ht="15">
      <c r="A95" s="64" t="s">
        <v>317</v>
      </c>
      <c r="B95" s="65"/>
      <c r="C95" s="65" t="s">
        <v>64</v>
      </c>
      <c r="D95" s="66">
        <v>164.1944259595874</v>
      </c>
      <c r="E95" s="68"/>
      <c r="F95" s="100" t="s">
        <v>1735</v>
      </c>
      <c r="G95" s="65"/>
      <c r="H95" s="69" t="s">
        <v>317</v>
      </c>
      <c r="I95" s="70"/>
      <c r="J95" s="70"/>
      <c r="K95" s="69" t="s">
        <v>1951</v>
      </c>
      <c r="L95" s="73">
        <v>1</v>
      </c>
      <c r="M95" s="74">
        <v>8488.4296875</v>
      </c>
      <c r="N95" s="74">
        <v>3196.739013671875</v>
      </c>
      <c r="O95" s="75"/>
      <c r="P95" s="76"/>
      <c r="Q95" s="76"/>
      <c r="R95" s="86"/>
      <c r="S95" s="48">
        <v>1</v>
      </c>
      <c r="T95" s="48">
        <v>0</v>
      </c>
      <c r="U95" s="49">
        <v>0</v>
      </c>
      <c r="V95" s="49">
        <v>1</v>
      </c>
      <c r="W95" s="49">
        <v>0</v>
      </c>
      <c r="X95" s="49">
        <v>0.701752</v>
      </c>
      <c r="Y95" s="49">
        <v>0</v>
      </c>
      <c r="Z95" s="49">
        <v>0</v>
      </c>
      <c r="AA95" s="71">
        <v>95</v>
      </c>
      <c r="AB95" s="71"/>
      <c r="AC95" s="72"/>
      <c r="AD95" s="78" t="s">
        <v>1263</v>
      </c>
      <c r="AE95" s="78">
        <v>1017</v>
      </c>
      <c r="AF95" s="78">
        <v>5279</v>
      </c>
      <c r="AG95" s="78">
        <v>2941</v>
      </c>
      <c r="AH95" s="78">
        <v>1060</v>
      </c>
      <c r="AI95" s="78"/>
      <c r="AJ95" s="78" t="s">
        <v>1372</v>
      </c>
      <c r="AK95" s="78" t="s">
        <v>1455</v>
      </c>
      <c r="AL95" s="82" t="s">
        <v>1548</v>
      </c>
      <c r="AM95" s="78"/>
      <c r="AN95" s="80">
        <v>39832.03146990741</v>
      </c>
      <c r="AO95" s="82" t="s">
        <v>1657</v>
      </c>
      <c r="AP95" s="78" t="b">
        <v>0</v>
      </c>
      <c r="AQ95" s="78" t="b">
        <v>0</v>
      </c>
      <c r="AR95" s="78" t="b">
        <v>1</v>
      </c>
      <c r="AS95" s="78" t="s">
        <v>1104</v>
      </c>
      <c r="AT95" s="78">
        <v>106</v>
      </c>
      <c r="AU95" s="82" t="s">
        <v>1693</v>
      </c>
      <c r="AV95" s="78" t="b">
        <v>1</v>
      </c>
      <c r="AW95" s="78" t="s">
        <v>1745</v>
      </c>
      <c r="AX95" s="82" t="s">
        <v>1838</v>
      </c>
      <c r="AY95" s="78" t="s">
        <v>65</v>
      </c>
      <c r="AZ95" s="78" t="str">
        <f>REPLACE(INDEX(GroupVertices[Group],MATCH(Vertices[[#This Row],[Vertex]],GroupVertices[Vertex],0)),1,1,"")</f>
        <v>14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267</v>
      </c>
      <c r="B96" s="65"/>
      <c r="C96" s="65" t="s">
        <v>64</v>
      </c>
      <c r="D96" s="66">
        <v>162.3626188055259</v>
      </c>
      <c r="E96" s="68"/>
      <c r="F96" s="100" t="s">
        <v>1736</v>
      </c>
      <c r="G96" s="65"/>
      <c r="H96" s="69" t="s">
        <v>267</v>
      </c>
      <c r="I96" s="70"/>
      <c r="J96" s="70"/>
      <c r="K96" s="69" t="s">
        <v>1952</v>
      </c>
      <c r="L96" s="73">
        <v>1</v>
      </c>
      <c r="M96" s="74">
        <v>9430.505859375</v>
      </c>
      <c r="N96" s="74">
        <v>4261.33837890625</v>
      </c>
      <c r="O96" s="75"/>
      <c r="P96" s="76"/>
      <c r="Q96" s="76"/>
      <c r="R96" s="86"/>
      <c r="S96" s="48">
        <v>0</v>
      </c>
      <c r="T96" s="48">
        <v>1</v>
      </c>
      <c r="U96" s="49">
        <v>0</v>
      </c>
      <c r="V96" s="49">
        <v>1</v>
      </c>
      <c r="W96" s="49">
        <v>0</v>
      </c>
      <c r="X96" s="49">
        <v>0.999996</v>
      </c>
      <c r="Y96" s="49">
        <v>0</v>
      </c>
      <c r="Z96" s="49">
        <v>0</v>
      </c>
      <c r="AA96" s="71">
        <v>96</v>
      </c>
      <c r="AB96" s="71"/>
      <c r="AC96" s="72"/>
      <c r="AD96" s="78" t="s">
        <v>1264</v>
      </c>
      <c r="AE96" s="78">
        <v>2110</v>
      </c>
      <c r="AF96" s="78">
        <v>874</v>
      </c>
      <c r="AG96" s="78">
        <v>1729</v>
      </c>
      <c r="AH96" s="78">
        <v>2923</v>
      </c>
      <c r="AI96" s="78"/>
      <c r="AJ96" s="78" t="s">
        <v>1373</v>
      </c>
      <c r="AK96" s="78" t="s">
        <v>1456</v>
      </c>
      <c r="AL96" s="82" t="s">
        <v>1549</v>
      </c>
      <c r="AM96" s="78"/>
      <c r="AN96" s="80">
        <v>42174.75482638889</v>
      </c>
      <c r="AO96" s="82" t="s">
        <v>1658</v>
      </c>
      <c r="AP96" s="78" t="b">
        <v>0</v>
      </c>
      <c r="AQ96" s="78" t="b">
        <v>0</v>
      </c>
      <c r="AR96" s="78" t="b">
        <v>1</v>
      </c>
      <c r="AS96" s="78"/>
      <c r="AT96" s="78">
        <v>56</v>
      </c>
      <c r="AU96" s="82" t="s">
        <v>1681</v>
      </c>
      <c r="AV96" s="78" t="b">
        <v>0</v>
      </c>
      <c r="AW96" s="78" t="s">
        <v>1745</v>
      </c>
      <c r="AX96" s="82" t="s">
        <v>1839</v>
      </c>
      <c r="AY96" s="78" t="s">
        <v>66</v>
      </c>
      <c r="AZ96" s="78" t="str">
        <f>REPLACE(INDEX(GroupVertices[Group],MATCH(Vertices[[#This Row],[Vertex]],GroupVertices[Vertex],0)),1,1,"")</f>
        <v>13</v>
      </c>
      <c r="BA96" s="48"/>
      <c r="BB96" s="48"/>
      <c r="BC96" s="48"/>
      <c r="BD96" s="48"/>
      <c r="BE96" s="48" t="s">
        <v>559</v>
      </c>
      <c r="BF96" s="48" t="s">
        <v>559</v>
      </c>
      <c r="BG96" s="116" t="s">
        <v>2490</v>
      </c>
      <c r="BH96" s="116" t="s">
        <v>2490</v>
      </c>
      <c r="BI96" s="116" t="s">
        <v>2568</v>
      </c>
      <c r="BJ96" s="116" t="s">
        <v>2568</v>
      </c>
      <c r="BK96" s="116">
        <v>2</v>
      </c>
      <c r="BL96" s="120">
        <v>6.896551724137931</v>
      </c>
      <c r="BM96" s="116">
        <v>0</v>
      </c>
      <c r="BN96" s="120">
        <v>0</v>
      </c>
      <c r="BO96" s="116">
        <v>0</v>
      </c>
      <c r="BP96" s="120">
        <v>0</v>
      </c>
      <c r="BQ96" s="116">
        <v>27</v>
      </c>
      <c r="BR96" s="120">
        <v>93.10344827586206</v>
      </c>
      <c r="BS96" s="116">
        <v>29</v>
      </c>
      <c r="BT96" s="2"/>
      <c r="BU96" s="3"/>
      <c r="BV96" s="3"/>
      <c r="BW96" s="3"/>
      <c r="BX96" s="3"/>
    </row>
    <row r="97" spans="1:76" ht="15">
      <c r="A97" s="64" t="s">
        <v>318</v>
      </c>
      <c r="B97" s="65"/>
      <c r="C97" s="65" t="s">
        <v>64</v>
      </c>
      <c r="D97" s="66">
        <v>163.24421498409805</v>
      </c>
      <c r="E97" s="68"/>
      <c r="F97" s="100" t="s">
        <v>1737</v>
      </c>
      <c r="G97" s="65"/>
      <c r="H97" s="69" t="s">
        <v>318</v>
      </c>
      <c r="I97" s="70"/>
      <c r="J97" s="70"/>
      <c r="K97" s="69" t="s">
        <v>1953</v>
      </c>
      <c r="L97" s="73">
        <v>1</v>
      </c>
      <c r="M97" s="74">
        <v>9430.505859375</v>
      </c>
      <c r="N97" s="74">
        <v>4973.03173828125</v>
      </c>
      <c r="O97" s="75"/>
      <c r="P97" s="76"/>
      <c r="Q97" s="76"/>
      <c r="R97" s="86"/>
      <c r="S97" s="48">
        <v>1</v>
      </c>
      <c r="T97" s="48">
        <v>0</v>
      </c>
      <c r="U97" s="49">
        <v>0</v>
      </c>
      <c r="V97" s="49">
        <v>1</v>
      </c>
      <c r="W97" s="49">
        <v>0</v>
      </c>
      <c r="X97" s="49">
        <v>0.999996</v>
      </c>
      <c r="Y97" s="49">
        <v>0</v>
      </c>
      <c r="Z97" s="49">
        <v>0</v>
      </c>
      <c r="AA97" s="71">
        <v>97</v>
      </c>
      <c r="AB97" s="71"/>
      <c r="AC97" s="72"/>
      <c r="AD97" s="78" t="s">
        <v>1265</v>
      </c>
      <c r="AE97" s="78">
        <v>1471</v>
      </c>
      <c r="AF97" s="78">
        <v>2994</v>
      </c>
      <c r="AG97" s="78">
        <v>3318</v>
      </c>
      <c r="AH97" s="78">
        <v>891</v>
      </c>
      <c r="AI97" s="78"/>
      <c r="AJ97" s="78" t="s">
        <v>1374</v>
      </c>
      <c r="AK97" s="78" t="s">
        <v>1456</v>
      </c>
      <c r="AL97" s="82" t="s">
        <v>1550</v>
      </c>
      <c r="AM97" s="78"/>
      <c r="AN97" s="80">
        <v>40193.19701388889</v>
      </c>
      <c r="AO97" s="82" t="s">
        <v>1659</v>
      </c>
      <c r="AP97" s="78" t="b">
        <v>0</v>
      </c>
      <c r="AQ97" s="78" t="b">
        <v>0</v>
      </c>
      <c r="AR97" s="78" t="b">
        <v>1</v>
      </c>
      <c r="AS97" s="78"/>
      <c r="AT97" s="78">
        <v>106</v>
      </c>
      <c r="AU97" s="82" t="s">
        <v>1693</v>
      </c>
      <c r="AV97" s="78" t="b">
        <v>0</v>
      </c>
      <c r="AW97" s="78" t="s">
        <v>1745</v>
      </c>
      <c r="AX97" s="82" t="s">
        <v>1840</v>
      </c>
      <c r="AY97" s="78" t="s">
        <v>65</v>
      </c>
      <c r="AZ97" s="78" t="str">
        <f>REPLACE(INDEX(GroupVertices[Group],MATCH(Vertices[[#This Row],[Vertex]],GroupVertices[Vertex],0)),1,1,"")</f>
        <v>13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268</v>
      </c>
      <c r="B98" s="65"/>
      <c r="C98" s="65" t="s">
        <v>64</v>
      </c>
      <c r="D98" s="66">
        <v>164.48468734290972</v>
      </c>
      <c r="E98" s="68"/>
      <c r="F98" s="100" t="s">
        <v>1738</v>
      </c>
      <c r="G98" s="65"/>
      <c r="H98" s="69" t="s">
        <v>268</v>
      </c>
      <c r="I98" s="70"/>
      <c r="J98" s="70"/>
      <c r="K98" s="69" t="s">
        <v>1954</v>
      </c>
      <c r="L98" s="73">
        <v>1</v>
      </c>
      <c r="M98" s="74">
        <v>2531.42333984375</v>
      </c>
      <c r="N98" s="74">
        <v>8086.25048828125</v>
      </c>
      <c r="O98" s="75"/>
      <c r="P98" s="76"/>
      <c r="Q98" s="76"/>
      <c r="R98" s="86"/>
      <c r="S98" s="48">
        <v>1</v>
      </c>
      <c r="T98" s="48">
        <v>1</v>
      </c>
      <c r="U98" s="49">
        <v>0</v>
      </c>
      <c r="V98" s="49">
        <v>0</v>
      </c>
      <c r="W98" s="49">
        <v>0</v>
      </c>
      <c r="X98" s="49">
        <v>0.999996</v>
      </c>
      <c r="Y98" s="49">
        <v>0</v>
      </c>
      <c r="Z98" s="49" t="s">
        <v>2050</v>
      </c>
      <c r="AA98" s="71">
        <v>98</v>
      </c>
      <c r="AB98" s="71"/>
      <c r="AC98" s="72"/>
      <c r="AD98" s="78" t="s">
        <v>1266</v>
      </c>
      <c r="AE98" s="78">
        <v>3971</v>
      </c>
      <c r="AF98" s="78">
        <v>5977</v>
      </c>
      <c r="AG98" s="78">
        <v>19936</v>
      </c>
      <c r="AH98" s="78">
        <v>2092</v>
      </c>
      <c r="AI98" s="78"/>
      <c r="AJ98" s="78" t="s">
        <v>1375</v>
      </c>
      <c r="AK98" s="78" t="s">
        <v>1457</v>
      </c>
      <c r="AL98" s="82" t="s">
        <v>1551</v>
      </c>
      <c r="AM98" s="78"/>
      <c r="AN98" s="80">
        <v>40769.39474537037</v>
      </c>
      <c r="AO98" s="82" t="s">
        <v>1660</v>
      </c>
      <c r="AP98" s="78" t="b">
        <v>0</v>
      </c>
      <c r="AQ98" s="78" t="b">
        <v>0</v>
      </c>
      <c r="AR98" s="78" t="b">
        <v>1</v>
      </c>
      <c r="AS98" s="78"/>
      <c r="AT98" s="78">
        <v>659</v>
      </c>
      <c r="AU98" s="82" t="s">
        <v>1681</v>
      </c>
      <c r="AV98" s="78" t="b">
        <v>0</v>
      </c>
      <c r="AW98" s="78" t="s">
        <v>1745</v>
      </c>
      <c r="AX98" s="82" t="s">
        <v>1841</v>
      </c>
      <c r="AY98" s="78" t="s">
        <v>66</v>
      </c>
      <c r="AZ98" s="78" t="str">
        <f>REPLACE(INDEX(GroupVertices[Group],MATCH(Vertices[[#This Row],[Vertex]],GroupVertices[Vertex],0)),1,1,"")</f>
        <v>1</v>
      </c>
      <c r="BA98" s="48" t="s">
        <v>505</v>
      </c>
      <c r="BB98" s="48" t="s">
        <v>505</v>
      </c>
      <c r="BC98" s="48" t="s">
        <v>552</v>
      </c>
      <c r="BD98" s="48" t="s">
        <v>552</v>
      </c>
      <c r="BE98" s="48" t="s">
        <v>599</v>
      </c>
      <c r="BF98" s="48" t="s">
        <v>599</v>
      </c>
      <c r="BG98" s="116" t="s">
        <v>2491</v>
      </c>
      <c r="BH98" s="116" t="s">
        <v>2491</v>
      </c>
      <c r="BI98" s="116" t="s">
        <v>2569</v>
      </c>
      <c r="BJ98" s="116" t="s">
        <v>2569</v>
      </c>
      <c r="BK98" s="116">
        <v>2</v>
      </c>
      <c r="BL98" s="120">
        <v>4.651162790697675</v>
      </c>
      <c r="BM98" s="116">
        <v>1</v>
      </c>
      <c r="BN98" s="120">
        <v>2.3255813953488373</v>
      </c>
      <c r="BO98" s="116">
        <v>0</v>
      </c>
      <c r="BP98" s="120">
        <v>0</v>
      </c>
      <c r="BQ98" s="116">
        <v>40</v>
      </c>
      <c r="BR98" s="120">
        <v>93.02325581395348</v>
      </c>
      <c r="BS98" s="116">
        <v>43</v>
      </c>
      <c r="BT98" s="2"/>
      <c r="BU98" s="3"/>
      <c r="BV98" s="3"/>
      <c r="BW98" s="3"/>
      <c r="BX98" s="3"/>
    </row>
    <row r="99" spans="1:76" ht="15">
      <c r="A99" s="64" t="s">
        <v>319</v>
      </c>
      <c r="B99" s="65"/>
      <c r="C99" s="65" t="s">
        <v>64</v>
      </c>
      <c r="D99" s="66">
        <v>197.96870823848988</v>
      </c>
      <c r="E99" s="68"/>
      <c r="F99" s="100" t="s">
        <v>1739</v>
      </c>
      <c r="G99" s="65"/>
      <c r="H99" s="69" t="s">
        <v>319</v>
      </c>
      <c r="I99" s="70"/>
      <c r="J99" s="70"/>
      <c r="K99" s="69" t="s">
        <v>1955</v>
      </c>
      <c r="L99" s="73">
        <v>1</v>
      </c>
      <c r="M99" s="74">
        <v>4672.720703125</v>
      </c>
      <c r="N99" s="74">
        <v>5056.24072265625</v>
      </c>
      <c r="O99" s="75"/>
      <c r="P99" s="76"/>
      <c r="Q99" s="76"/>
      <c r="R99" s="86"/>
      <c r="S99" s="48">
        <v>2</v>
      </c>
      <c r="T99" s="48">
        <v>0</v>
      </c>
      <c r="U99" s="49">
        <v>0</v>
      </c>
      <c r="V99" s="49">
        <v>0.008696</v>
      </c>
      <c r="W99" s="49">
        <v>0.008925</v>
      </c>
      <c r="X99" s="49">
        <v>0.532036</v>
      </c>
      <c r="Y99" s="49">
        <v>0.5</v>
      </c>
      <c r="Z99" s="49">
        <v>0</v>
      </c>
      <c r="AA99" s="71">
        <v>99</v>
      </c>
      <c r="AB99" s="71"/>
      <c r="AC99" s="72"/>
      <c r="AD99" s="78" t="s">
        <v>1267</v>
      </c>
      <c r="AE99" s="78">
        <v>7408</v>
      </c>
      <c r="AF99" s="78">
        <v>86497</v>
      </c>
      <c r="AG99" s="78">
        <v>83449</v>
      </c>
      <c r="AH99" s="78">
        <v>32970</v>
      </c>
      <c r="AI99" s="78"/>
      <c r="AJ99" s="78" t="s">
        <v>1376</v>
      </c>
      <c r="AK99" s="78" t="s">
        <v>1458</v>
      </c>
      <c r="AL99" s="82" t="s">
        <v>1552</v>
      </c>
      <c r="AM99" s="78"/>
      <c r="AN99" s="80">
        <v>42185.59384259259</v>
      </c>
      <c r="AO99" s="82" t="s">
        <v>1661</v>
      </c>
      <c r="AP99" s="78" t="b">
        <v>0</v>
      </c>
      <c r="AQ99" s="78" t="b">
        <v>0</v>
      </c>
      <c r="AR99" s="78" t="b">
        <v>1</v>
      </c>
      <c r="AS99" s="78"/>
      <c r="AT99" s="78">
        <v>328</v>
      </c>
      <c r="AU99" s="82" t="s">
        <v>1681</v>
      </c>
      <c r="AV99" s="78" t="b">
        <v>1</v>
      </c>
      <c r="AW99" s="78" t="s">
        <v>1745</v>
      </c>
      <c r="AX99" s="82" t="s">
        <v>1842</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272</v>
      </c>
      <c r="B100" s="65"/>
      <c r="C100" s="65" t="s">
        <v>64</v>
      </c>
      <c r="D100" s="66">
        <v>162.19128973686</v>
      </c>
      <c r="E100" s="68"/>
      <c r="F100" s="100" t="s">
        <v>708</v>
      </c>
      <c r="G100" s="65"/>
      <c r="H100" s="69" t="s">
        <v>272</v>
      </c>
      <c r="I100" s="70"/>
      <c r="J100" s="70"/>
      <c r="K100" s="69" t="s">
        <v>1956</v>
      </c>
      <c r="L100" s="73">
        <v>580.923798362284</v>
      </c>
      <c r="M100" s="74">
        <v>4162.89501953125</v>
      </c>
      <c r="N100" s="74">
        <v>5854.287109375</v>
      </c>
      <c r="O100" s="75"/>
      <c r="P100" s="76"/>
      <c r="Q100" s="76"/>
      <c r="R100" s="86"/>
      <c r="S100" s="48">
        <v>0</v>
      </c>
      <c r="T100" s="48">
        <v>6</v>
      </c>
      <c r="U100" s="49">
        <v>34</v>
      </c>
      <c r="V100" s="49">
        <v>0.009524</v>
      </c>
      <c r="W100" s="49">
        <v>0.013254</v>
      </c>
      <c r="X100" s="49">
        <v>1.449756</v>
      </c>
      <c r="Y100" s="49">
        <v>0.16666666666666666</v>
      </c>
      <c r="Z100" s="49">
        <v>0</v>
      </c>
      <c r="AA100" s="71">
        <v>100</v>
      </c>
      <c r="AB100" s="71"/>
      <c r="AC100" s="72"/>
      <c r="AD100" s="78" t="s">
        <v>1268</v>
      </c>
      <c r="AE100" s="78">
        <v>5000</v>
      </c>
      <c r="AF100" s="78">
        <v>462</v>
      </c>
      <c r="AG100" s="78">
        <v>18199</v>
      </c>
      <c r="AH100" s="78">
        <v>21698</v>
      </c>
      <c r="AI100" s="78"/>
      <c r="AJ100" s="78" t="s">
        <v>1377</v>
      </c>
      <c r="AK100" s="78" t="s">
        <v>1432</v>
      </c>
      <c r="AL100" s="82" t="s">
        <v>1553</v>
      </c>
      <c r="AM100" s="78"/>
      <c r="AN100" s="80">
        <v>41928.20991898148</v>
      </c>
      <c r="AO100" s="82" t="s">
        <v>1662</v>
      </c>
      <c r="AP100" s="78" t="b">
        <v>1</v>
      </c>
      <c r="AQ100" s="78" t="b">
        <v>0</v>
      </c>
      <c r="AR100" s="78" t="b">
        <v>1</v>
      </c>
      <c r="AS100" s="78"/>
      <c r="AT100" s="78">
        <v>2</v>
      </c>
      <c r="AU100" s="82" t="s">
        <v>1681</v>
      </c>
      <c r="AV100" s="78" t="b">
        <v>0</v>
      </c>
      <c r="AW100" s="78" t="s">
        <v>1745</v>
      </c>
      <c r="AX100" s="82" t="s">
        <v>1843</v>
      </c>
      <c r="AY100" s="78" t="s">
        <v>66</v>
      </c>
      <c r="AZ100" s="78" t="str">
        <f>REPLACE(INDEX(GroupVertices[Group],MATCH(Vertices[[#This Row],[Vertex]],GroupVertices[Vertex],0)),1,1,"")</f>
        <v>3</v>
      </c>
      <c r="BA100" s="48"/>
      <c r="BB100" s="48"/>
      <c r="BC100" s="48"/>
      <c r="BD100" s="48"/>
      <c r="BE100" s="48" t="s">
        <v>559</v>
      </c>
      <c r="BF100" s="48" t="s">
        <v>559</v>
      </c>
      <c r="BG100" s="116" t="s">
        <v>2492</v>
      </c>
      <c r="BH100" s="116" t="s">
        <v>2492</v>
      </c>
      <c r="BI100" s="116" t="s">
        <v>2570</v>
      </c>
      <c r="BJ100" s="116" t="s">
        <v>2570</v>
      </c>
      <c r="BK100" s="116">
        <v>0</v>
      </c>
      <c r="BL100" s="120">
        <v>0</v>
      </c>
      <c r="BM100" s="116">
        <v>1</v>
      </c>
      <c r="BN100" s="120">
        <v>5.882352941176471</v>
      </c>
      <c r="BO100" s="116">
        <v>0</v>
      </c>
      <c r="BP100" s="120">
        <v>0</v>
      </c>
      <c r="BQ100" s="116">
        <v>16</v>
      </c>
      <c r="BR100" s="120">
        <v>94.11764705882354</v>
      </c>
      <c r="BS100" s="116">
        <v>17</v>
      </c>
      <c r="BT100" s="2"/>
      <c r="BU100" s="3"/>
      <c r="BV100" s="3"/>
      <c r="BW100" s="3"/>
      <c r="BX100" s="3"/>
    </row>
    <row r="101" spans="1:76" ht="15">
      <c r="A101" s="64" t="s">
        <v>320</v>
      </c>
      <c r="B101" s="65"/>
      <c r="C101" s="65" t="s">
        <v>64</v>
      </c>
      <c r="D101" s="66">
        <v>163.1240351276795</v>
      </c>
      <c r="E101" s="68"/>
      <c r="F101" s="100" t="s">
        <v>1740</v>
      </c>
      <c r="G101" s="65"/>
      <c r="H101" s="69" t="s">
        <v>320</v>
      </c>
      <c r="I101" s="70"/>
      <c r="J101" s="70"/>
      <c r="K101" s="69" t="s">
        <v>1957</v>
      </c>
      <c r="L101" s="73">
        <v>1</v>
      </c>
      <c r="M101" s="74">
        <v>4162.0693359375</v>
      </c>
      <c r="N101" s="74">
        <v>4775.9931640625</v>
      </c>
      <c r="O101" s="75"/>
      <c r="P101" s="76"/>
      <c r="Q101" s="76"/>
      <c r="R101" s="86"/>
      <c r="S101" s="48">
        <v>2</v>
      </c>
      <c r="T101" s="48">
        <v>0</v>
      </c>
      <c r="U101" s="49">
        <v>0</v>
      </c>
      <c r="V101" s="49">
        <v>0.008696</v>
      </c>
      <c r="W101" s="49">
        <v>0.008925</v>
      </c>
      <c r="X101" s="49">
        <v>0.532036</v>
      </c>
      <c r="Y101" s="49">
        <v>0.5</v>
      </c>
      <c r="Z101" s="49">
        <v>0</v>
      </c>
      <c r="AA101" s="71">
        <v>101</v>
      </c>
      <c r="AB101" s="71"/>
      <c r="AC101" s="72"/>
      <c r="AD101" s="78" t="s">
        <v>1269</v>
      </c>
      <c r="AE101" s="78">
        <v>3039</v>
      </c>
      <c r="AF101" s="78">
        <v>2705</v>
      </c>
      <c r="AG101" s="78">
        <v>4535</v>
      </c>
      <c r="AH101" s="78">
        <v>674</v>
      </c>
      <c r="AI101" s="78"/>
      <c r="AJ101" s="78" t="s">
        <v>1378</v>
      </c>
      <c r="AK101" s="78" t="s">
        <v>1459</v>
      </c>
      <c r="AL101" s="82" t="s">
        <v>1554</v>
      </c>
      <c r="AM101" s="78"/>
      <c r="AN101" s="80">
        <v>42449.966886574075</v>
      </c>
      <c r="AO101" s="82" t="s">
        <v>1663</v>
      </c>
      <c r="AP101" s="78" t="b">
        <v>0</v>
      </c>
      <c r="AQ101" s="78" t="b">
        <v>0</v>
      </c>
      <c r="AR101" s="78" t="b">
        <v>0</v>
      </c>
      <c r="AS101" s="78" t="s">
        <v>1104</v>
      </c>
      <c r="AT101" s="78">
        <v>173</v>
      </c>
      <c r="AU101" s="82" t="s">
        <v>1681</v>
      </c>
      <c r="AV101" s="78" t="b">
        <v>0</v>
      </c>
      <c r="AW101" s="78" t="s">
        <v>1745</v>
      </c>
      <c r="AX101" s="82" t="s">
        <v>1844</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321</v>
      </c>
      <c r="B102" s="65"/>
      <c r="C102" s="65" t="s">
        <v>64</v>
      </c>
      <c r="D102" s="66">
        <v>169.24156408191297</v>
      </c>
      <c r="E102" s="68"/>
      <c r="F102" s="100" t="s">
        <v>1741</v>
      </c>
      <c r="G102" s="65"/>
      <c r="H102" s="69" t="s">
        <v>321</v>
      </c>
      <c r="I102" s="70"/>
      <c r="J102" s="70"/>
      <c r="K102" s="69" t="s">
        <v>1958</v>
      </c>
      <c r="L102" s="73">
        <v>1</v>
      </c>
      <c r="M102" s="74">
        <v>3721.648681640625</v>
      </c>
      <c r="N102" s="74">
        <v>5165.720703125</v>
      </c>
      <c r="O102" s="75"/>
      <c r="P102" s="76"/>
      <c r="Q102" s="76"/>
      <c r="R102" s="86"/>
      <c r="S102" s="48">
        <v>2</v>
      </c>
      <c r="T102" s="48">
        <v>0</v>
      </c>
      <c r="U102" s="49">
        <v>0</v>
      </c>
      <c r="V102" s="49">
        <v>0.008696</v>
      </c>
      <c r="W102" s="49">
        <v>0.008925</v>
      </c>
      <c r="X102" s="49">
        <v>0.532036</v>
      </c>
      <c r="Y102" s="49">
        <v>0.5</v>
      </c>
      <c r="Z102" s="49">
        <v>0</v>
      </c>
      <c r="AA102" s="71">
        <v>102</v>
      </c>
      <c r="AB102" s="71"/>
      <c r="AC102" s="72"/>
      <c r="AD102" s="78" t="s">
        <v>1270</v>
      </c>
      <c r="AE102" s="78">
        <v>905</v>
      </c>
      <c r="AF102" s="78">
        <v>17416</v>
      </c>
      <c r="AG102" s="78">
        <v>125803</v>
      </c>
      <c r="AH102" s="78">
        <v>85188</v>
      </c>
      <c r="AI102" s="78"/>
      <c r="AJ102" s="78" t="s">
        <v>1379</v>
      </c>
      <c r="AK102" s="78" t="s">
        <v>1460</v>
      </c>
      <c r="AL102" s="82" t="s">
        <v>1555</v>
      </c>
      <c r="AM102" s="78"/>
      <c r="AN102" s="80">
        <v>40230.04924768519</v>
      </c>
      <c r="AO102" s="82" t="s">
        <v>1664</v>
      </c>
      <c r="AP102" s="78" t="b">
        <v>0</v>
      </c>
      <c r="AQ102" s="78" t="b">
        <v>0</v>
      </c>
      <c r="AR102" s="78" t="b">
        <v>1</v>
      </c>
      <c r="AS102" s="78"/>
      <c r="AT102" s="78">
        <v>1218</v>
      </c>
      <c r="AU102" s="82" t="s">
        <v>1682</v>
      </c>
      <c r="AV102" s="78" t="b">
        <v>1</v>
      </c>
      <c r="AW102" s="78" t="s">
        <v>1745</v>
      </c>
      <c r="AX102" s="82" t="s">
        <v>1845</v>
      </c>
      <c r="AY102" s="78" t="s">
        <v>65</v>
      </c>
      <c r="AZ102" s="78" t="str">
        <f>REPLACE(INDEX(GroupVertices[Group],MATCH(Vertices[[#This Row],[Vertex]],GroupVertices[Vertex],0)),1,1,"")</f>
        <v>3</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322</v>
      </c>
      <c r="B103" s="65"/>
      <c r="C103" s="65" t="s">
        <v>64</v>
      </c>
      <c r="D103" s="66">
        <v>163.10074768145307</v>
      </c>
      <c r="E103" s="68"/>
      <c r="F103" s="100" t="s">
        <v>1742</v>
      </c>
      <c r="G103" s="65"/>
      <c r="H103" s="69" t="s">
        <v>322</v>
      </c>
      <c r="I103" s="70"/>
      <c r="J103" s="70"/>
      <c r="K103" s="69" t="s">
        <v>1959</v>
      </c>
      <c r="L103" s="73">
        <v>1</v>
      </c>
      <c r="M103" s="74">
        <v>4944.27490234375</v>
      </c>
      <c r="N103" s="74">
        <v>5839.26708984375</v>
      </c>
      <c r="O103" s="75"/>
      <c r="P103" s="76"/>
      <c r="Q103" s="76"/>
      <c r="R103" s="86"/>
      <c r="S103" s="48">
        <v>2</v>
      </c>
      <c r="T103" s="48">
        <v>0</v>
      </c>
      <c r="U103" s="49">
        <v>0</v>
      </c>
      <c r="V103" s="49">
        <v>0.008696</v>
      </c>
      <c r="W103" s="49">
        <v>0.008925</v>
      </c>
      <c r="X103" s="49">
        <v>0.532036</v>
      </c>
      <c r="Y103" s="49">
        <v>0.5</v>
      </c>
      <c r="Z103" s="49">
        <v>0</v>
      </c>
      <c r="AA103" s="71">
        <v>103</v>
      </c>
      <c r="AB103" s="71"/>
      <c r="AC103" s="72"/>
      <c r="AD103" s="78" t="s">
        <v>1271</v>
      </c>
      <c r="AE103" s="78">
        <v>1456</v>
      </c>
      <c r="AF103" s="78">
        <v>2649</v>
      </c>
      <c r="AG103" s="78">
        <v>28670</v>
      </c>
      <c r="AH103" s="78">
        <v>21682</v>
      </c>
      <c r="AI103" s="78"/>
      <c r="AJ103" s="78" t="s">
        <v>1380</v>
      </c>
      <c r="AK103" s="78" t="s">
        <v>1461</v>
      </c>
      <c r="AL103" s="82" t="s">
        <v>1556</v>
      </c>
      <c r="AM103" s="78"/>
      <c r="AN103" s="80">
        <v>39895.57989583333</v>
      </c>
      <c r="AO103" s="82" t="s">
        <v>1665</v>
      </c>
      <c r="AP103" s="78" t="b">
        <v>0</v>
      </c>
      <c r="AQ103" s="78" t="b">
        <v>0</v>
      </c>
      <c r="AR103" s="78" t="b">
        <v>1</v>
      </c>
      <c r="AS103" s="78"/>
      <c r="AT103" s="78">
        <v>248</v>
      </c>
      <c r="AU103" s="82" t="s">
        <v>1685</v>
      </c>
      <c r="AV103" s="78" t="b">
        <v>1</v>
      </c>
      <c r="AW103" s="78" t="s">
        <v>1745</v>
      </c>
      <c r="AX103" s="82" t="s">
        <v>1846</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280</v>
      </c>
      <c r="B104" s="65"/>
      <c r="C104" s="65" t="s">
        <v>64</v>
      </c>
      <c r="D104" s="66">
        <v>281.75569221943834</v>
      </c>
      <c r="E104" s="68"/>
      <c r="F104" s="100" t="s">
        <v>716</v>
      </c>
      <c r="G104" s="65"/>
      <c r="H104" s="69" t="s">
        <v>280</v>
      </c>
      <c r="I104" s="70"/>
      <c r="J104" s="70"/>
      <c r="K104" s="69" t="s">
        <v>1960</v>
      </c>
      <c r="L104" s="73">
        <v>5953.747224365797</v>
      </c>
      <c r="M104" s="74">
        <v>4115.38916015625</v>
      </c>
      <c r="N104" s="74">
        <v>7032.1748046875</v>
      </c>
      <c r="O104" s="75"/>
      <c r="P104" s="76"/>
      <c r="Q104" s="76"/>
      <c r="R104" s="86"/>
      <c r="S104" s="48">
        <v>5</v>
      </c>
      <c r="T104" s="48">
        <v>3</v>
      </c>
      <c r="U104" s="49">
        <v>349</v>
      </c>
      <c r="V104" s="49">
        <v>0.009709</v>
      </c>
      <c r="W104" s="49">
        <v>0.011036</v>
      </c>
      <c r="X104" s="49">
        <v>1.543358</v>
      </c>
      <c r="Y104" s="49">
        <v>0.15</v>
      </c>
      <c r="Z104" s="49">
        <v>0.2</v>
      </c>
      <c r="AA104" s="71">
        <v>104</v>
      </c>
      <c r="AB104" s="71"/>
      <c r="AC104" s="72"/>
      <c r="AD104" s="78" t="s">
        <v>1272</v>
      </c>
      <c r="AE104" s="78">
        <v>53774</v>
      </c>
      <c r="AF104" s="78">
        <v>287982</v>
      </c>
      <c r="AG104" s="78">
        <v>37332</v>
      </c>
      <c r="AH104" s="78">
        <v>7203</v>
      </c>
      <c r="AI104" s="78"/>
      <c r="AJ104" s="78" t="s">
        <v>1381</v>
      </c>
      <c r="AK104" s="78" t="s">
        <v>1459</v>
      </c>
      <c r="AL104" s="82" t="s">
        <v>1557</v>
      </c>
      <c r="AM104" s="78"/>
      <c r="AN104" s="80">
        <v>40240.06123842593</v>
      </c>
      <c r="AO104" s="82" t="s">
        <v>1666</v>
      </c>
      <c r="AP104" s="78" t="b">
        <v>0</v>
      </c>
      <c r="AQ104" s="78" t="b">
        <v>0</v>
      </c>
      <c r="AR104" s="78" t="b">
        <v>1</v>
      </c>
      <c r="AS104" s="78"/>
      <c r="AT104" s="78">
        <v>2908</v>
      </c>
      <c r="AU104" s="82" t="s">
        <v>1681</v>
      </c>
      <c r="AV104" s="78" t="b">
        <v>1</v>
      </c>
      <c r="AW104" s="78" t="s">
        <v>1745</v>
      </c>
      <c r="AX104" s="82" t="s">
        <v>1847</v>
      </c>
      <c r="AY104" s="78" t="s">
        <v>66</v>
      </c>
      <c r="AZ104" s="78" t="str">
        <f>REPLACE(INDEX(GroupVertices[Group],MATCH(Vertices[[#This Row],[Vertex]],GroupVertices[Vertex],0)),1,1,"")</f>
        <v>3</v>
      </c>
      <c r="BA104" s="48"/>
      <c r="BB104" s="48"/>
      <c r="BC104" s="48"/>
      <c r="BD104" s="48"/>
      <c r="BE104" s="48" t="s">
        <v>559</v>
      </c>
      <c r="BF104" s="48" t="s">
        <v>559</v>
      </c>
      <c r="BG104" s="116" t="s">
        <v>2493</v>
      </c>
      <c r="BH104" s="116" t="s">
        <v>2493</v>
      </c>
      <c r="BI104" s="116" t="s">
        <v>2571</v>
      </c>
      <c r="BJ104" s="116" t="s">
        <v>2571</v>
      </c>
      <c r="BK104" s="116">
        <v>6</v>
      </c>
      <c r="BL104" s="120">
        <v>5.217391304347826</v>
      </c>
      <c r="BM104" s="116">
        <v>1</v>
      </c>
      <c r="BN104" s="120">
        <v>0.8695652173913043</v>
      </c>
      <c r="BO104" s="116">
        <v>0</v>
      </c>
      <c r="BP104" s="120">
        <v>0</v>
      </c>
      <c r="BQ104" s="116">
        <v>108</v>
      </c>
      <c r="BR104" s="120">
        <v>93.91304347826087</v>
      </c>
      <c r="BS104" s="116">
        <v>115</v>
      </c>
      <c r="BT104" s="2"/>
      <c r="BU104" s="3"/>
      <c r="BV104" s="3"/>
      <c r="BW104" s="3"/>
      <c r="BX104" s="3"/>
    </row>
    <row r="105" spans="1:76" ht="15">
      <c r="A105" s="64" t="s">
        <v>273</v>
      </c>
      <c r="B105" s="65"/>
      <c r="C105" s="65" t="s">
        <v>64</v>
      </c>
      <c r="D105" s="66">
        <v>162.10188257724064</v>
      </c>
      <c r="E105" s="68"/>
      <c r="F105" s="100" t="s">
        <v>709</v>
      </c>
      <c r="G105" s="65"/>
      <c r="H105" s="69" t="s">
        <v>273</v>
      </c>
      <c r="I105" s="70"/>
      <c r="J105" s="70"/>
      <c r="K105" s="69" t="s">
        <v>1961</v>
      </c>
      <c r="L105" s="73">
        <v>1</v>
      </c>
      <c r="M105" s="74">
        <v>528.6995849609375</v>
      </c>
      <c r="N105" s="74">
        <v>7046.35400390625</v>
      </c>
      <c r="O105" s="75"/>
      <c r="P105" s="76"/>
      <c r="Q105" s="76"/>
      <c r="R105" s="86"/>
      <c r="S105" s="48">
        <v>1</v>
      </c>
      <c r="T105" s="48">
        <v>1</v>
      </c>
      <c r="U105" s="49">
        <v>0</v>
      </c>
      <c r="V105" s="49">
        <v>0</v>
      </c>
      <c r="W105" s="49">
        <v>0</v>
      </c>
      <c r="X105" s="49">
        <v>0.999996</v>
      </c>
      <c r="Y105" s="49">
        <v>0</v>
      </c>
      <c r="Z105" s="49" t="s">
        <v>2050</v>
      </c>
      <c r="AA105" s="71">
        <v>105</v>
      </c>
      <c r="AB105" s="71"/>
      <c r="AC105" s="72"/>
      <c r="AD105" s="78" t="s">
        <v>1273</v>
      </c>
      <c r="AE105" s="78">
        <v>415</v>
      </c>
      <c r="AF105" s="78">
        <v>247</v>
      </c>
      <c r="AG105" s="78">
        <v>814</v>
      </c>
      <c r="AH105" s="78">
        <v>703</v>
      </c>
      <c r="AI105" s="78"/>
      <c r="AJ105" s="78" t="s">
        <v>1382</v>
      </c>
      <c r="AK105" s="78" t="s">
        <v>1462</v>
      </c>
      <c r="AL105" s="82" t="s">
        <v>1558</v>
      </c>
      <c r="AM105" s="78"/>
      <c r="AN105" s="80">
        <v>43662.42675925926</v>
      </c>
      <c r="AO105" s="82" t="s">
        <v>1667</v>
      </c>
      <c r="AP105" s="78" t="b">
        <v>1</v>
      </c>
      <c r="AQ105" s="78" t="b">
        <v>0</v>
      </c>
      <c r="AR105" s="78" t="b">
        <v>0</v>
      </c>
      <c r="AS105" s="78"/>
      <c r="AT105" s="78">
        <v>1</v>
      </c>
      <c r="AU105" s="78"/>
      <c r="AV105" s="78" t="b">
        <v>0</v>
      </c>
      <c r="AW105" s="78" t="s">
        <v>1745</v>
      </c>
      <c r="AX105" s="82" t="s">
        <v>1848</v>
      </c>
      <c r="AY105" s="78" t="s">
        <v>66</v>
      </c>
      <c r="AZ105" s="78" t="str">
        <f>REPLACE(INDEX(GroupVertices[Group],MATCH(Vertices[[#This Row],[Vertex]],GroupVertices[Vertex],0)),1,1,"")</f>
        <v>1</v>
      </c>
      <c r="BA105" s="48"/>
      <c r="BB105" s="48"/>
      <c r="BC105" s="48"/>
      <c r="BD105" s="48"/>
      <c r="BE105" s="48" t="s">
        <v>607</v>
      </c>
      <c r="BF105" s="48" t="s">
        <v>607</v>
      </c>
      <c r="BG105" s="116" t="s">
        <v>2494</v>
      </c>
      <c r="BH105" s="116" t="s">
        <v>2494</v>
      </c>
      <c r="BI105" s="116" t="s">
        <v>2572</v>
      </c>
      <c r="BJ105" s="116" t="s">
        <v>2572</v>
      </c>
      <c r="BK105" s="116">
        <v>0</v>
      </c>
      <c r="BL105" s="120">
        <v>0</v>
      </c>
      <c r="BM105" s="116">
        <v>0</v>
      </c>
      <c r="BN105" s="120">
        <v>0</v>
      </c>
      <c r="BO105" s="116">
        <v>0</v>
      </c>
      <c r="BP105" s="120">
        <v>0</v>
      </c>
      <c r="BQ105" s="116">
        <v>11</v>
      </c>
      <c r="BR105" s="120">
        <v>100</v>
      </c>
      <c r="BS105" s="116">
        <v>11</v>
      </c>
      <c r="BT105" s="2"/>
      <c r="BU105" s="3"/>
      <c r="BV105" s="3"/>
      <c r="BW105" s="3"/>
      <c r="BX105" s="3"/>
    </row>
    <row r="106" spans="1:76" ht="15">
      <c r="A106" s="64" t="s">
        <v>274</v>
      </c>
      <c r="B106" s="65"/>
      <c r="C106" s="65" t="s">
        <v>64</v>
      </c>
      <c r="D106" s="66">
        <v>162.85955627410786</v>
      </c>
      <c r="E106" s="68"/>
      <c r="F106" s="100" t="s">
        <v>710</v>
      </c>
      <c r="G106" s="65"/>
      <c r="H106" s="69" t="s">
        <v>274</v>
      </c>
      <c r="I106" s="70"/>
      <c r="J106" s="70"/>
      <c r="K106" s="69" t="s">
        <v>1962</v>
      </c>
      <c r="L106" s="73">
        <v>1</v>
      </c>
      <c r="M106" s="74">
        <v>1196.274169921875</v>
      </c>
      <c r="N106" s="74">
        <v>8086.25048828125</v>
      </c>
      <c r="O106" s="75"/>
      <c r="P106" s="76"/>
      <c r="Q106" s="76"/>
      <c r="R106" s="86"/>
      <c r="S106" s="48">
        <v>1</v>
      </c>
      <c r="T106" s="48">
        <v>1</v>
      </c>
      <c r="U106" s="49">
        <v>0</v>
      </c>
      <c r="V106" s="49">
        <v>0</v>
      </c>
      <c r="W106" s="49">
        <v>0</v>
      </c>
      <c r="X106" s="49">
        <v>0.999996</v>
      </c>
      <c r="Y106" s="49">
        <v>0</v>
      </c>
      <c r="Z106" s="49" t="s">
        <v>2050</v>
      </c>
      <c r="AA106" s="71">
        <v>106</v>
      </c>
      <c r="AB106" s="71"/>
      <c r="AC106" s="72"/>
      <c r="AD106" s="78" t="s">
        <v>1274</v>
      </c>
      <c r="AE106" s="78">
        <v>14</v>
      </c>
      <c r="AF106" s="78">
        <v>2069</v>
      </c>
      <c r="AG106" s="78">
        <v>11622</v>
      </c>
      <c r="AH106" s="78">
        <v>1854</v>
      </c>
      <c r="AI106" s="78"/>
      <c r="AJ106" s="78" t="s">
        <v>1383</v>
      </c>
      <c r="AK106" s="78" t="s">
        <v>1463</v>
      </c>
      <c r="AL106" s="82" t="s">
        <v>1559</v>
      </c>
      <c r="AM106" s="78"/>
      <c r="AN106" s="80">
        <v>39815.40226851852</v>
      </c>
      <c r="AO106" s="82" t="s">
        <v>1668</v>
      </c>
      <c r="AP106" s="78" t="b">
        <v>0</v>
      </c>
      <c r="AQ106" s="78" t="b">
        <v>0</v>
      </c>
      <c r="AR106" s="78" t="b">
        <v>1</v>
      </c>
      <c r="AS106" s="78"/>
      <c r="AT106" s="78">
        <v>93</v>
      </c>
      <c r="AU106" s="82" t="s">
        <v>1685</v>
      </c>
      <c r="AV106" s="78" t="b">
        <v>0</v>
      </c>
      <c r="AW106" s="78" t="s">
        <v>1745</v>
      </c>
      <c r="AX106" s="82" t="s">
        <v>1849</v>
      </c>
      <c r="AY106" s="78" t="s">
        <v>66</v>
      </c>
      <c r="AZ106" s="78" t="str">
        <f>REPLACE(INDEX(GroupVertices[Group],MATCH(Vertices[[#This Row],[Vertex]],GroupVertices[Vertex],0)),1,1,"")</f>
        <v>1</v>
      </c>
      <c r="BA106" s="48" t="s">
        <v>514</v>
      </c>
      <c r="BB106" s="48" t="s">
        <v>514</v>
      </c>
      <c r="BC106" s="48" t="s">
        <v>554</v>
      </c>
      <c r="BD106" s="48" t="s">
        <v>554</v>
      </c>
      <c r="BE106" s="48" t="s">
        <v>608</v>
      </c>
      <c r="BF106" s="48" t="s">
        <v>608</v>
      </c>
      <c r="BG106" s="116" t="s">
        <v>2495</v>
      </c>
      <c r="BH106" s="116" t="s">
        <v>2495</v>
      </c>
      <c r="BI106" s="116" t="s">
        <v>2573</v>
      </c>
      <c r="BJ106" s="116" t="s">
        <v>2573</v>
      </c>
      <c r="BK106" s="116">
        <v>0</v>
      </c>
      <c r="BL106" s="120">
        <v>0</v>
      </c>
      <c r="BM106" s="116">
        <v>0</v>
      </c>
      <c r="BN106" s="120">
        <v>0</v>
      </c>
      <c r="BO106" s="116">
        <v>0</v>
      </c>
      <c r="BP106" s="120">
        <v>0</v>
      </c>
      <c r="BQ106" s="116">
        <v>12</v>
      </c>
      <c r="BR106" s="120">
        <v>100</v>
      </c>
      <c r="BS106" s="116">
        <v>12</v>
      </c>
      <c r="BT106" s="2"/>
      <c r="BU106" s="3"/>
      <c r="BV106" s="3"/>
      <c r="BW106" s="3"/>
      <c r="BX106" s="3"/>
    </row>
    <row r="107" spans="1:76" ht="15">
      <c r="A107" s="64" t="s">
        <v>275</v>
      </c>
      <c r="B107" s="65"/>
      <c r="C107" s="65" t="s">
        <v>64</v>
      </c>
      <c r="D107" s="66">
        <v>214.53439945056553</v>
      </c>
      <c r="E107" s="68"/>
      <c r="F107" s="100" t="s">
        <v>711</v>
      </c>
      <c r="G107" s="65"/>
      <c r="H107" s="69" t="s">
        <v>275</v>
      </c>
      <c r="I107" s="70"/>
      <c r="J107" s="70"/>
      <c r="K107" s="69" t="s">
        <v>1963</v>
      </c>
      <c r="L107" s="73">
        <v>1</v>
      </c>
      <c r="M107" s="74">
        <v>1863.8486328125</v>
      </c>
      <c r="N107" s="74">
        <v>8086.25048828125</v>
      </c>
      <c r="O107" s="75"/>
      <c r="P107" s="76"/>
      <c r="Q107" s="76"/>
      <c r="R107" s="86"/>
      <c r="S107" s="48">
        <v>1</v>
      </c>
      <c r="T107" s="48">
        <v>1</v>
      </c>
      <c r="U107" s="49">
        <v>0</v>
      </c>
      <c r="V107" s="49">
        <v>0</v>
      </c>
      <c r="W107" s="49">
        <v>0</v>
      </c>
      <c r="X107" s="49">
        <v>0.999996</v>
      </c>
      <c r="Y107" s="49">
        <v>0</v>
      </c>
      <c r="Z107" s="49" t="s">
        <v>2050</v>
      </c>
      <c r="AA107" s="71">
        <v>107</v>
      </c>
      <c r="AB107" s="71"/>
      <c r="AC107" s="72"/>
      <c r="AD107" s="78" t="s">
        <v>1275</v>
      </c>
      <c r="AE107" s="78">
        <v>105959</v>
      </c>
      <c r="AF107" s="78">
        <v>126333</v>
      </c>
      <c r="AG107" s="78">
        <v>88799</v>
      </c>
      <c r="AH107" s="78">
        <v>25360</v>
      </c>
      <c r="AI107" s="78"/>
      <c r="AJ107" s="78" t="s">
        <v>1384</v>
      </c>
      <c r="AK107" s="78" t="s">
        <v>1464</v>
      </c>
      <c r="AL107" s="82" t="s">
        <v>1560</v>
      </c>
      <c r="AM107" s="78"/>
      <c r="AN107" s="80">
        <v>40860.97797453704</v>
      </c>
      <c r="AO107" s="82" t="s">
        <v>1669</v>
      </c>
      <c r="AP107" s="78" t="b">
        <v>0</v>
      </c>
      <c r="AQ107" s="78" t="b">
        <v>0</v>
      </c>
      <c r="AR107" s="78" t="b">
        <v>0</v>
      </c>
      <c r="AS107" s="78"/>
      <c r="AT107" s="78">
        <v>3852</v>
      </c>
      <c r="AU107" s="82" t="s">
        <v>1684</v>
      </c>
      <c r="AV107" s="78" t="b">
        <v>0</v>
      </c>
      <c r="AW107" s="78" t="s">
        <v>1745</v>
      </c>
      <c r="AX107" s="82" t="s">
        <v>1850</v>
      </c>
      <c r="AY107" s="78" t="s">
        <v>66</v>
      </c>
      <c r="AZ107" s="78" t="str">
        <f>REPLACE(INDEX(GroupVertices[Group],MATCH(Vertices[[#This Row],[Vertex]],GroupVertices[Vertex],0)),1,1,"")</f>
        <v>1</v>
      </c>
      <c r="BA107" s="48" t="s">
        <v>515</v>
      </c>
      <c r="BB107" s="48" t="s">
        <v>515</v>
      </c>
      <c r="BC107" s="48" t="s">
        <v>555</v>
      </c>
      <c r="BD107" s="48" t="s">
        <v>555</v>
      </c>
      <c r="BE107" s="48" t="s">
        <v>609</v>
      </c>
      <c r="BF107" s="48" t="s">
        <v>609</v>
      </c>
      <c r="BG107" s="116" t="s">
        <v>2496</v>
      </c>
      <c r="BH107" s="116" t="s">
        <v>2515</v>
      </c>
      <c r="BI107" s="116" t="s">
        <v>2317</v>
      </c>
      <c r="BJ107" s="116" t="s">
        <v>2586</v>
      </c>
      <c r="BK107" s="116">
        <v>0</v>
      </c>
      <c r="BL107" s="120">
        <v>0</v>
      </c>
      <c r="BM107" s="116">
        <v>0</v>
      </c>
      <c r="BN107" s="120">
        <v>0</v>
      </c>
      <c r="BO107" s="116">
        <v>0</v>
      </c>
      <c r="BP107" s="120">
        <v>0</v>
      </c>
      <c r="BQ107" s="116">
        <v>90</v>
      </c>
      <c r="BR107" s="120">
        <v>100</v>
      </c>
      <c r="BS107" s="116">
        <v>90</v>
      </c>
      <c r="BT107" s="2"/>
      <c r="BU107" s="3"/>
      <c r="BV107" s="3"/>
      <c r="BW107" s="3"/>
      <c r="BX107" s="3"/>
    </row>
    <row r="108" spans="1:76" ht="15">
      <c r="A108" s="64" t="s">
        <v>276</v>
      </c>
      <c r="B108" s="65"/>
      <c r="C108" s="65" t="s">
        <v>64</v>
      </c>
      <c r="D108" s="66">
        <v>162.7040294010956</v>
      </c>
      <c r="E108" s="68"/>
      <c r="F108" s="100" t="s">
        <v>712</v>
      </c>
      <c r="G108" s="65"/>
      <c r="H108" s="69" t="s">
        <v>276</v>
      </c>
      <c r="I108" s="70"/>
      <c r="J108" s="70"/>
      <c r="K108" s="69" t="s">
        <v>1964</v>
      </c>
      <c r="L108" s="73">
        <v>1</v>
      </c>
      <c r="M108" s="74">
        <v>7546.353515625</v>
      </c>
      <c r="N108" s="74">
        <v>2485.045654296875</v>
      </c>
      <c r="O108" s="75"/>
      <c r="P108" s="76"/>
      <c r="Q108" s="76"/>
      <c r="R108" s="86"/>
      <c r="S108" s="48">
        <v>1</v>
      </c>
      <c r="T108" s="48">
        <v>2</v>
      </c>
      <c r="U108" s="49">
        <v>0</v>
      </c>
      <c r="V108" s="49">
        <v>1</v>
      </c>
      <c r="W108" s="49">
        <v>0</v>
      </c>
      <c r="X108" s="49">
        <v>1.29824</v>
      </c>
      <c r="Y108" s="49">
        <v>0</v>
      </c>
      <c r="Z108" s="49">
        <v>0</v>
      </c>
      <c r="AA108" s="71">
        <v>108</v>
      </c>
      <c r="AB108" s="71"/>
      <c r="AC108" s="72"/>
      <c r="AD108" s="78" t="s">
        <v>1276</v>
      </c>
      <c r="AE108" s="78">
        <v>4857</v>
      </c>
      <c r="AF108" s="78">
        <v>1695</v>
      </c>
      <c r="AG108" s="78">
        <v>2281</v>
      </c>
      <c r="AH108" s="78">
        <v>51</v>
      </c>
      <c r="AI108" s="78"/>
      <c r="AJ108" s="78" t="s">
        <v>1385</v>
      </c>
      <c r="AK108" s="78" t="s">
        <v>1465</v>
      </c>
      <c r="AL108" s="82" t="s">
        <v>1561</v>
      </c>
      <c r="AM108" s="78"/>
      <c r="AN108" s="80">
        <v>41698.78631944444</v>
      </c>
      <c r="AO108" s="82" t="s">
        <v>1670</v>
      </c>
      <c r="AP108" s="78" t="b">
        <v>0</v>
      </c>
      <c r="AQ108" s="78" t="b">
        <v>0</v>
      </c>
      <c r="AR108" s="78" t="b">
        <v>1</v>
      </c>
      <c r="AS108" s="78"/>
      <c r="AT108" s="78">
        <v>92</v>
      </c>
      <c r="AU108" s="82" t="s">
        <v>1681</v>
      </c>
      <c r="AV108" s="78" t="b">
        <v>0</v>
      </c>
      <c r="AW108" s="78" t="s">
        <v>1745</v>
      </c>
      <c r="AX108" s="82" t="s">
        <v>1851</v>
      </c>
      <c r="AY108" s="78" t="s">
        <v>66</v>
      </c>
      <c r="AZ108" s="78" t="str">
        <f>REPLACE(INDEX(GroupVertices[Group],MATCH(Vertices[[#This Row],[Vertex]],GroupVertices[Vertex],0)),1,1,"")</f>
        <v>12</v>
      </c>
      <c r="BA108" s="48" t="s">
        <v>2080</v>
      </c>
      <c r="BB108" s="48" t="s">
        <v>2080</v>
      </c>
      <c r="BC108" s="48" t="s">
        <v>556</v>
      </c>
      <c r="BD108" s="48" t="s">
        <v>556</v>
      </c>
      <c r="BE108" s="48" t="s">
        <v>559</v>
      </c>
      <c r="BF108" s="48" t="s">
        <v>559</v>
      </c>
      <c r="BG108" s="116" t="s">
        <v>2497</v>
      </c>
      <c r="BH108" s="116" t="s">
        <v>2516</v>
      </c>
      <c r="BI108" s="116" t="s">
        <v>2325</v>
      </c>
      <c r="BJ108" s="116" t="s">
        <v>2587</v>
      </c>
      <c r="BK108" s="116">
        <v>0</v>
      </c>
      <c r="BL108" s="120">
        <v>0</v>
      </c>
      <c r="BM108" s="116">
        <v>0</v>
      </c>
      <c r="BN108" s="120">
        <v>0</v>
      </c>
      <c r="BO108" s="116">
        <v>0</v>
      </c>
      <c r="BP108" s="120">
        <v>0</v>
      </c>
      <c r="BQ108" s="116">
        <v>56</v>
      </c>
      <c r="BR108" s="120">
        <v>100</v>
      </c>
      <c r="BS108" s="116">
        <v>56</v>
      </c>
      <c r="BT108" s="2"/>
      <c r="BU108" s="3"/>
      <c r="BV108" s="3"/>
      <c r="BW108" s="3"/>
      <c r="BX108" s="3"/>
    </row>
    <row r="109" spans="1:76" ht="15">
      <c r="A109" s="64" t="s">
        <v>323</v>
      </c>
      <c r="B109" s="65"/>
      <c r="C109" s="65" t="s">
        <v>64</v>
      </c>
      <c r="D109" s="66">
        <v>162.21915150288092</v>
      </c>
      <c r="E109" s="68"/>
      <c r="F109" s="100" t="s">
        <v>1743</v>
      </c>
      <c r="G109" s="65"/>
      <c r="H109" s="69" t="s">
        <v>323</v>
      </c>
      <c r="I109" s="70"/>
      <c r="J109" s="70"/>
      <c r="K109" s="69" t="s">
        <v>1965</v>
      </c>
      <c r="L109" s="73">
        <v>1</v>
      </c>
      <c r="M109" s="74">
        <v>7546.353515625</v>
      </c>
      <c r="N109" s="74">
        <v>3196.739013671875</v>
      </c>
      <c r="O109" s="75"/>
      <c r="P109" s="76"/>
      <c r="Q109" s="76"/>
      <c r="R109" s="86"/>
      <c r="S109" s="48">
        <v>1</v>
      </c>
      <c r="T109" s="48">
        <v>0</v>
      </c>
      <c r="U109" s="49">
        <v>0</v>
      </c>
      <c r="V109" s="49">
        <v>1</v>
      </c>
      <c r="W109" s="49">
        <v>0</v>
      </c>
      <c r="X109" s="49">
        <v>0.701752</v>
      </c>
      <c r="Y109" s="49">
        <v>0</v>
      </c>
      <c r="Z109" s="49">
        <v>0</v>
      </c>
      <c r="AA109" s="71">
        <v>109</v>
      </c>
      <c r="AB109" s="71"/>
      <c r="AC109" s="72"/>
      <c r="AD109" s="78" t="s">
        <v>1277</v>
      </c>
      <c r="AE109" s="78">
        <v>723</v>
      </c>
      <c r="AF109" s="78">
        <v>529</v>
      </c>
      <c r="AG109" s="78">
        <v>1561</v>
      </c>
      <c r="AH109" s="78">
        <v>341</v>
      </c>
      <c r="AI109" s="78"/>
      <c r="AJ109" s="78" t="s">
        <v>1386</v>
      </c>
      <c r="AK109" s="78" t="s">
        <v>1466</v>
      </c>
      <c r="AL109" s="82" t="s">
        <v>1562</v>
      </c>
      <c r="AM109" s="78"/>
      <c r="AN109" s="80">
        <v>39373.93383101852</v>
      </c>
      <c r="AO109" s="82" t="s">
        <v>1671</v>
      </c>
      <c r="AP109" s="78" t="b">
        <v>0</v>
      </c>
      <c r="AQ109" s="78" t="b">
        <v>0</v>
      </c>
      <c r="AR109" s="78" t="b">
        <v>1</v>
      </c>
      <c r="AS109" s="78"/>
      <c r="AT109" s="78">
        <v>204</v>
      </c>
      <c r="AU109" s="82" t="s">
        <v>1681</v>
      </c>
      <c r="AV109" s="78" t="b">
        <v>0</v>
      </c>
      <c r="AW109" s="78" t="s">
        <v>1745</v>
      </c>
      <c r="AX109" s="82" t="s">
        <v>1852</v>
      </c>
      <c r="AY109" s="78" t="s">
        <v>65</v>
      </c>
      <c r="AZ109" s="78" t="str">
        <f>REPLACE(INDEX(GroupVertices[Group],MATCH(Vertices[[#This Row],[Vertex]],GroupVertices[Vertex],0)),1,1,"")</f>
        <v>12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278</v>
      </c>
      <c r="B110" s="65"/>
      <c r="C110" s="65" t="s">
        <v>64</v>
      </c>
      <c r="D110" s="66">
        <v>162.6354146041784</v>
      </c>
      <c r="E110" s="68"/>
      <c r="F110" s="100" t="s">
        <v>714</v>
      </c>
      <c r="G110" s="65"/>
      <c r="H110" s="69" t="s">
        <v>278</v>
      </c>
      <c r="I110" s="70"/>
      <c r="J110" s="70"/>
      <c r="K110" s="69" t="s">
        <v>1966</v>
      </c>
      <c r="L110" s="73">
        <v>1</v>
      </c>
      <c r="M110" s="74">
        <v>7546.353515625</v>
      </c>
      <c r="N110" s="74">
        <v>1420.4461669921875</v>
      </c>
      <c r="O110" s="75"/>
      <c r="P110" s="76"/>
      <c r="Q110" s="76"/>
      <c r="R110" s="86"/>
      <c r="S110" s="48">
        <v>2</v>
      </c>
      <c r="T110" s="48">
        <v>1</v>
      </c>
      <c r="U110" s="49">
        <v>0</v>
      </c>
      <c r="V110" s="49">
        <v>1</v>
      </c>
      <c r="W110" s="49">
        <v>0</v>
      </c>
      <c r="X110" s="49">
        <v>1.29824</v>
      </c>
      <c r="Y110" s="49">
        <v>0</v>
      </c>
      <c r="Z110" s="49">
        <v>0</v>
      </c>
      <c r="AA110" s="71">
        <v>110</v>
      </c>
      <c r="AB110" s="71"/>
      <c r="AC110" s="72"/>
      <c r="AD110" s="78" t="s">
        <v>1278</v>
      </c>
      <c r="AE110" s="78">
        <v>2326</v>
      </c>
      <c r="AF110" s="78">
        <v>1530</v>
      </c>
      <c r="AG110" s="78">
        <v>7161</v>
      </c>
      <c r="AH110" s="78">
        <v>1266</v>
      </c>
      <c r="AI110" s="78"/>
      <c r="AJ110" s="78" t="s">
        <v>1387</v>
      </c>
      <c r="AK110" s="78" t="s">
        <v>1467</v>
      </c>
      <c r="AL110" s="82" t="s">
        <v>1563</v>
      </c>
      <c r="AM110" s="78"/>
      <c r="AN110" s="80">
        <v>40328.37535879629</v>
      </c>
      <c r="AO110" s="82" t="s">
        <v>1672</v>
      </c>
      <c r="AP110" s="78" t="b">
        <v>0</v>
      </c>
      <c r="AQ110" s="78" t="b">
        <v>0</v>
      </c>
      <c r="AR110" s="78" t="b">
        <v>1</v>
      </c>
      <c r="AS110" s="78"/>
      <c r="AT110" s="78">
        <v>435</v>
      </c>
      <c r="AU110" s="82" t="s">
        <v>1681</v>
      </c>
      <c r="AV110" s="78" t="b">
        <v>0</v>
      </c>
      <c r="AW110" s="78" t="s">
        <v>1745</v>
      </c>
      <c r="AX110" s="82" t="s">
        <v>1853</v>
      </c>
      <c r="AY110" s="78" t="s">
        <v>66</v>
      </c>
      <c r="AZ110" s="78" t="str">
        <f>REPLACE(INDEX(GroupVertices[Group],MATCH(Vertices[[#This Row],[Vertex]],GroupVertices[Vertex],0)),1,1,"")</f>
        <v>11</v>
      </c>
      <c r="BA110" s="48" t="s">
        <v>520</v>
      </c>
      <c r="BB110" s="48" t="s">
        <v>520</v>
      </c>
      <c r="BC110" s="48" t="s">
        <v>557</v>
      </c>
      <c r="BD110" s="48" t="s">
        <v>557</v>
      </c>
      <c r="BE110" s="48" t="s">
        <v>611</v>
      </c>
      <c r="BF110" s="48" t="s">
        <v>611</v>
      </c>
      <c r="BG110" s="116" t="s">
        <v>2223</v>
      </c>
      <c r="BH110" s="116" t="s">
        <v>2223</v>
      </c>
      <c r="BI110" s="116" t="s">
        <v>2324</v>
      </c>
      <c r="BJ110" s="116" t="s">
        <v>2324</v>
      </c>
      <c r="BK110" s="116">
        <v>0</v>
      </c>
      <c r="BL110" s="120">
        <v>0</v>
      </c>
      <c r="BM110" s="116">
        <v>0</v>
      </c>
      <c r="BN110" s="120">
        <v>0</v>
      </c>
      <c r="BO110" s="116">
        <v>0</v>
      </c>
      <c r="BP110" s="120">
        <v>0</v>
      </c>
      <c r="BQ110" s="116">
        <v>21</v>
      </c>
      <c r="BR110" s="120">
        <v>100</v>
      </c>
      <c r="BS110" s="116">
        <v>21</v>
      </c>
      <c r="BT110" s="2"/>
      <c r="BU110" s="3"/>
      <c r="BV110" s="3"/>
      <c r="BW110" s="3"/>
      <c r="BX110" s="3"/>
    </row>
    <row r="111" spans="1:76" ht="15">
      <c r="A111" s="64" t="s">
        <v>279</v>
      </c>
      <c r="B111" s="65"/>
      <c r="C111" s="65" t="s">
        <v>64</v>
      </c>
      <c r="D111" s="66">
        <v>228.20163530195822</v>
      </c>
      <c r="E111" s="68"/>
      <c r="F111" s="100" t="s">
        <v>715</v>
      </c>
      <c r="G111" s="65"/>
      <c r="H111" s="69" t="s">
        <v>279</v>
      </c>
      <c r="I111" s="70"/>
      <c r="J111" s="70"/>
      <c r="K111" s="69" t="s">
        <v>1967</v>
      </c>
      <c r="L111" s="73">
        <v>1</v>
      </c>
      <c r="M111" s="74">
        <v>7546.353515625</v>
      </c>
      <c r="N111" s="74">
        <v>708.7526245117188</v>
      </c>
      <c r="O111" s="75"/>
      <c r="P111" s="76"/>
      <c r="Q111" s="76"/>
      <c r="R111" s="86"/>
      <c r="S111" s="48">
        <v>0</v>
      </c>
      <c r="T111" s="48">
        <v>1</v>
      </c>
      <c r="U111" s="49">
        <v>0</v>
      </c>
      <c r="V111" s="49">
        <v>1</v>
      </c>
      <c r="W111" s="49">
        <v>0</v>
      </c>
      <c r="X111" s="49">
        <v>0.701752</v>
      </c>
      <c r="Y111" s="49">
        <v>0</v>
      </c>
      <c r="Z111" s="49">
        <v>0</v>
      </c>
      <c r="AA111" s="71">
        <v>111</v>
      </c>
      <c r="AB111" s="71"/>
      <c r="AC111" s="72"/>
      <c r="AD111" s="78" t="s">
        <v>1279</v>
      </c>
      <c r="AE111" s="78">
        <v>71591</v>
      </c>
      <c r="AF111" s="78">
        <v>159199</v>
      </c>
      <c r="AG111" s="78">
        <v>26124</v>
      </c>
      <c r="AH111" s="78">
        <v>3442</v>
      </c>
      <c r="AI111" s="78"/>
      <c r="AJ111" s="78" t="s">
        <v>1388</v>
      </c>
      <c r="AK111" s="78" t="s">
        <v>1468</v>
      </c>
      <c r="AL111" s="82" t="s">
        <v>1564</v>
      </c>
      <c r="AM111" s="78"/>
      <c r="AN111" s="80">
        <v>39114.687418981484</v>
      </c>
      <c r="AO111" s="82" t="s">
        <v>1673</v>
      </c>
      <c r="AP111" s="78" t="b">
        <v>0</v>
      </c>
      <c r="AQ111" s="78" t="b">
        <v>0</v>
      </c>
      <c r="AR111" s="78" t="b">
        <v>1</v>
      </c>
      <c r="AS111" s="78"/>
      <c r="AT111" s="78">
        <v>8283</v>
      </c>
      <c r="AU111" s="82" t="s">
        <v>1681</v>
      </c>
      <c r="AV111" s="78" t="b">
        <v>0</v>
      </c>
      <c r="AW111" s="78" t="s">
        <v>1745</v>
      </c>
      <c r="AX111" s="82" t="s">
        <v>1854</v>
      </c>
      <c r="AY111" s="78" t="s">
        <v>66</v>
      </c>
      <c r="AZ111" s="78" t="str">
        <f>REPLACE(INDEX(GroupVertices[Group],MATCH(Vertices[[#This Row],[Vertex]],GroupVertices[Vertex],0)),1,1,"")</f>
        <v>11</v>
      </c>
      <c r="BA111" s="48"/>
      <c r="BB111" s="48"/>
      <c r="BC111" s="48"/>
      <c r="BD111" s="48"/>
      <c r="BE111" s="48" t="s">
        <v>612</v>
      </c>
      <c r="BF111" s="48" t="s">
        <v>612</v>
      </c>
      <c r="BG111" s="116" t="s">
        <v>2498</v>
      </c>
      <c r="BH111" s="116" t="s">
        <v>2498</v>
      </c>
      <c r="BI111" s="116" t="s">
        <v>2574</v>
      </c>
      <c r="BJ111" s="116" t="s">
        <v>2574</v>
      </c>
      <c r="BK111" s="116">
        <v>0</v>
      </c>
      <c r="BL111" s="120">
        <v>0</v>
      </c>
      <c r="BM111" s="116">
        <v>0</v>
      </c>
      <c r="BN111" s="120">
        <v>0</v>
      </c>
      <c r="BO111" s="116">
        <v>0</v>
      </c>
      <c r="BP111" s="120">
        <v>0</v>
      </c>
      <c r="BQ111" s="116">
        <v>20</v>
      </c>
      <c r="BR111" s="120">
        <v>100</v>
      </c>
      <c r="BS111" s="116">
        <v>20</v>
      </c>
      <c r="BT111" s="2"/>
      <c r="BU111" s="3"/>
      <c r="BV111" s="3"/>
      <c r="BW111" s="3"/>
      <c r="BX111" s="3"/>
    </row>
    <row r="112" spans="1:76" ht="15">
      <c r="A112" s="64" t="s">
        <v>324</v>
      </c>
      <c r="B112" s="65"/>
      <c r="C112" s="65" t="s">
        <v>64</v>
      </c>
      <c r="D112" s="66">
        <v>163.30409698868033</v>
      </c>
      <c r="E112" s="68"/>
      <c r="F112" s="100" t="s">
        <v>1744</v>
      </c>
      <c r="G112" s="65"/>
      <c r="H112" s="69" t="s">
        <v>324</v>
      </c>
      <c r="I112" s="70"/>
      <c r="J112" s="70"/>
      <c r="K112" s="69" t="s">
        <v>1968</v>
      </c>
      <c r="L112" s="73">
        <v>1</v>
      </c>
      <c r="M112" s="74">
        <v>3578.0595703125</v>
      </c>
      <c r="N112" s="74">
        <v>7407.06591796875</v>
      </c>
      <c r="O112" s="75"/>
      <c r="P112" s="76"/>
      <c r="Q112" s="76"/>
      <c r="R112" s="86"/>
      <c r="S112" s="48">
        <v>2</v>
      </c>
      <c r="T112" s="48">
        <v>0</v>
      </c>
      <c r="U112" s="49">
        <v>0</v>
      </c>
      <c r="V112" s="49">
        <v>0.007519</v>
      </c>
      <c r="W112" s="49">
        <v>0.001677</v>
      </c>
      <c r="X112" s="49">
        <v>0.627742</v>
      </c>
      <c r="Y112" s="49">
        <v>0.5</v>
      </c>
      <c r="Z112" s="49">
        <v>0</v>
      </c>
      <c r="AA112" s="71">
        <v>112</v>
      </c>
      <c r="AB112" s="71"/>
      <c r="AC112" s="72"/>
      <c r="AD112" s="78" t="s">
        <v>1280</v>
      </c>
      <c r="AE112" s="78">
        <v>309</v>
      </c>
      <c r="AF112" s="78">
        <v>3138</v>
      </c>
      <c r="AG112" s="78">
        <v>2485</v>
      </c>
      <c r="AH112" s="78">
        <v>2846</v>
      </c>
      <c r="AI112" s="78"/>
      <c r="AJ112" s="78" t="s">
        <v>1389</v>
      </c>
      <c r="AK112" s="78" t="s">
        <v>1469</v>
      </c>
      <c r="AL112" s="82" t="s">
        <v>1565</v>
      </c>
      <c r="AM112" s="78"/>
      <c r="AN112" s="80">
        <v>41231.3371412037</v>
      </c>
      <c r="AO112" s="82" t="s">
        <v>1674</v>
      </c>
      <c r="AP112" s="78" t="b">
        <v>0</v>
      </c>
      <c r="AQ112" s="78" t="b">
        <v>0</v>
      </c>
      <c r="AR112" s="78" t="b">
        <v>1</v>
      </c>
      <c r="AS112" s="78" t="s">
        <v>1104</v>
      </c>
      <c r="AT112" s="78">
        <v>78</v>
      </c>
      <c r="AU112" s="82" t="s">
        <v>1681</v>
      </c>
      <c r="AV112" s="78" t="b">
        <v>0</v>
      </c>
      <c r="AW112" s="78" t="s">
        <v>1745</v>
      </c>
      <c r="AX112" s="82" t="s">
        <v>1855</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281</v>
      </c>
      <c r="B113" s="65"/>
      <c r="C113" s="65" t="s">
        <v>64</v>
      </c>
      <c r="D113" s="66">
        <v>164.20814891897083</v>
      </c>
      <c r="E113" s="68"/>
      <c r="F113" s="100" t="s">
        <v>717</v>
      </c>
      <c r="G113" s="65"/>
      <c r="H113" s="69" t="s">
        <v>281</v>
      </c>
      <c r="I113" s="70"/>
      <c r="J113" s="70"/>
      <c r="K113" s="69" t="s">
        <v>1969</v>
      </c>
      <c r="L113" s="73">
        <v>3361.146714040292</v>
      </c>
      <c r="M113" s="74">
        <v>3971.696533203125</v>
      </c>
      <c r="N113" s="74">
        <v>8141.36474609375</v>
      </c>
      <c r="O113" s="75"/>
      <c r="P113" s="76"/>
      <c r="Q113" s="76"/>
      <c r="R113" s="86"/>
      <c r="S113" s="48">
        <v>0</v>
      </c>
      <c r="T113" s="48">
        <v>5</v>
      </c>
      <c r="U113" s="49">
        <v>197</v>
      </c>
      <c r="V113" s="49">
        <v>0.007752</v>
      </c>
      <c r="W113" s="49">
        <v>0.001936</v>
      </c>
      <c r="X113" s="49">
        <v>1.524116</v>
      </c>
      <c r="Y113" s="49">
        <v>0.15</v>
      </c>
      <c r="Z113" s="49">
        <v>0</v>
      </c>
      <c r="AA113" s="71">
        <v>113</v>
      </c>
      <c r="AB113" s="71"/>
      <c r="AC113" s="72"/>
      <c r="AD113" s="78" t="s">
        <v>1281</v>
      </c>
      <c r="AE113" s="78">
        <v>5256</v>
      </c>
      <c r="AF113" s="78">
        <v>5312</v>
      </c>
      <c r="AG113" s="78">
        <v>383882</v>
      </c>
      <c r="AH113" s="78">
        <v>148</v>
      </c>
      <c r="AI113" s="78"/>
      <c r="AJ113" s="78" t="s">
        <v>1390</v>
      </c>
      <c r="AK113" s="78" t="s">
        <v>1470</v>
      </c>
      <c r="AL113" s="82" t="s">
        <v>1566</v>
      </c>
      <c r="AM113" s="78"/>
      <c r="AN113" s="80">
        <v>41524.971134259256</v>
      </c>
      <c r="AO113" s="82" t="s">
        <v>1675</v>
      </c>
      <c r="AP113" s="78" t="b">
        <v>1</v>
      </c>
      <c r="AQ113" s="78" t="b">
        <v>0</v>
      </c>
      <c r="AR113" s="78" t="b">
        <v>0</v>
      </c>
      <c r="AS113" s="78"/>
      <c r="AT113" s="78">
        <v>3454</v>
      </c>
      <c r="AU113" s="82" t="s">
        <v>1681</v>
      </c>
      <c r="AV113" s="78" t="b">
        <v>0</v>
      </c>
      <c r="AW113" s="78" t="s">
        <v>1745</v>
      </c>
      <c r="AX113" s="82" t="s">
        <v>1856</v>
      </c>
      <c r="AY113" s="78" t="s">
        <v>66</v>
      </c>
      <c r="AZ113" s="78" t="str">
        <f>REPLACE(INDEX(GroupVertices[Group],MATCH(Vertices[[#This Row],[Vertex]],GroupVertices[Vertex],0)),1,1,"")</f>
        <v>3</v>
      </c>
      <c r="BA113" s="48" t="s">
        <v>521</v>
      </c>
      <c r="BB113" s="48" t="s">
        <v>521</v>
      </c>
      <c r="BC113" s="48" t="s">
        <v>536</v>
      </c>
      <c r="BD113" s="48" t="s">
        <v>536</v>
      </c>
      <c r="BE113" s="48" t="s">
        <v>559</v>
      </c>
      <c r="BF113" s="48" t="s">
        <v>559</v>
      </c>
      <c r="BG113" s="116" t="s">
        <v>2499</v>
      </c>
      <c r="BH113" s="116" t="s">
        <v>2517</v>
      </c>
      <c r="BI113" s="116" t="s">
        <v>2575</v>
      </c>
      <c r="BJ113" s="116" t="s">
        <v>2588</v>
      </c>
      <c r="BK113" s="116">
        <v>14</v>
      </c>
      <c r="BL113" s="120">
        <v>3.753351206434316</v>
      </c>
      <c r="BM113" s="116">
        <v>2</v>
      </c>
      <c r="BN113" s="120">
        <v>0.5361930294906166</v>
      </c>
      <c r="BO113" s="116">
        <v>0</v>
      </c>
      <c r="BP113" s="120">
        <v>0</v>
      </c>
      <c r="BQ113" s="116">
        <v>357</v>
      </c>
      <c r="BR113" s="120">
        <v>95.71045576407506</v>
      </c>
      <c r="BS113" s="116">
        <v>373</v>
      </c>
      <c r="BT113" s="2"/>
      <c r="BU113" s="3"/>
      <c r="BV113" s="3"/>
      <c r="BW113" s="3"/>
      <c r="BX113" s="3"/>
    </row>
    <row r="114" spans="1:76" ht="15">
      <c r="A114" s="64" t="s">
        <v>282</v>
      </c>
      <c r="B114" s="65"/>
      <c r="C114" s="65" t="s">
        <v>64</v>
      </c>
      <c r="D114" s="66">
        <v>163.43259379017977</v>
      </c>
      <c r="E114" s="68"/>
      <c r="F114" s="100" t="s">
        <v>718</v>
      </c>
      <c r="G114" s="65"/>
      <c r="H114" s="69" t="s">
        <v>282</v>
      </c>
      <c r="I114" s="70"/>
      <c r="J114" s="70"/>
      <c r="K114" s="69" t="s">
        <v>1970</v>
      </c>
      <c r="L114" s="73">
        <v>1</v>
      </c>
      <c r="M114" s="74">
        <v>4482.21630859375</v>
      </c>
      <c r="N114" s="74">
        <v>7909.55419921875</v>
      </c>
      <c r="O114" s="75"/>
      <c r="P114" s="76"/>
      <c r="Q114" s="76"/>
      <c r="R114" s="86"/>
      <c r="S114" s="48">
        <v>2</v>
      </c>
      <c r="T114" s="48">
        <v>1</v>
      </c>
      <c r="U114" s="49">
        <v>0</v>
      </c>
      <c r="V114" s="49">
        <v>0.007519</v>
      </c>
      <c r="W114" s="49">
        <v>0.001677</v>
      </c>
      <c r="X114" s="49">
        <v>0.627742</v>
      </c>
      <c r="Y114" s="49">
        <v>0.5</v>
      </c>
      <c r="Z114" s="49">
        <v>0.5</v>
      </c>
      <c r="AA114" s="71">
        <v>114</v>
      </c>
      <c r="AB114" s="71"/>
      <c r="AC114" s="72"/>
      <c r="AD114" s="78" t="s">
        <v>1282</v>
      </c>
      <c r="AE114" s="78">
        <v>1706</v>
      </c>
      <c r="AF114" s="78">
        <v>3447</v>
      </c>
      <c r="AG114" s="78">
        <v>12338</v>
      </c>
      <c r="AH114" s="78">
        <v>16073</v>
      </c>
      <c r="AI114" s="78"/>
      <c r="AJ114" s="78" t="s">
        <v>1391</v>
      </c>
      <c r="AK114" s="78" t="s">
        <v>1405</v>
      </c>
      <c r="AL114" s="82" t="s">
        <v>1567</v>
      </c>
      <c r="AM114" s="78"/>
      <c r="AN114" s="80">
        <v>42457.62842592593</v>
      </c>
      <c r="AO114" s="82" t="s">
        <v>1676</v>
      </c>
      <c r="AP114" s="78" t="b">
        <v>0</v>
      </c>
      <c r="AQ114" s="78" t="b">
        <v>0</v>
      </c>
      <c r="AR114" s="78" t="b">
        <v>0</v>
      </c>
      <c r="AS114" s="78"/>
      <c r="AT114" s="78">
        <v>296</v>
      </c>
      <c r="AU114" s="82" t="s">
        <v>1681</v>
      </c>
      <c r="AV114" s="78" t="b">
        <v>0</v>
      </c>
      <c r="AW114" s="78" t="s">
        <v>1745</v>
      </c>
      <c r="AX114" s="82" t="s">
        <v>1857</v>
      </c>
      <c r="AY114" s="78" t="s">
        <v>66</v>
      </c>
      <c r="AZ114" s="78" t="str">
        <f>REPLACE(INDEX(GroupVertices[Group],MATCH(Vertices[[#This Row],[Vertex]],GroupVertices[Vertex],0)),1,1,"")</f>
        <v>3</v>
      </c>
      <c r="BA114" s="48"/>
      <c r="BB114" s="48"/>
      <c r="BC114" s="48"/>
      <c r="BD114" s="48"/>
      <c r="BE114" s="48" t="s">
        <v>559</v>
      </c>
      <c r="BF114" s="48" t="s">
        <v>559</v>
      </c>
      <c r="BG114" s="116" t="s">
        <v>2500</v>
      </c>
      <c r="BH114" s="116" t="s">
        <v>2518</v>
      </c>
      <c r="BI114" s="116" t="s">
        <v>2576</v>
      </c>
      <c r="BJ114" s="116" t="s">
        <v>2576</v>
      </c>
      <c r="BK114" s="116">
        <v>7</v>
      </c>
      <c r="BL114" s="120">
        <v>5.785123966942149</v>
      </c>
      <c r="BM114" s="116">
        <v>0</v>
      </c>
      <c r="BN114" s="120">
        <v>0</v>
      </c>
      <c r="BO114" s="116">
        <v>0</v>
      </c>
      <c r="BP114" s="120">
        <v>0</v>
      </c>
      <c r="BQ114" s="116">
        <v>114</v>
      </c>
      <c r="BR114" s="120">
        <v>94.21487603305785</v>
      </c>
      <c r="BS114" s="116">
        <v>121</v>
      </c>
      <c r="BT114" s="2"/>
      <c r="BU114" s="3"/>
      <c r="BV114" s="3"/>
      <c r="BW114" s="3"/>
      <c r="BX114" s="3"/>
    </row>
    <row r="115" spans="1:76" ht="15">
      <c r="A115" s="87" t="s">
        <v>283</v>
      </c>
      <c r="B115" s="88"/>
      <c r="C115" s="88" t="s">
        <v>64</v>
      </c>
      <c r="D115" s="89">
        <v>211.22176022485525</v>
      </c>
      <c r="E115" s="90"/>
      <c r="F115" s="101" t="s">
        <v>719</v>
      </c>
      <c r="G115" s="88"/>
      <c r="H115" s="91" t="s">
        <v>283</v>
      </c>
      <c r="I115" s="92"/>
      <c r="J115" s="92"/>
      <c r="K115" s="91" t="s">
        <v>1971</v>
      </c>
      <c r="L115" s="93">
        <v>1</v>
      </c>
      <c r="M115" s="94">
        <v>4369.2763671875</v>
      </c>
      <c r="N115" s="94">
        <v>9193.490234375</v>
      </c>
      <c r="O115" s="95"/>
      <c r="P115" s="96"/>
      <c r="Q115" s="96"/>
      <c r="R115" s="97"/>
      <c r="S115" s="48">
        <v>2</v>
      </c>
      <c r="T115" s="48">
        <v>1</v>
      </c>
      <c r="U115" s="49">
        <v>0</v>
      </c>
      <c r="V115" s="49">
        <v>0.006135</v>
      </c>
      <c r="W115" s="49">
        <v>0.000288</v>
      </c>
      <c r="X115" s="49">
        <v>0.711477</v>
      </c>
      <c r="Y115" s="49">
        <v>0</v>
      </c>
      <c r="Z115" s="49">
        <v>0</v>
      </c>
      <c r="AA115" s="98">
        <v>115</v>
      </c>
      <c r="AB115" s="98"/>
      <c r="AC115" s="99"/>
      <c r="AD115" s="78" t="s">
        <v>1283</v>
      </c>
      <c r="AE115" s="78">
        <v>90784</v>
      </c>
      <c r="AF115" s="78">
        <v>118367</v>
      </c>
      <c r="AG115" s="78">
        <v>129943</v>
      </c>
      <c r="AH115" s="78">
        <v>20264</v>
      </c>
      <c r="AI115" s="78"/>
      <c r="AJ115" s="78" t="s">
        <v>1392</v>
      </c>
      <c r="AK115" s="78" t="s">
        <v>1471</v>
      </c>
      <c r="AL115" s="82" t="s">
        <v>1568</v>
      </c>
      <c r="AM115" s="78"/>
      <c r="AN115" s="80">
        <v>40056.765023148146</v>
      </c>
      <c r="AO115" s="82" t="s">
        <v>1677</v>
      </c>
      <c r="AP115" s="78" t="b">
        <v>0</v>
      </c>
      <c r="AQ115" s="78" t="b">
        <v>0</v>
      </c>
      <c r="AR115" s="78" t="b">
        <v>1</v>
      </c>
      <c r="AS115" s="78"/>
      <c r="AT115" s="78">
        <v>4845</v>
      </c>
      <c r="AU115" s="82" t="s">
        <v>1687</v>
      </c>
      <c r="AV115" s="78" t="b">
        <v>0</v>
      </c>
      <c r="AW115" s="78" t="s">
        <v>1745</v>
      </c>
      <c r="AX115" s="82" t="s">
        <v>1858</v>
      </c>
      <c r="AY115" s="78" t="s">
        <v>66</v>
      </c>
      <c r="AZ115" s="78" t="str">
        <f>REPLACE(INDEX(GroupVertices[Group],MATCH(Vertices[[#This Row],[Vertex]],GroupVertices[Vertex],0)),1,1,"")</f>
        <v>3</v>
      </c>
      <c r="BA115" s="48"/>
      <c r="BB115" s="48"/>
      <c r="BC115" s="48"/>
      <c r="BD115" s="48"/>
      <c r="BE115" s="48" t="s">
        <v>2154</v>
      </c>
      <c r="BF115" s="48" t="s">
        <v>613</v>
      </c>
      <c r="BG115" s="116" t="s">
        <v>2501</v>
      </c>
      <c r="BH115" s="116" t="s">
        <v>2519</v>
      </c>
      <c r="BI115" s="116" t="s">
        <v>2577</v>
      </c>
      <c r="BJ115" s="116" t="s">
        <v>2577</v>
      </c>
      <c r="BK115" s="116">
        <v>6</v>
      </c>
      <c r="BL115" s="120">
        <v>3.0927835051546393</v>
      </c>
      <c r="BM115" s="116">
        <v>0</v>
      </c>
      <c r="BN115" s="120">
        <v>0</v>
      </c>
      <c r="BO115" s="116">
        <v>0</v>
      </c>
      <c r="BP115" s="120">
        <v>0</v>
      </c>
      <c r="BQ115" s="116">
        <v>188</v>
      </c>
      <c r="BR115" s="120">
        <v>96.90721649484536</v>
      </c>
      <c r="BS115" s="116">
        <v>194</v>
      </c>
      <c r="BT115" s="2"/>
      <c r="BU115" s="3"/>
      <c r="BV115" s="3"/>
      <c r="BW115" s="3"/>
      <c r="BX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hyperlinks>
    <hyperlink ref="AL3" r:id="rId1" display="http://www.csuitesocialmedia.com/"/>
    <hyperlink ref="AL4" r:id="rId2" display="https://about.twitter.com/"/>
    <hyperlink ref="AL5" r:id="rId3" display="https://t.co/CNpgH6LFQp"/>
    <hyperlink ref="AL6" r:id="rId4" display="https://t.co/MSFtPP5NFs"/>
    <hyperlink ref="AL10" r:id="rId5" display="https://t.co/oEiAuqaLCI"/>
    <hyperlink ref="AL12" r:id="rId6" display="http://bit.ly/2J9zfXk"/>
    <hyperlink ref="AL13" r:id="rId7" display="http://www.kylemcmahon.me/category/success/"/>
    <hyperlink ref="AL14" r:id="rId8" display="http://emu.one/"/>
    <hyperlink ref="AL15" r:id="rId9" display="https://t.co/7eaVn0rbQH"/>
    <hyperlink ref="AL16" r:id="rId10" display="http://sociamonials.com/"/>
    <hyperlink ref="AL17" r:id="rId11" display="https://genepetrov.substack.com/"/>
    <hyperlink ref="AL18" r:id="rId12" display="https://authory.com/LaurenPope"/>
    <hyperlink ref="AL19" r:id="rId13" display="https://t.co/bC2jePSjjx"/>
    <hyperlink ref="AL20" r:id="rId14" display="https://t.co/kbux65ChLe"/>
    <hyperlink ref="AL21" r:id="rId15" display="http://how2get.me/breach"/>
    <hyperlink ref="AL22" r:id="rId16" display="https://t.co/SeDNQd1n0x"/>
    <hyperlink ref="AL23" r:id="rId17" display="https://t.co/UN55ixSoDl"/>
    <hyperlink ref="AL24" r:id="rId18" display="http://managementguru.net/"/>
    <hyperlink ref="AL25" r:id="rId19" display="http://www.marklives.com/"/>
    <hyperlink ref="AL27" r:id="rId20" display="https://www.dijostudios.com/"/>
    <hyperlink ref="AL30" r:id="rId21" display="https://clicktugdeals.com/"/>
    <hyperlink ref="AL31" r:id="rId22" display="https://t.co/k6graYQPBm"/>
    <hyperlink ref="AL32" r:id="rId23" display="http://t.co/ei9ii8DwcW"/>
    <hyperlink ref="AL33" r:id="rId24" display="https://t.co/FigXjwekVR"/>
    <hyperlink ref="AL34" r:id="rId25" display="http://www.usabiz.party/"/>
    <hyperlink ref="AL36" r:id="rId26" display="https://t.co/WNLZZUJTm0"/>
    <hyperlink ref="AL37" r:id="rId27" display="http://t.co/CFvkOAGa4B"/>
    <hyperlink ref="AL39" r:id="rId28" display="http://www.madalynsklar.com/"/>
    <hyperlink ref="AL40" r:id="rId29" display="https://diymarketers.com/category/bizapaloozachat/"/>
    <hyperlink ref="AL41" r:id="rId30" display="http://t.co/3Xvuxw2JEG"/>
    <hyperlink ref="AL42" r:id="rId31" display="https://t.co/3QXie6BiVO"/>
    <hyperlink ref="AL43" r:id="rId32" display="https://t.co/NzUgKTIxRL"/>
    <hyperlink ref="AL44" r:id="rId33" display="https://t.co/QJThZPgFc1"/>
    <hyperlink ref="AL45" r:id="rId34" display="https://t.co/zObPSRjcKN"/>
    <hyperlink ref="AL46" r:id="rId35" display="https://www.linkedin.com/in/jignesh-thakkar-"/>
    <hyperlink ref="AL47" r:id="rId36" display="https://t.co/ngYczUitvG"/>
    <hyperlink ref="AL48" r:id="rId37" display="http://www.social-tribe.com/"/>
    <hyperlink ref="AL49" r:id="rId38" display="http://t.co/rapt2jvezy"/>
    <hyperlink ref="AL50" r:id="rId39" display="http://www.cmssocial.com/"/>
    <hyperlink ref="AL51" r:id="rId40" display="http://www.talkwalker.com/de"/>
    <hyperlink ref="AL52" r:id="rId41" display="http://www.glenridgefleet.com/"/>
    <hyperlink ref="AL53" r:id="rId42" display="https://linktr.ee/b2the7"/>
    <hyperlink ref="AL55" r:id="rId43" display="https://t.co/PNjdKb7f3K"/>
    <hyperlink ref="AL56" r:id="rId44" display="https://t.co/WcmJmztnTl"/>
    <hyperlink ref="AL57" r:id="rId45" display="https://t.co/qTCGSBi1Fc"/>
    <hyperlink ref="AL58" r:id="rId46" display="https://t.co/ghOHhUJa7d"/>
    <hyperlink ref="AL60" r:id="rId47" display="https://t.co/cJcvTdTkKL"/>
    <hyperlink ref="AL61" r:id="rId48" display="http://t.co/Odm9bWUmUi"/>
    <hyperlink ref="AL62" r:id="rId49" display="https://t.co/7BficwxJdQ"/>
    <hyperlink ref="AL63" r:id="rId50" display="https://t.co/YwLFL72AGK"/>
    <hyperlink ref="AL64" r:id="rId51" display="https://linktr.ee/b2the7"/>
    <hyperlink ref="AL65" r:id="rId52" display="http://www.urbansoft.co/"/>
    <hyperlink ref="AL66" r:id="rId53" display="https://t.co/zVQ86j7oYL"/>
    <hyperlink ref="AL67" r:id="rId54" display="https://t.co/ftYJ3kAoX8"/>
    <hyperlink ref="AL68" r:id="rId55" display="http://jeff.online/"/>
    <hyperlink ref="AL69" r:id="rId56" display="https://t.co/qiStueZarB"/>
    <hyperlink ref="AL70" r:id="rId57" display="https://t.co/DsvFuuSiyF"/>
    <hyperlink ref="AL71" r:id="rId58" display="https://t.co/EV3CgVoh0g"/>
    <hyperlink ref="AL72" r:id="rId59" display="http://bit.ly/LarryKim-LinkedIn"/>
    <hyperlink ref="AL73" r:id="rId60" display="http://www.socialmediatoday.com/"/>
    <hyperlink ref="AL74" r:id="rId61" display="https://t.co/96xlVBgIIs"/>
    <hyperlink ref="AL75" r:id="rId62" display="http://t.co/G2lJMs7Gkj"/>
    <hyperlink ref="AL76" r:id="rId63" display="https://t.co/dTMvOknRep"/>
    <hyperlink ref="AL77" r:id="rId64" display="https://t.co/cVBTRcJjEU"/>
    <hyperlink ref="AL78" r:id="rId65" display="https://t.co/KFdvZUVA3U"/>
    <hyperlink ref="AL79" r:id="rId66" display="https://t.co/fAQmw07IZT"/>
    <hyperlink ref="AL80" r:id="rId67" display="http://www.softbank.jp/"/>
    <hyperlink ref="AL83" r:id="rId68" display="https://t.co/kNM9M01S9E"/>
    <hyperlink ref="AL84" r:id="rId69" display="https://t.co/H1KRHHuMCR"/>
    <hyperlink ref="AL85" r:id="rId70" display="http://t.co/wGJeWndzVx"/>
    <hyperlink ref="AL86" r:id="rId71" display="http://t.co/SQpLjPAwgz"/>
    <hyperlink ref="AL87" r:id="rId72" display="http://t.co/rGaYtRFeiV"/>
    <hyperlink ref="AL88" r:id="rId73" display="https://t.co/HqFpkKmIkL"/>
    <hyperlink ref="AL89" r:id="rId74" display="http://www.inboundevolution.com/"/>
    <hyperlink ref="AL91" r:id="rId75" display="http://www.tvb.org/"/>
    <hyperlink ref="AL92" r:id="rId76" display="https://t.co/Wv4mmT3Dia"/>
    <hyperlink ref="AL94" r:id="rId77" display="http://www.falcon.io/"/>
    <hyperlink ref="AL95" r:id="rId78" display="http://www.nordicchoicehotels.com/"/>
    <hyperlink ref="AL96" r:id="rId79" display="https://t.co/pM13V6jZBW"/>
    <hyperlink ref="AL97" r:id="rId80" display="http://t.co/mV4UCGmrQs"/>
    <hyperlink ref="AL98" r:id="rId81" display="http://www.dpom.co.uk/"/>
    <hyperlink ref="AL99" r:id="rId82" display="https://t.co/ikK6Czf2SC"/>
    <hyperlink ref="AL100" r:id="rId83" display="http://fbook.com/clewisanderson"/>
    <hyperlink ref="AL101" r:id="rId84" display="https://t.co/HCNcFhxu9C"/>
    <hyperlink ref="AL102" r:id="rId85" display="http://www.teamstrub.com/"/>
    <hyperlink ref="AL103" r:id="rId86" display="https://t.co/PPCXiclfoR"/>
    <hyperlink ref="AL104" r:id="rId87" display="http://www.manageflitter.com/"/>
    <hyperlink ref="AL105" r:id="rId88" display="http://savefriarygrange.com/"/>
    <hyperlink ref="AL106" r:id="rId89" display="http://seashell.co.in/"/>
    <hyperlink ref="AL107" r:id="rId90" display="http://socialmagnets.net/"/>
    <hyperlink ref="AL108" r:id="rId91" display="http://t.co/gNtwk0Q6uf"/>
    <hyperlink ref="AL109" r:id="rId92" display="http://t.co/5cxYUexdea"/>
    <hyperlink ref="AL110" r:id="rId93" display="https://t.co/R0m2AM865i"/>
    <hyperlink ref="AL111" r:id="rId94" display="https://t.co/0vWwlYdYMN"/>
    <hyperlink ref="AL112" r:id="rId95" display="https://t.co/OetfsOJy2p"/>
    <hyperlink ref="AL113" r:id="rId96" display="http://www.myloc-ar.com.ar/"/>
    <hyperlink ref="AL114" r:id="rId97" display="https://t.co/KNIOKgxoMU"/>
    <hyperlink ref="AL115" r:id="rId98" display="https://t.co/BTsHIFhv5l"/>
    <hyperlink ref="AO3" r:id="rId99" display="https://pbs.twimg.com/profile_banners/17543352/1568407814"/>
    <hyperlink ref="AO4" r:id="rId100" display="https://pbs.twimg.com/profile_banners/783214/1556918042"/>
    <hyperlink ref="AO5" r:id="rId101" display="https://pbs.twimg.com/profile_banners/15588825/1521740600"/>
    <hyperlink ref="AO6" r:id="rId102" display="https://pbs.twimg.com/profile_banners/907626683271802881/1559995892"/>
    <hyperlink ref="AO7" r:id="rId103" display="https://pbs.twimg.com/profile_banners/908613331207909376/1564906119"/>
    <hyperlink ref="AO8" r:id="rId104" display="https://pbs.twimg.com/profile_banners/1082909219047833601/1547021060"/>
    <hyperlink ref="AO9" r:id="rId105" display="https://pbs.twimg.com/profile_banners/1130920851682091008/1558474964"/>
    <hyperlink ref="AO10" r:id="rId106" display="https://pbs.twimg.com/profile_banners/919655180118917121/1567698268"/>
    <hyperlink ref="AO11" r:id="rId107" display="https://pbs.twimg.com/profile_banners/2848824153/1462471828"/>
    <hyperlink ref="AO12" r:id="rId108" display="https://pbs.twimg.com/profile_banners/241280374/1531793714"/>
    <hyperlink ref="AO13" r:id="rId109" display="https://pbs.twimg.com/profile_banners/948068359698108416/1514929382"/>
    <hyperlink ref="AO14" r:id="rId110" display="https://pbs.twimg.com/profile_banners/190804002/1569649092"/>
    <hyperlink ref="AO15" r:id="rId111" display="https://pbs.twimg.com/profile_banners/1151453523122499584/1571823019"/>
    <hyperlink ref="AO16" r:id="rId112" display="https://pbs.twimg.com/profile_banners/417205377/1382237135"/>
    <hyperlink ref="AO17" r:id="rId113" display="https://pbs.twimg.com/profile_banners/771007619360231424/1560366730"/>
    <hyperlink ref="AO18" r:id="rId114" display="https://pbs.twimg.com/profile_banners/725060682698395649/1568426017"/>
    <hyperlink ref="AO19" r:id="rId115" display="https://pbs.twimg.com/profile_banners/943228821804933121/1572017473"/>
    <hyperlink ref="AO20" r:id="rId116" display="https://pbs.twimg.com/profile_banners/1551494299/1439909705"/>
    <hyperlink ref="AO21" r:id="rId117" display="https://pbs.twimg.com/profile_banners/2162697578/1564825889"/>
    <hyperlink ref="AO22" r:id="rId118" display="https://pbs.twimg.com/profile_banners/2367331278/1503773366"/>
    <hyperlink ref="AO23" r:id="rId119" display="https://pbs.twimg.com/profile_banners/895189456877223936/1503833870"/>
    <hyperlink ref="AO24" r:id="rId120" display="https://pbs.twimg.com/profile_banners/441637158/1534050131"/>
    <hyperlink ref="AO25" r:id="rId121" display="https://pbs.twimg.com/profile_banners/16042045/1557137687"/>
    <hyperlink ref="AO26" r:id="rId122" display="https://pbs.twimg.com/profile_banners/62224439/1484249581"/>
    <hyperlink ref="AO27" r:id="rId123" display="https://pbs.twimg.com/profile_banners/45397024/1566822582"/>
    <hyperlink ref="AO28" r:id="rId124" display="https://pbs.twimg.com/profile_banners/58485102/1557246441"/>
    <hyperlink ref="AO29" r:id="rId125" display="https://pbs.twimg.com/profile_banners/1155207268968861710/1566633865"/>
    <hyperlink ref="AO30" r:id="rId126" display="https://pbs.twimg.com/profile_banners/1137372237894377472/1560006080"/>
    <hyperlink ref="AO31" r:id="rId127" display="https://pbs.twimg.com/profile_banners/23600276/1495295005"/>
    <hyperlink ref="AO32" r:id="rId128" display="https://pbs.twimg.com/profile_banners/42793960/1548692340"/>
    <hyperlink ref="AO33" r:id="rId129" display="https://pbs.twimg.com/profile_banners/745250209085689856/1562055519"/>
    <hyperlink ref="AO34" r:id="rId130" display="https://pbs.twimg.com/profile_banners/3706636217/1570564495"/>
    <hyperlink ref="AO36" r:id="rId131" display="https://pbs.twimg.com/profile_banners/284241195/1554832703"/>
    <hyperlink ref="AO37" r:id="rId132" display="https://pbs.twimg.com/profile_banners/2469354751/1522242745"/>
    <hyperlink ref="AO39" r:id="rId133" display="https://pbs.twimg.com/profile_banners/14164297/1485550174"/>
    <hyperlink ref="AO40" r:id="rId134" display="https://pbs.twimg.com/profile_banners/1411105530/1517593694"/>
    <hyperlink ref="AO41" r:id="rId135" display="https://pbs.twimg.com/profile_banners/17093617/1565206316"/>
    <hyperlink ref="AO42" r:id="rId136" display="https://pbs.twimg.com/profile_banners/551208828/1569963744"/>
    <hyperlink ref="AO43" r:id="rId137" display="https://pbs.twimg.com/profile_banners/53925101/1399383763"/>
    <hyperlink ref="AO44" r:id="rId138" display="https://pbs.twimg.com/profile_banners/5768872/1547175646"/>
    <hyperlink ref="AO45" r:id="rId139" display="https://pbs.twimg.com/profile_banners/18240655/1546873538"/>
    <hyperlink ref="AO46" r:id="rId140" display="https://pbs.twimg.com/profile_banners/1647428730/1568745533"/>
    <hyperlink ref="AO47" r:id="rId141" display="https://pbs.twimg.com/profile_banners/20721950/1491794795"/>
    <hyperlink ref="AO48" r:id="rId142" display="https://pbs.twimg.com/profile_banners/250411920/1534899980"/>
    <hyperlink ref="AO49" r:id="rId143" display="https://pbs.twimg.com/profile_banners/3349565146/1517255236"/>
    <hyperlink ref="AO50" r:id="rId144" display="https://pbs.twimg.com/profile_banners/3112612527/1431473672"/>
    <hyperlink ref="AO51" r:id="rId145" display="https://pbs.twimg.com/profile_banners/50644248/1553512730"/>
    <hyperlink ref="AO52" r:id="rId146" display="https://pbs.twimg.com/profile_banners/921035934442905600/1560645120"/>
    <hyperlink ref="AO53" r:id="rId147" display="https://pbs.twimg.com/profile_banners/3988196303/1560777442"/>
    <hyperlink ref="AO54" r:id="rId148" display="https://pbs.twimg.com/profile_banners/786258367496855552/1547828712"/>
    <hyperlink ref="AO55" r:id="rId149" display="https://pbs.twimg.com/profile_banners/353439433/1568655850"/>
    <hyperlink ref="AO56" r:id="rId150" display="https://pbs.twimg.com/profile_banners/810172601209393152/1532532360"/>
    <hyperlink ref="AO57" r:id="rId151" display="https://pbs.twimg.com/profile_banners/604234751/1554312310"/>
    <hyperlink ref="AO58" r:id="rId152" display="https://pbs.twimg.com/profile_banners/1309965852/1507755523"/>
    <hyperlink ref="AO59" r:id="rId153" display="https://pbs.twimg.com/profile_banners/186937893/1544029932"/>
    <hyperlink ref="AO60" r:id="rId154" display="https://pbs.twimg.com/profile_banners/15823875/1568922213"/>
    <hyperlink ref="AO62" r:id="rId155" display="https://pbs.twimg.com/profile_banners/382685028/1478014600"/>
    <hyperlink ref="AO63" r:id="rId156" display="https://pbs.twimg.com/profile_banners/25581439/1555426183"/>
    <hyperlink ref="AO64" r:id="rId157" display="https://pbs.twimg.com/profile_banners/1075905362258247680/1568417190"/>
    <hyperlink ref="AO65" r:id="rId158" display="https://pbs.twimg.com/profile_banners/1287940818/1570867551"/>
    <hyperlink ref="AO67" r:id="rId159" display="https://pbs.twimg.com/profile_banners/6527972/1398234270"/>
    <hyperlink ref="AO68" r:id="rId160" display="https://pbs.twimg.com/profile_banners/18185124/1568848333"/>
    <hyperlink ref="AO69" r:id="rId161" display="https://pbs.twimg.com/profile_banners/8820652/1563892066"/>
    <hyperlink ref="AO70" r:id="rId162" display="https://pbs.twimg.com/profile_banners/8596022/1538499434"/>
    <hyperlink ref="AO71" r:id="rId163" display="https://pbs.twimg.com/profile_banners/1322691/1539047274"/>
    <hyperlink ref="AO72" r:id="rId164" display="https://pbs.twimg.com/profile_banners/17850785/1554428313"/>
    <hyperlink ref="AO73" r:id="rId165" display="https://pbs.twimg.com/profile_banners/15441074/1507233102"/>
    <hyperlink ref="AO74" r:id="rId166" display="https://pbs.twimg.com/profile_banners/14458280/1567512110"/>
    <hyperlink ref="AO75" r:id="rId167" display="https://pbs.twimg.com/profile_banners/19672966/1399321384"/>
    <hyperlink ref="AO76" r:id="rId168" display="https://pbs.twimg.com/profile_banners/21883851/1470781110"/>
    <hyperlink ref="AO77" r:id="rId169" display="https://pbs.twimg.com/profile_banners/58824241/1564599906"/>
    <hyperlink ref="AO78" r:id="rId170" display="https://pbs.twimg.com/profile_banners/92639420/1552396974"/>
    <hyperlink ref="AO79" r:id="rId171" display="https://pbs.twimg.com/profile_banners/14626738/1568994738"/>
    <hyperlink ref="AO80" r:id="rId172" display="https://pbs.twimg.com/profile_banners/50771546/1568080890"/>
    <hyperlink ref="AO81" r:id="rId173" display="https://pbs.twimg.com/profile_banners/43898961/1475458246"/>
    <hyperlink ref="AO82" r:id="rId174" display="https://pbs.twimg.com/profile_banners/1070040224657563649/1543954109"/>
    <hyperlink ref="AO83" r:id="rId175" display="https://pbs.twimg.com/profile_banners/842213696/1486407161"/>
    <hyperlink ref="AO84" r:id="rId176" display="https://pbs.twimg.com/profile_banners/186312868/1495339260"/>
    <hyperlink ref="AO85" r:id="rId177" display="https://pbs.twimg.com/profile_banners/2314904520/1474658094"/>
    <hyperlink ref="AO86" r:id="rId178" display="https://pbs.twimg.com/profile_banners/1117364652/1490917592"/>
    <hyperlink ref="AO87" r:id="rId179" display="https://pbs.twimg.com/profile_banners/207179435/1398359076"/>
    <hyperlink ref="AO88" r:id="rId180" display="https://pbs.twimg.com/profile_banners/770272660861259776/1517981199"/>
    <hyperlink ref="AO89" r:id="rId181" display="https://pbs.twimg.com/profile_banners/843061915362312193/1523532885"/>
    <hyperlink ref="AO90" r:id="rId182" display="https://pbs.twimg.com/profile_banners/840644042719399936/1489812311"/>
    <hyperlink ref="AO91" r:id="rId183" display="https://pbs.twimg.com/profile_banners/386345128/1516134451"/>
    <hyperlink ref="AO92" r:id="rId184" display="https://pbs.twimg.com/profile_banners/818744095/1506716839"/>
    <hyperlink ref="AO94" r:id="rId185" display="https://pbs.twimg.com/profile_banners/395350496/1564486297"/>
    <hyperlink ref="AO95" r:id="rId186" display="https://pbs.twimg.com/profile_banners/19164520/1521727148"/>
    <hyperlink ref="AO96" r:id="rId187" display="https://pbs.twimg.com/profile_banners/3250032055/1517628836"/>
    <hyperlink ref="AO97" r:id="rId188" display="https://pbs.twimg.com/profile_banners/105038666/1560959874"/>
    <hyperlink ref="AO98" r:id="rId189" display="https://pbs.twimg.com/profile_banners/354796810/1517948497"/>
    <hyperlink ref="AO99" r:id="rId190" display="https://pbs.twimg.com/profile_banners/3351790911/1570778175"/>
    <hyperlink ref="AO100" r:id="rId191" display="https://pbs.twimg.com/profile_banners/2833362651/1558039691"/>
    <hyperlink ref="AO101" r:id="rId192" display="https://pbs.twimg.com/profile_banners/711691871399981056/1554427783"/>
    <hyperlink ref="AO102" r:id="rId193" display="https://pbs.twimg.com/profile_banners/116060961/1546208158"/>
    <hyperlink ref="AO103" r:id="rId194" display="https://pbs.twimg.com/profile_banners/26004139/1497403589"/>
    <hyperlink ref="AO104" r:id="rId195" display="https://pbs.twimg.com/profile_banners/119228939/1402036029"/>
    <hyperlink ref="AO105" r:id="rId196" display="https://pbs.twimg.com/profile_banners/1151072615399919617/1563272623"/>
    <hyperlink ref="AO106" r:id="rId197" display="https://pbs.twimg.com/profile_banners/18549375/1558512420"/>
    <hyperlink ref="AO107" r:id="rId198" display="https://pbs.twimg.com/profile_banners/411845007/1561750127"/>
    <hyperlink ref="AO108" r:id="rId199" display="https://pbs.twimg.com/profile_banners/2366006329/1454719023"/>
    <hyperlink ref="AO109" r:id="rId200" display="https://pbs.twimg.com/profile_banners/9530922/1480122252"/>
    <hyperlink ref="AO110" r:id="rId201" display="https://pbs.twimg.com/profile_banners/149817517/1510443875"/>
    <hyperlink ref="AO111" r:id="rId202" display="https://pbs.twimg.com/profile_banners/743763/1485198853"/>
    <hyperlink ref="AO112" r:id="rId203" display="https://pbs.twimg.com/profile_banners/955056768/1516573616"/>
    <hyperlink ref="AO113" r:id="rId204" display="https://pbs.twimg.com/profile_banners/1785583254/1426454842"/>
    <hyperlink ref="AO114" r:id="rId205" display="https://pbs.twimg.com/profile_banners/714468320733429764/1513545974"/>
    <hyperlink ref="AO115" r:id="rId206" display="https://pbs.twimg.com/profile_banners/70461418/1547049514"/>
    <hyperlink ref="AU3" r:id="rId207" display="http://abs.twimg.com/images/themes/theme17/bg.gif"/>
    <hyperlink ref="AU4" r:id="rId208" display="http://abs.twimg.com/images/themes/theme18/bg.gif"/>
    <hyperlink ref="AU5" r:id="rId209" display="http://abs.twimg.com/images/themes/theme9/bg.gif"/>
    <hyperlink ref="AU6" r:id="rId210" display="http://abs.twimg.com/images/themes/theme1/bg.png"/>
    <hyperlink ref="AU7" r:id="rId211" display="http://abs.twimg.com/images/themes/theme1/bg.png"/>
    <hyperlink ref="AU8" r:id="rId212" display="http://abs.twimg.com/images/themes/theme1/bg.png"/>
    <hyperlink ref="AU10" r:id="rId213" display="http://abs.twimg.com/images/themes/theme1/bg.png"/>
    <hyperlink ref="AU11" r:id="rId214" display="http://abs.twimg.com/images/themes/theme1/bg.png"/>
    <hyperlink ref="AU12" r:id="rId215" display="http://abs.twimg.com/images/themes/theme1/bg.png"/>
    <hyperlink ref="AU14" r:id="rId216" display="http://abs.twimg.com/images/themes/theme3/bg.gif"/>
    <hyperlink ref="AU16" r:id="rId217" display="http://abs.twimg.com/images/themes/theme1/bg.png"/>
    <hyperlink ref="AU18" r:id="rId218" display="http://abs.twimg.com/images/themes/theme1/bg.png"/>
    <hyperlink ref="AU20" r:id="rId219" display="http://abs.twimg.com/images/themes/theme1/bg.png"/>
    <hyperlink ref="AU21" r:id="rId220" display="http://abs.twimg.com/images/themes/theme1/bg.png"/>
    <hyperlink ref="AU22" r:id="rId221" display="http://abs.twimg.com/images/themes/theme1/bg.png"/>
    <hyperlink ref="AU23" r:id="rId222" display="http://abs.twimg.com/images/themes/theme1/bg.png"/>
    <hyperlink ref="AU24" r:id="rId223" display="http://abs.twimg.com/images/themes/theme1/bg.png"/>
    <hyperlink ref="AU25" r:id="rId224" display="http://abs.twimg.com/images/themes/theme2/bg.gif"/>
    <hyperlink ref="AU26" r:id="rId225" display="http://abs.twimg.com/images/themes/theme14/bg.gif"/>
    <hyperlink ref="AU27" r:id="rId226" display="http://abs.twimg.com/images/themes/theme15/bg.png"/>
    <hyperlink ref="AU28" r:id="rId227" display="http://abs.twimg.com/images/themes/theme18/bg.gif"/>
    <hyperlink ref="AU30" r:id="rId228" display="http://abs.twimg.com/images/themes/theme1/bg.png"/>
    <hyperlink ref="AU31" r:id="rId229" display="http://abs.twimg.com/images/themes/theme11/bg.gif"/>
    <hyperlink ref="AU32" r:id="rId230" display="http://abs.twimg.com/images/themes/theme9/bg.gif"/>
    <hyperlink ref="AU33" r:id="rId231" display="http://abs.twimg.com/images/themes/theme1/bg.png"/>
    <hyperlink ref="AU34" r:id="rId232" display="http://abs.twimg.com/images/themes/theme1/bg.png"/>
    <hyperlink ref="AU35" r:id="rId233" display="http://abs.twimg.com/images/themes/theme9/bg.gif"/>
    <hyperlink ref="AU36" r:id="rId234" display="http://abs.twimg.com/images/themes/theme16/bg.gif"/>
    <hyperlink ref="AU37" r:id="rId235" display="http://abs.twimg.com/images/themes/theme1/bg.png"/>
    <hyperlink ref="AU38" r:id="rId236" display="http://abs.twimg.com/images/themes/theme1/bg.png"/>
    <hyperlink ref="AU39" r:id="rId237" display="http://abs.twimg.com/images/themes/theme14/bg.gif"/>
    <hyperlink ref="AU40" r:id="rId238" display="http://abs.twimg.com/images/themes/theme10/bg.gif"/>
    <hyperlink ref="AU41" r:id="rId239" display="http://abs.twimg.com/images/themes/theme1/bg.png"/>
    <hyperlink ref="AU42" r:id="rId240" display="http://abs.twimg.com/images/themes/theme15/bg.png"/>
    <hyperlink ref="AU43" r:id="rId241" display="http://abs.twimg.com/images/themes/theme1/bg.png"/>
    <hyperlink ref="AU44" r:id="rId242" display="http://abs.twimg.com/images/themes/theme1/bg.png"/>
    <hyperlink ref="AU45" r:id="rId243" display="http://abs.twimg.com/images/themes/theme1/bg.png"/>
    <hyperlink ref="AU46" r:id="rId244" display="http://abs.twimg.com/images/themes/theme1/bg.png"/>
    <hyperlink ref="AU47" r:id="rId245" display="http://abs.twimg.com/images/themes/theme11/bg.gif"/>
    <hyperlink ref="AU48" r:id="rId246" display="http://abs.twimg.com/images/themes/theme1/bg.png"/>
    <hyperlink ref="AU49" r:id="rId247" display="http://abs.twimg.com/images/themes/theme1/bg.png"/>
    <hyperlink ref="AU50" r:id="rId248" display="http://abs.twimg.com/images/themes/theme1/bg.png"/>
    <hyperlink ref="AU51" r:id="rId249" display="http://abs.twimg.com/images/themes/theme15/bg.png"/>
    <hyperlink ref="AU53" r:id="rId250" display="http://abs.twimg.com/images/themes/theme1/bg.png"/>
    <hyperlink ref="AU54" r:id="rId251" display="http://abs.twimg.com/images/themes/theme1/bg.png"/>
    <hyperlink ref="AU55" r:id="rId252" display="http://abs.twimg.com/images/themes/theme3/bg.gif"/>
    <hyperlink ref="AU56" r:id="rId253" display="http://abs.twimg.com/images/themes/theme1/bg.png"/>
    <hyperlink ref="AU57" r:id="rId254" display="http://abs.twimg.com/images/themes/theme1/bg.png"/>
    <hyperlink ref="AU58" r:id="rId255" display="http://abs.twimg.com/images/themes/theme1/bg.png"/>
    <hyperlink ref="AU59" r:id="rId256" display="http://abs.twimg.com/images/themes/theme18/bg.gif"/>
    <hyperlink ref="AU60" r:id="rId257" display="http://abs.twimg.com/images/themes/theme1/bg.png"/>
    <hyperlink ref="AU61" r:id="rId258" display="http://abs.twimg.com/images/themes/theme1/bg.png"/>
    <hyperlink ref="AU62" r:id="rId259" display="http://abs.twimg.com/images/themes/theme1/bg.png"/>
    <hyperlink ref="AU63" r:id="rId260" display="http://abs.twimg.com/images/themes/theme7/bg.gif"/>
    <hyperlink ref="AU65" r:id="rId261" display="http://abs.twimg.com/images/themes/theme10/bg.gif"/>
    <hyperlink ref="AU67" r:id="rId262" display="http://abs.twimg.com/images/themes/theme1/bg.png"/>
    <hyperlink ref="AU68" r:id="rId263" display="http://abs.twimg.com/images/themes/theme19/bg.gif"/>
    <hyperlink ref="AU69" r:id="rId264" display="http://abs.twimg.com/images/themes/theme1/bg.png"/>
    <hyperlink ref="AU70" r:id="rId265" display="http://abs.twimg.com/images/themes/theme1/bg.png"/>
    <hyperlink ref="AU71" r:id="rId266" display="http://abs.twimg.com/images/themes/theme1/bg.png"/>
    <hyperlink ref="AU72" r:id="rId267" display="http://abs.twimg.com/images/themes/theme4/bg.gif"/>
    <hyperlink ref="AU73" r:id="rId268" display="http://abs.twimg.com/images/themes/theme14/bg.gif"/>
    <hyperlink ref="AU74" r:id="rId269" display="http://abs.twimg.com/images/themes/theme1/bg.png"/>
    <hyperlink ref="AU75" r:id="rId270" display="http://abs.twimg.com/images/themes/theme1/bg.png"/>
    <hyperlink ref="AU76" r:id="rId271" display="http://pbs.twimg.com/profile_background_images/345270210/twitter_1280.jpg"/>
    <hyperlink ref="AU77" r:id="rId272" display="http://abs.twimg.com/images/themes/theme1/bg.png"/>
    <hyperlink ref="AU78" r:id="rId273" display="http://abs.twimg.com/images/themes/theme14/bg.gif"/>
    <hyperlink ref="AU79" r:id="rId274" display="http://abs.twimg.com/images/themes/theme16/bg.gif"/>
    <hyperlink ref="AU80" r:id="rId275" display="http://abs.twimg.com/images/themes/theme1/bg.png"/>
    <hyperlink ref="AU81" r:id="rId276" display="http://abs.twimg.com/images/themes/theme2/bg.gif"/>
    <hyperlink ref="AU82" r:id="rId277" display="http://abs.twimg.com/images/themes/theme1/bg.png"/>
    <hyperlink ref="AU83" r:id="rId278" display="http://abs.twimg.com/images/themes/theme15/bg.png"/>
    <hyperlink ref="AU84" r:id="rId279" display="http://abs.twimg.com/images/themes/theme1/bg.png"/>
    <hyperlink ref="AU85" r:id="rId280" display="http://abs.twimg.com/images/themes/theme1/bg.png"/>
    <hyperlink ref="AU86" r:id="rId281" display="http://abs.twimg.com/images/themes/theme1/bg.png"/>
    <hyperlink ref="AU87" r:id="rId282" display="http://abs.twimg.com/images/themes/theme1/bg.png"/>
    <hyperlink ref="AU89" r:id="rId283" display="http://abs.twimg.com/images/themes/theme1/bg.png"/>
    <hyperlink ref="AU91" r:id="rId284" display="http://abs.twimg.com/images/themes/theme15/bg.png"/>
    <hyperlink ref="AU92" r:id="rId285" display="http://abs.twimg.com/images/themes/theme1/bg.png"/>
    <hyperlink ref="AU93" r:id="rId286" display="http://abs.twimg.com/images/themes/theme1/bg.png"/>
    <hyperlink ref="AU94" r:id="rId287" display="http://abs.twimg.com/images/themes/theme1/bg.png"/>
    <hyperlink ref="AU95" r:id="rId288" display="http://abs.twimg.com/images/themes/theme6/bg.gif"/>
    <hyperlink ref="AU96" r:id="rId289" display="http://abs.twimg.com/images/themes/theme1/bg.png"/>
    <hyperlink ref="AU97" r:id="rId290" display="http://abs.twimg.com/images/themes/theme6/bg.gif"/>
    <hyperlink ref="AU98" r:id="rId291" display="http://abs.twimg.com/images/themes/theme1/bg.png"/>
    <hyperlink ref="AU99" r:id="rId292" display="http://abs.twimg.com/images/themes/theme1/bg.png"/>
    <hyperlink ref="AU100" r:id="rId293" display="http://abs.twimg.com/images/themes/theme1/bg.png"/>
    <hyperlink ref="AU101" r:id="rId294" display="http://abs.twimg.com/images/themes/theme1/bg.png"/>
    <hyperlink ref="AU102" r:id="rId295" display="http://abs.twimg.com/images/themes/theme3/bg.gif"/>
    <hyperlink ref="AU103" r:id="rId296" display="http://abs.twimg.com/images/themes/theme15/bg.png"/>
    <hyperlink ref="AU104" r:id="rId297" display="http://abs.twimg.com/images/themes/theme1/bg.png"/>
    <hyperlink ref="AU106" r:id="rId298" display="http://abs.twimg.com/images/themes/theme15/bg.png"/>
    <hyperlink ref="AU107" r:id="rId299" display="http://abs.twimg.com/images/themes/theme14/bg.gif"/>
    <hyperlink ref="AU108" r:id="rId300" display="http://abs.twimg.com/images/themes/theme1/bg.png"/>
    <hyperlink ref="AU109" r:id="rId301" display="http://abs.twimg.com/images/themes/theme1/bg.png"/>
    <hyperlink ref="AU110" r:id="rId302" display="http://abs.twimg.com/images/themes/theme1/bg.png"/>
    <hyperlink ref="AU111" r:id="rId303" display="http://abs.twimg.com/images/themes/theme1/bg.png"/>
    <hyperlink ref="AU112" r:id="rId304" display="http://abs.twimg.com/images/themes/theme1/bg.png"/>
    <hyperlink ref="AU113" r:id="rId305" display="http://abs.twimg.com/images/themes/theme1/bg.png"/>
    <hyperlink ref="AU114" r:id="rId306" display="http://abs.twimg.com/images/themes/theme1/bg.png"/>
    <hyperlink ref="AU115" r:id="rId307" display="http://abs.twimg.com/images/themes/theme16/bg.gif"/>
    <hyperlink ref="F3" r:id="rId308" display="http://pbs.twimg.com/profile_images/1148730627409272832/IJJ-wLYJ_normal.jpg"/>
    <hyperlink ref="F4" r:id="rId309" display="http://pbs.twimg.com/profile_images/1111729635610382336/_65QFl7B_normal.png"/>
    <hyperlink ref="F5" r:id="rId310" display="http://pbs.twimg.com/profile_images/976878554666471425/BJHFc8tF_normal.jpg"/>
    <hyperlink ref="F6" r:id="rId311" display="http://pbs.twimg.com/profile_images/922070063972257793/-6Om13Ii_normal.jpg"/>
    <hyperlink ref="F7" r:id="rId312" display="http://pbs.twimg.com/profile_images/1157926311144198145/WSZMy5_0_normal.jpg"/>
    <hyperlink ref="F8" r:id="rId313" display="http://pbs.twimg.com/profile_images/1082912723984400385/u7dwKtsv_normal.jpg"/>
    <hyperlink ref="F9" r:id="rId314" display="http://pbs.twimg.com/profile_images/1130957462813728773/-j_lcLKQ_normal.jpg"/>
    <hyperlink ref="F10" r:id="rId315" display="http://pbs.twimg.com/profile_images/1169636771178717185/Bgc2P8J1_normal.jpg"/>
    <hyperlink ref="F11" r:id="rId316" display="http://pbs.twimg.com/profile_images/728285749255258114/yplJkHwK_normal.jpg"/>
    <hyperlink ref="F12" r:id="rId317" display="http://pbs.twimg.com/profile_images/415179987583389696/1bLpxI_X_normal.jpeg"/>
    <hyperlink ref="F13" r:id="rId318" display="http://pbs.twimg.com/profile_images/948308626535567365/yJhL4heN_normal.jpg"/>
    <hyperlink ref="F14" r:id="rId319" display="http://pbs.twimg.com/profile_images/1178953437691596800/nSRgzoEw_normal.jpg"/>
    <hyperlink ref="F15" r:id="rId320" display="http://pbs.twimg.com/profile_images/1158750641931599872/HXMclRFU_normal.jpg"/>
    <hyperlink ref="F16" r:id="rId321" display="http://pbs.twimg.com/profile_images/976644015415111680/FhOAHue4_normal.jpg"/>
    <hyperlink ref="F17" r:id="rId322" display="http://pbs.twimg.com/profile_images/1138886860447649792/cwUSCwuR_normal.png"/>
    <hyperlink ref="F18" r:id="rId323" display="http://pbs.twimg.com/profile_images/1169323047582674944/QKeHbhfz_normal.jpg"/>
    <hyperlink ref="F19" r:id="rId324" display="http://pbs.twimg.com/profile_images/946573961697120257/58G9jaJ1_normal.jpg"/>
    <hyperlink ref="F20" r:id="rId325" display="http://pbs.twimg.com/profile_images/378800000062852494/78a40561bb2e2b2a217b9997259776bc_normal.png"/>
    <hyperlink ref="F21" r:id="rId326" display="http://pbs.twimg.com/profile_images/1066683980420972545/YI0b2EYm_normal.jpg"/>
    <hyperlink ref="F22" r:id="rId327" display="http://pbs.twimg.com/profile_images/901771831044079616/ppPDpT5t_normal.jpg"/>
    <hyperlink ref="F23" r:id="rId328" display="http://pbs.twimg.com/profile_images/901770569988935680/J4r8YjWo_normal.jpg"/>
    <hyperlink ref="F24" r:id="rId329" display="http://pbs.twimg.com/profile_images/887911043464167424/21gq3H25_normal.jpg"/>
    <hyperlink ref="F25" r:id="rId330" display="http://pbs.twimg.com/profile_images/453794403719471104/LGNY2d3x_normal.png"/>
    <hyperlink ref="F26" r:id="rId331" display="http://pbs.twimg.com/profile_images/819627484769558528/Wmhow4LR_normal.jpg"/>
    <hyperlink ref="F27" r:id="rId332" display="http://pbs.twimg.com/profile_images/1134455575994130433/1WDanPgB_normal.jpg"/>
    <hyperlink ref="F28" r:id="rId333" display="http://pbs.twimg.com/profile_images/1125797048509272064/EswVZWDa_normal.png"/>
    <hyperlink ref="F29" r:id="rId334" display="http://pbs.twimg.com/profile_images/1165174213130575873/0vajbNZe_normal.jpg"/>
    <hyperlink ref="F30" r:id="rId335" display="http://pbs.twimg.com/profile_images/1137372418190716928/uPvs8tye_normal.png"/>
    <hyperlink ref="F31" r:id="rId336" display="http://pbs.twimg.com/profile_images/1084841361008775168/a1YG6Nd9_normal.jpg"/>
    <hyperlink ref="F32" r:id="rId337" display="http://pbs.twimg.com/profile_images/625697856330952709/3dynAKiy_normal.png"/>
    <hyperlink ref="F33" r:id="rId338" display="http://pbs.twimg.com/profile_images/1145970061930373120/Q17AlGLl_normal.png"/>
    <hyperlink ref="F34" r:id="rId339" display="http://pbs.twimg.com/profile_images/932777462693552128/VoMAeyZp_normal.jpg"/>
    <hyperlink ref="F35" r:id="rId340" display="http://pbs.twimg.com/profile_images/621662141/Tboneguitar1_normal.jpg"/>
    <hyperlink ref="F36" r:id="rId341" display="http://pbs.twimg.com/profile_images/1113449485206556672/SRH0tKqB_normal.jpg"/>
    <hyperlink ref="F37" r:id="rId342" display="http://pbs.twimg.com/profile_images/875379779742183424/FY278yPF_normal.jpg"/>
    <hyperlink ref="F38" r:id="rId343" display="http://abs.twimg.com/sticky/default_profile_images/default_profile_normal.png"/>
    <hyperlink ref="F39" r:id="rId344" display="http://pbs.twimg.com/profile_images/971518376076984320/eQdX_nIQ_normal.jpg"/>
    <hyperlink ref="F40" r:id="rId345" display="http://pbs.twimg.com/profile_images/959484409224290304/JZVWqhhq_normal.jpg"/>
    <hyperlink ref="F41" r:id="rId346" display="http://pbs.twimg.com/profile_images/1159186066840018944/aBa4S75Z_normal.jpg"/>
    <hyperlink ref="F42" r:id="rId347" display="http://pbs.twimg.com/profile_images/1114261969777975296/ys9G0xvV_normal.png"/>
    <hyperlink ref="F43" r:id="rId348" display="http://pbs.twimg.com/profile_images/463673794716909569/DvZl4mU3_normal.png"/>
    <hyperlink ref="F44" r:id="rId349" display="http://pbs.twimg.com/profile_images/1083559976445112322/CmSYFemf_normal.jpg"/>
    <hyperlink ref="F45" r:id="rId350" display="http://pbs.twimg.com/profile_images/2372988200/cudltvccob8x3kysv6rg_normal.jpeg"/>
    <hyperlink ref="F46" r:id="rId351" display="http://pbs.twimg.com/profile_images/1145225307630297088/el40diRc_normal.jpg"/>
    <hyperlink ref="F47" r:id="rId352" display="http://pbs.twimg.com/profile_images/1025221438767226880/D8WjKFCn_normal.jpg"/>
    <hyperlink ref="F48" r:id="rId353" display="http://pbs.twimg.com/profile_images/459785080768962560/-rnL5Zbs_normal.png"/>
    <hyperlink ref="F49" r:id="rId354" display="http://pbs.twimg.com/profile_images/1019327552530370560/AXjkBOxK_normal.jpg"/>
    <hyperlink ref="F50" r:id="rId355" display="http://pbs.twimg.com/profile_images/580995236060471298/3_Fv6Mo5_normal.jpg"/>
    <hyperlink ref="F51" r:id="rId356" display="http://pbs.twimg.com/profile_images/1110491246496231424/pj0LrPz9_normal.png"/>
    <hyperlink ref="F52" r:id="rId357" display="http://pbs.twimg.com/profile_images/1140075822621085696/nli41QRy_normal.jpg"/>
    <hyperlink ref="F53" r:id="rId358" display="http://pbs.twimg.com/profile_images/994319408947449856/ScQPPPOP_normal.jpg"/>
    <hyperlink ref="F54" r:id="rId359" display="http://pbs.twimg.com/profile_images/1042826108138209280/XW3psZc6_normal.jpg"/>
    <hyperlink ref="F55" r:id="rId360" display="http://pbs.twimg.com/profile_images/1173011194237599744/EKRaEbvF_normal.jpg"/>
    <hyperlink ref="F56" r:id="rId361" display="http://pbs.twimg.com/profile_images/1179587751143972864/4zBTf0ZH_normal.jpg"/>
    <hyperlink ref="F57" r:id="rId362" display="http://pbs.twimg.com/profile_images/1064531486731317250/DFdwr8fr_normal.jpg"/>
    <hyperlink ref="F58" r:id="rId363" display="http://pbs.twimg.com/profile_images/907882593739309058/AEh8q5k5_normal.jpg"/>
    <hyperlink ref="F59" r:id="rId364" display="http://pbs.twimg.com/profile_images/965799780919185408/mdSM3cAn_normal.jpg"/>
    <hyperlink ref="F60" r:id="rId365" display="http://pbs.twimg.com/profile_images/1145733869825454080/dhePmThV_normal.png"/>
    <hyperlink ref="F61" r:id="rId366" display="http://pbs.twimg.com/profile_images/2231522922/nscc_logo_normal.jpg"/>
    <hyperlink ref="F62" r:id="rId367" display="http://pbs.twimg.com/profile_images/962341971326103552/zZPnSnd0_normal.jpg"/>
    <hyperlink ref="F63" r:id="rId368" display="http://pbs.twimg.com/profile_images/1151150173206323200/aNeh9kFR_normal.jpg"/>
    <hyperlink ref="F64" r:id="rId369" display="http://pbs.twimg.com/profile_images/1131661736166219776/bMYJkiWZ_normal.jpg"/>
    <hyperlink ref="F65" r:id="rId370" display="http://pbs.twimg.com/profile_images/1182930349455749120/hUwP4wJf_normal.jpg"/>
    <hyperlink ref="F66" r:id="rId371" display="http://pbs.twimg.com/profile_images/1004243547472556032/yayWifmC_normal.jpg"/>
    <hyperlink ref="F67" r:id="rId372" display="http://pbs.twimg.com/profile_images/858074513438683136/9Ad9myFy_normal.jpg"/>
    <hyperlink ref="F68" r:id="rId373" display="http://pbs.twimg.com/profile_images/1082452516954992640/IJuB-iK7_normal.jpg"/>
    <hyperlink ref="F69" r:id="rId374" display="http://pbs.twimg.com/profile_images/1148685898608828416/sI8e4qWE_normal.png"/>
    <hyperlink ref="F70" r:id="rId375" display="http://pbs.twimg.com/profile_images/793591182542635008/ITzRBVZC_normal.jpg"/>
    <hyperlink ref="F71" r:id="rId376" display="http://pbs.twimg.com/profile_images/829191018331385858/jxsj-ZmD_normal.jpg"/>
    <hyperlink ref="F72" r:id="rId377" display="http://pbs.twimg.com/profile_images/634035372733898752/6aSBCDd9_normal.jpg"/>
    <hyperlink ref="F73" r:id="rId378" display="http://pbs.twimg.com/profile_images/487242217887502337/qOMRQbPk_normal.jpeg"/>
    <hyperlink ref="F74" r:id="rId379" display="http://pbs.twimg.com/profile_images/1013776579955130368/9Q0oQwl2_normal.jpg"/>
    <hyperlink ref="F75" r:id="rId380" display="http://pbs.twimg.com/profile_images/378800000598941987/f854c23f8cf6b0bc94b7d38d38861c9e_normal.jpeg"/>
    <hyperlink ref="F76" r:id="rId381" display="http://pbs.twimg.com/profile_images/593778298615943168/sgcK-cfu_normal.png"/>
    <hyperlink ref="F77" r:id="rId382" display="http://pbs.twimg.com/profile_images/824279654089498624/15gDt0bI_normal.jpg"/>
    <hyperlink ref="F78" r:id="rId383" display="http://pbs.twimg.com/profile_images/1170084520399396864/BtqLyrAs_normal.jpg"/>
    <hyperlink ref="F79" r:id="rId384" display="http://pbs.twimg.com/profile_images/1145694901591597056/ZmNxMQdV_normal.png"/>
    <hyperlink ref="F80" r:id="rId385" display="http://pbs.twimg.com/profile_images/875197603050176512/jrMv_xrc_normal.jpg"/>
    <hyperlink ref="F81" r:id="rId386" display="http://pbs.twimg.com/profile_images/2343118309/2kph1atdg9fqs95qretj_normal.jpeg"/>
    <hyperlink ref="F82" r:id="rId387" display="http://pbs.twimg.com/profile_images/1136195360769159170/aOVvNdmU_normal.jpg"/>
    <hyperlink ref="F83" r:id="rId388" display="http://pbs.twimg.com/profile_images/844205751115497472/AMZ9SqmG_normal.jpg"/>
    <hyperlink ref="F84" r:id="rId389" display="http://pbs.twimg.com/profile_images/866136939300257793/apNayx1S_normal.jpg"/>
    <hyperlink ref="F85" r:id="rId390" display="http://pbs.twimg.com/profile_images/704338035694030848/XFR9e2Du_normal.jpg"/>
    <hyperlink ref="F86" r:id="rId391" display="http://pbs.twimg.com/profile_images/848207829068591105/vaqJZ8Zq_normal.jpg"/>
    <hyperlink ref="F87" r:id="rId392" display="http://pbs.twimg.com/profile_images/656097071938727936/56qwhZTw_normal.jpg"/>
    <hyperlink ref="F88" r:id="rId393" display="http://pbs.twimg.com/profile_images/961316646915686400/_pqOMryF_normal.jpg"/>
    <hyperlink ref="F89" r:id="rId394" display="http://pbs.twimg.com/profile_images/984393821336125441/gThFsDsb_normal.jpg"/>
    <hyperlink ref="F90" r:id="rId395" display="http://pbs.twimg.com/profile_images/842957932463620096/VMYTGfjD_normal.jpg"/>
    <hyperlink ref="F91" r:id="rId396" display="http://pbs.twimg.com/profile_images/887399321628364800/1pgS_LTs_normal.jpg"/>
    <hyperlink ref="F92" r:id="rId397" display="http://pbs.twimg.com/profile_images/913862772185853955/x3Q0IYXO_normal.jpg"/>
    <hyperlink ref="F93" r:id="rId398" display="http://pbs.twimg.com/profile_images/1791003739/woman1_normal.jpg"/>
    <hyperlink ref="F94" r:id="rId399" display="http://pbs.twimg.com/profile_images/1145628466936778752/qb_xAM7n_normal.png"/>
    <hyperlink ref="F95" r:id="rId400" display="http://pbs.twimg.com/profile_images/908261640520466438/-v2gyJ3c_normal.jpg"/>
    <hyperlink ref="F96" r:id="rId401" display="http://pbs.twimg.com/profile_images/959630221019373569/EWxJ6BtG_normal.jpg"/>
    <hyperlink ref="F97" r:id="rId402" display="http://pbs.twimg.com/profile_images/1002253081512361984/qpeqM0pW_normal.jpg"/>
    <hyperlink ref="F98" r:id="rId403" display="http://pbs.twimg.com/profile_images/826105958728364034/IQKVAXHy_normal.jpg"/>
    <hyperlink ref="F99" r:id="rId404" display="http://pbs.twimg.com/profile_images/1176969913434562565/zxeJyOqM_normal.jpg"/>
    <hyperlink ref="F100" r:id="rId405" display="http://pbs.twimg.com/profile_images/1129126370670448640/fg_C6LqD_normal.jpg"/>
    <hyperlink ref="F101" r:id="rId406" display="http://pbs.twimg.com/profile_images/775952599824539648/sZL6hzwZ_normal.jpg"/>
    <hyperlink ref="F102" r:id="rId407" display="http://pbs.twimg.com/profile_images/1183561541523791874/n4iqLWqZ_normal.jpg"/>
    <hyperlink ref="F103" r:id="rId408" display="http://pbs.twimg.com/profile_images/1042194841982033920/NA3fIiy2_normal.jpg"/>
    <hyperlink ref="F104" r:id="rId409" display="http://pbs.twimg.com/profile_images/881961773468860416/RqhSr1zg_normal.jpg"/>
    <hyperlink ref="F105" r:id="rId410" display="http://pbs.twimg.com/profile_images/1151073085908496384/RGz_RmWb_normal.jpg"/>
    <hyperlink ref="F106" r:id="rId411" display="http://pbs.twimg.com/profile_images/1151935741867352064/IYmEKYDq_normal.png"/>
    <hyperlink ref="F107" r:id="rId412" display="http://pbs.twimg.com/profile_images/1143197167596605441/a2G3meha_normal.png"/>
    <hyperlink ref="F108" r:id="rId413" display="http://pbs.twimg.com/profile_images/532393744109027328/BH67lzWE_normal.png"/>
    <hyperlink ref="F109" r:id="rId414" display="http://pbs.twimg.com/profile_images/740288407536992257/p-ruAdtd_normal.jpg"/>
    <hyperlink ref="F110" r:id="rId415" display="http://pbs.twimg.com/profile_images/758275124596539392/CZO_cEfn_normal.jpg"/>
    <hyperlink ref="F111" r:id="rId416" display="http://pbs.twimg.com/profile_images/476619454801920000/xKyptrrd_normal.png"/>
    <hyperlink ref="F112" r:id="rId417" display="http://pbs.twimg.com/profile_images/897907343148462080/zJ2MlJrB_normal.jpg"/>
    <hyperlink ref="F113" r:id="rId418" display="http://pbs.twimg.com/profile_images/378800000426106818/d0315fedddaae1c03bcf63059754ef59_normal.jpeg"/>
    <hyperlink ref="F114" r:id="rId419" display="http://pbs.twimg.com/profile_images/910627764813877248/M3TEzsr-_normal.jpg"/>
    <hyperlink ref="F115" r:id="rId420" display="http://pbs.twimg.com/profile_images/885981808323579904/jZWDeo8n_normal.jpg"/>
    <hyperlink ref="AX3" r:id="rId421" display="https://twitter.com/tinacpowell"/>
    <hyperlink ref="AX4" r:id="rId422" display="https://twitter.com/twitter"/>
    <hyperlink ref="AX5" r:id="rId423" display="https://twitter.com/entwistletx"/>
    <hyperlink ref="AX6" r:id="rId424" display="https://twitter.com/btweeps_"/>
    <hyperlink ref="AX7" r:id="rId425" display="https://twitter.com/alisonneedshelp"/>
    <hyperlink ref="AX8" r:id="rId426" display="https://twitter.com/digi__marketin"/>
    <hyperlink ref="AX9" r:id="rId427" display="https://twitter.com/colbyd_morton"/>
    <hyperlink ref="AX10" r:id="rId428" display="https://twitter.com/christhames35"/>
    <hyperlink ref="AX11" r:id="rId429" display="https://twitter.com/leolibrarian"/>
    <hyperlink ref="AX12" r:id="rId430" display="https://twitter.com/widefocusco"/>
    <hyperlink ref="AX13" r:id="rId431" display="https://twitter.com/kyle2usuccess"/>
    <hyperlink ref="AX14" r:id="rId432" display="https://twitter.com/thesoulfulemu"/>
    <hyperlink ref="AX15" r:id="rId433" display="https://twitter.com/reachhitters"/>
    <hyperlink ref="AX16" r:id="rId434" display="https://twitter.com/sociamonials"/>
    <hyperlink ref="AX17" r:id="rId435" display="https://twitter.com/genepetrovlmc"/>
    <hyperlink ref="AX18" r:id="rId436" display="https://twitter.com/g2lauren"/>
    <hyperlink ref="AX19" r:id="rId437" display="https://twitter.com/dearmishudad"/>
    <hyperlink ref="AX20" r:id="rId438" display="https://twitter.com/audiograbber"/>
    <hyperlink ref="AX21" r:id="rId439" display="https://twitter.com/1davidclarke"/>
    <hyperlink ref="AX22" r:id="rId440" display="https://twitter.com/bizboost"/>
    <hyperlink ref="AX23" r:id="rId441" display="https://twitter.com/bizboostfeature"/>
    <hyperlink ref="AX24" r:id="rId442" display="https://twitter.com/managementguru1"/>
    <hyperlink ref="AX25" r:id="rId443" display="https://twitter.com/marklives"/>
    <hyperlink ref="AX26" r:id="rId444" display="https://twitter.com/kathmcconnachie"/>
    <hyperlink ref="AX27" r:id="rId445" display="https://twitter.com/gfunkdafied"/>
    <hyperlink ref="AX28" r:id="rId446" display="https://twitter.com/xsentriq"/>
    <hyperlink ref="AX29" r:id="rId447" display="https://twitter.com/schedulingtweet"/>
    <hyperlink ref="AX30" r:id="rId448" display="https://twitter.com/clicktugdeals"/>
    <hyperlink ref="AX31" r:id="rId449" display="https://twitter.com/themissnicolina"/>
    <hyperlink ref="AX32" r:id="rId450" display="https://twitter.com/sproutsocial"/>
    <hyperlink ref="AX33" r:id="rId451" display="https://twitter.com/ifp_marketing"/>
    <hyperlink ref="AX34" r:id="rId452" display="https://twitter.com/usabizparty"/>
    <hyperlink ref="AX35" r:id="rId453" display="https://twitter.com/semru"/>
    <hyperlink ref="AX36" r:id="rId454" display="https://twitter.com/winniesun"/>
    <hyperlink ref="AX37" r:id="rId455" display="https://twitter.com/meetedgar"/>
    <hyperlink ref="AX38" r:id="rId456" display="https://twitter.com/mttalks"/>
    <hyperlink ref="AX39" r:id="rId457" display="https://twitter.com/madalynsklar"/>
    <hyperlink ref="AX40" r:id="rId458" display="https://twitter.com/bizapalooza"/>
    <hyperlink ref="AX41" r:id="rId459" display="https://twitter.com/hootsuite"/>
    <hyperlink ref="AX42" r:id="rId460" display="https://twitter.com/bluehost"/>
    <hyperlink ref="AX43" r:id="rId461" display="https://twitter.com/smexaminer"/>
    <hyperlink ref="AX44" r:id="rId462" display="https://twitter.com/garyvee"/>
    <hyperlink ref="AX45" r:id="rId463" display="https://twitter.com/cmicontent"/>
    <hyperlink ref="AX46" r:id="rId464" display="https://twitter.com/jigneshthakkarv"/>
    <hyperlink ref="AX47" r:id="rId465" display="https://twitter.com/bellas_pets"/>
    <hyperlink ref="AX48" r:id="rId466" display="https://twitter.com/socltribe"/>
    <hyperlink ref="AX49" r:id="rId467" display="https://twitter.com/expressedly"/>
    <hyperlink ref="AX50" r:id="rId468" display="https://twitter.com/cmssocialmedia"/>
    <hyperlink ref="AX51" r:id="rId469" display="https://twitter.com/talkwalkerde"/>
    <hyperlink ref="AX52" r:id="rId470" display="https://twitter.com/glenridgefleet"/>
    <hyperlink ref="AX53" r:id="rId471" display="https://twitter.com/b2the7"/>
    <hyperlink ref="AX54" r:id="rId472" display="https://twitter.com/valasysb2b"/>
    <hyperlink ref="AX55" r:id="rId473" display="https://twitter.com/jencoleict"/>
    <hyperlink ref="AX56" r:id="rId474" display="https://twitter.com/sclarkeoville"/>
    <hyperlink ref="AX57" r:id="rId475" display="https://twitter.com/the_enitiaters"/>
    <hyperlink ref="AX58" r:id="rId476" display="https://twitter.com/dameconcepts"/>
    <hyperlink ref="AX59" r:id="rId477" display="https://twitter.com/dboniche"/>
    <hyperlink ref="AX60" r:id="rId478" display="https://twitter.com/khoros"/>
    <hyperlink ref="AX61" r:id="rId479" display="https://twitter.com/nsccfinance"/>
    <hyperlink ref="AX62" r:id="rId480" display="https://twitter.com/sruhle"/>
    <hyperlink ref="AX63" r:id="rId481" display="https://twitter.com/forbeswomen"/>
    <hyperlink ref="AX64" r:id="rId482" display="https://twitter.com/digital360chat"/>
    <hyperlink ref="AX65" r:id="rId483" display="https://twitter.com/urbansoftt"/>
    <hyperlink ref="AX66" r:id="rId484" display="https://twitter.com/joeclark947"/>
    <hyperlink ref="AX67" r:id="rId485" display="https://twitter.com/randfish"/>
    <hyperlink ref="AX68" r:id="rId486" display="https://twitter.com/jeffbullas"/>
    <hyperlink ref="AX69" r:id="rId487" display="https://twitter.com/marismith"/>
    <hyperlink ref="AX70" r:id="rId488" display="https://twitter.com/marketingprofs"/>
    <hyperlink ref="AX71" r:id="rId489" display="https://twitter.com/neilpatel"/>
    <hyperlink ref="AX72" r:id="rId490" display="https://twitter.com/larrykim"/>
    <hyperlink ref="AX73" r:id="rId491" display="https://twitter.com/socialmedia2day"/>
    <hyperlink ref="AX74" r:id="rId492" display="https://twitter.com/hubspot"/>
    <hyperlink ref="AX75" r:id="rId493" display="https://twitter.com/saccio"/>
    <hyperlink ref="AX76" r:id="rId494" display="https://twitter.com/jungleisland"/>
    <hyperlink ref="AX77" r:id="rId495" display="https://twitter.com/beaconcouncil"/>
    <hyperlink ref="AX78" r:id="rId496" display="https://twitter.com/marceloclaure"/>
    <hyperlink ref="AX79" r:id="rId497" display="https://twitter.com/sprint"/>
    <hyperlink ref="AX80" r:id="rId498" display="https://twitter.com/softbank"/>
    <hyperlink ref="AX81" r:id="rId499" display="https://twitter.com/nacoteca"/>
    <hyperlink ref="AX82" r:id="rId500" display="https://twitter.com/wildlysm"/>
    <hyperlink ref="AX83" r:id="rId501" display="https://twitter.com/katestoodley"/>
    <hyperlink ref="AX84" r:id="rId502" display="https://twitter.com/ramonanunezm"/>
    <hyperlink ref="AX85" r:id="rId503" display="https://twitter.com/liftmetrix"/>
    <hyperlink ref="AX86" r:id="rId504" display="https://twitter.com/bjorgpalsdottir"/>
    <hyperlink ref="AX87" r:id="rId505" display="https://twitter.com/wbg_health"/>
    <hyperlink ref="AX88" r:id="rId506" display="https://twitter.com/chrissmithdigi"/>
    <hyperlink ref="AX89" r:id="rId507" display="https://twitter.com/inboundevol"/>
    <hyperlink ref="AX90" r:id="rId508" display="https://twitter.com/tracy19671"/>
    <hyperlink ref="AX91" r:id="rId509" display="https://twitter.com/tvbtweets"/>
    <hyperlink ref="AX92" r:id="rId510" display="https://twitter.com/mdavecs"/>
    <hyperlink ref="AX93" r:id="rId511" display="https://twitter.com/rectestgirl"/>
    <hyperlink ref="AX94" r:id="rId512" display="https://twitter.com/falconio"/>
    <hyperlink ref="AX95" r:id="rId513" display="https://twitter.com/nordic_choice"/>
    <hyperlink ref="AX96" r:id="rId514" display="https://twitter.com/ecotone_pbc"/>
    <hyperlink ref="AX97" r:id="rId515" display="https://twitter.com/twincitiesrise"/>
    <hyperlink ref="AX98" r:id="rId516" display="https://twitter.com/dpomuk"/>
    <hyperlink ref="AX99" r:id="rId517" display="https://twitter.com/janetmachuka_"/>
    <hyperlink ref="AX100" r:id="rId518" display="https://twitter.com/2e6658f32bcf414"/>
    <hyperlink ref="AX101" r:id="rId519" display="https://twitter.com/managesocial"/>
    <hyperlink ref="AX102" r:id="rId520" display="https://twitter.com/chrisstrub"/>
    <hyperlink ref="AX103" r:id="rId521" display="https://twitter.com/jmattmke"/>
    <hyperlink ref="AX104" r:id="rId522" display="https://twitter.com/manageflitter"/>
    <hyperlink ref="AX105" r:id="rId523" display="https://twitter.com/savefglc"/>
    <hyperlink ref="AX106" r:id="rId524" display="https://twitter.com/ganeshjacharya"/>
    <hyperlink ref="AX107" r:id="rId525" display="https://twitter.com/ross_quintana"/>
    <hyperlink ref="AX108" r:id="rId526" display="https://twitter.com/kickfactoryinc"/>
    <hyperlink ref="AX109" r:id="rId527" display="https://twitter.com/ryanmac"/>
    <hyperlink ref="AX110" r:id="rId528" display="https://twitter.com/marynasife"/>
    <hyperlink ref="AX111" r:id="rId529" display="https://twitter.com/socialmediaclub"/>
    <hyperlink ref="AX112" r:id="rId530" display="https://twitter.com/katefrappell"/>
    <hyperlink ref="AX113" r:id="rId531" display="https://twitter.com/myloc_tracker"/>
    <hyperlink ref="AX114" r:id="rId532" display="https://twitter.com/lollipop_social"/>
    <hyperlink ref="AX115" r:id="rId533" display="https://twitter.com/dede_watson"/>
  </hyperlinks>
  <printOptions/>
  <pageMargins left="0.7" right="0.7" top="0.75" bottom="0.75" header="0.3" footer="0.3"/>
  <pageSetup horizontalDpi="600" verticalDpi="600" orientation="portrait" r:id="rId537"/>
  <legacyDrawing r:id="rId535"/>
  <tableParts>
    <tablePart r:id="rId5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2076</v>
      </c>
      <c r="Z2" s="13" t="s">
        <v>2099</v>
      </c>
      <c r="AA2" s="13" t="s">
        <v>2152</v>
      </c>
      <c r="AB2" s="13" t="s">
        <v>2214</v>
      </c>
      <c r="AC2" s="13" t="s">
        <v>2316</v>
      </c>
      <c r="AD2" s="13" t="s">
        <v>2355</v>
      </c>
      <c r="AE2" s="13" t="s">
        <v>2358</v>
      </c>
      <c r="AF2" s="13" t="s">
        <v>2378</v>
      </c>
      <c r="AG2" s="119" t="s">
        <v>2999</v>
      </c>
      <c r="AH2" s="119" t="s">
        <v>3000</v>
      </c>
      <c r="AI2" s="119" t="s">
        <v>3001</v>
      </c>
      <c r="AJ2" s="119" t="s">
        <v>3002</v>
      </c>
      <c r="AK2" s="119" t="s">
        <v>3003</v>
      </c>
      <c r="AL2" s="119" t="s">
        <v>3004</v>
      </c>
      <c r="AM2" s="119" t="s">
        <v>3005</v>
      </c>
      <c r="AN2" s="119" t="s">
        <v>3006</v>
      </c>
      <c r="AO2" s="119" t="s">
        <v>3009</v>
      </c>
    </row>
    <row r="3" spans="1:41" ht="15">
      <c r="A3" s="87" t="s">
        <v>2011</v>
      </c>
      <c r="B3" s="65" t="s">
        <v>2035</v>
      </c>
      <c r="C3" s="65" t="s">
        <v>56</v>
      </c>
      <c r="D3" s="103"/>
      <c r="E3" s="102"/>
      <c r="F3" s="104" t="s">
        <v>3151</v>
      </c>
      <c r="G3" s="105"/>
      <c r="H3" s="105"/>
      <c r="I3" s="106">
        <v>3</v>
      </c>
      <c r="J3" s="107"/>
      <c r="K3" s="48">
        <v>19</v>
      </c>
      <c r="L3" s="48">
        <v>18</v>
      </c>
      <c r="M3" s="48">
        <v>4</v>
      </c>
      <c r="N3" s="48">
        <v>22</v>
      </c>
      <c r="O3" s="48">
        <v>22</v>
      </c>
      <c r="P3" s="49" t="s">
        <v>2050</v>
      </c>
      <c r="Q3" s="49" t="s">
        <v>2050</v>
      </c>
      <c r="R3" s="48">
        <v>19</v>
      </c>
      <c r="S3" s="48">
        <v>19</v>
      </c>
      <c r="T3" s="48">
        <v>1</v>
      </c>
      <c r="U3" s="48">
        <v>4</v>
      </c>
      <c r="V3" s="48">
        <v>0</v>
      </c>
      <c r="W3" s="49">
        <v>0</v>
      </c>
      <c r="X3" s="49">
        <v>0</v>
      </c>
      <c r="Y3" s="78" t="s">
        <v>2077</v>
      </c>
      <c r="Z3" s="78" t="s">
        <v>2100</v>
      </c>
      <c r="AA3" s="78" t="s">
        <v>2153</v>
      </c>
      <c r="AB3" s="84" t="s">
        <v>2215</v>
      </c>
      <c r="AC3" s="84" t="s">
        <v>2317</v>
      </c>
      <c r="AD3" s="84"/>
      <c r="AE3" s="84" t="s">
        <v>2359</v>
      </c>
      <c r="AF3" s="84" t="s">
        <v>2379</v>
      </c>
      <c r="AG3" s="116">
        <v>15</v>
      </c>
      <c r="AH3" s="120">
        <v>3.3333333333333335</v>
      </c>
      <c r="AI3" s="116">
        <v>2</v>
      </c>
      <c r="AJ3" s="120">
        <v>0.4444444444444444</v>
      </c>
      <c r="AK3" s="116">
        <v>0</v>
      </c>
      <c r="AL3" s="120">
        <v>0</v>
      </c>
      <c r="AM3" s="116">
        <v>433</v>
      </c>
      <c r="AN3" s="120">
        <v>96.22222222222223</v>
      </c>
      <c r="AO3" s="116">
        <v>450</v>
      </c>
    </row>
    <row r="4" spans="1:41" ht="15">
      <c r="A4" s="87" t="s">
        <v>2012</v>
      </c>
      <c r="B4" s="65" t="s">
        <v>2036</v>
      </c>
      <c r="C4" s="65" t="s">
        <v>56</v>
      </c>
      <c r="D4" s="109"/>
      <c r="E4" s="108"/>
      <c r="F4" s="110" t="s">
        <v>3152</v>
      </c>
      <c r="G4" s="111"/>
      <c r="H4" s="111"/>
      <c r="I4" s="112">
        <v>4</v>
      </c>
      <c r="J4" s="113"/>
      <c r="K4" s="48">
        <v>14</v>
      </c>
      <c r="L4" s="48">
        <v>42</v>
      </c>
      <c r="M4" s="48">
        <v>0</v>
      </c>
      <c r="N4" s="48">
        <v>42</v>
      </c>
      <c r="O4" s="48">
        <v>0</v>
      </c>
      <c r="P4" s="49">
        <v>0.024390243902439025</v>
      </c>
      <c r="Q4" s="49">
        <v>0.047619047619047616</v>
      </c>
      <c r="R4" s="48">
        <v>1</v>
      </c>
      <c r="S4" s="48">
        <v>0</v>
      </c>
      <c r="T4" s="48">
        <v>14</v>
      </c>
      <c r="U4" s="48">
        <v>42</v>
      </c>
      <c r="V4" s="48">
        <v>3</v>
      </c>
      <c r="W4" s="49">
        <v>1.520408</v>
      </c>
      <c r="X4" s="49">
        <v>0.23076923076923078</v>
      </c>
      <c r="Y4" s="78" t="s">
        <v>487</v>
      </c>
      <c r="Z4" s="78" t="s">
        <v>536</v>
      </c>
      <c r="AA4" s="78" t="s">
        <v>593</v>
      </c>
      <c r="AB4" s="84" t="s">
        <v>2216</v>
      </c>
      <c r="AC4" s="84" t="s">
        <v>2318</v>
      </c>
      <c r="AD4" s="84" t="s">
        <v>297</v>
      </c>
      <c r="AE4" s="84" t="s">
        <v>2360</v>
      </c>
      <c r="AF4" s="84" t="s">
        <v>2380</v>
      </c>
      <c r="AG4" s="116">
        <v>1</v>
      </c>
      <c r="AH4" s="120">
        <v>1.6129032258064515</v>
      </c>
      <c r="AI4" s="116">
        <v>0</v>
      </c>
      <c r="AJ4" s="120">
        <v>0</v>
      </c>
      <c r="AK4" s="116">
        <v>0</v>
      </c>
      <c r="AL4" s="120">
        <v>0</v>
      </c>
      <c r="AM4" s="116">
        <v>61</v>
      </c>
      <c r="AN4" s="120">
        <v>98.38709677419355</v>
      </c>
      <c r="AO4" s="116">
        <v>62</v>
      </c>
    </row>
    <row r="5" spans="1:41" ht="15">
      <c r="A5" s="87" t="s">
        <v>2013</v>
      </c>
      <c r="B5" s="65" t="s">
        <v>2037</v>
      </c>
      <c r="C5" s="65" t="s">
        <v>56</v>
      </c>
      <c r="D5" s="109"/>
      <c r="E5" s="108"/>
      <c r="F5" s="110" t="s">
        <v>3153</v>
      </c>
      <c r="G5" s="111"/>
      <c r="H5" s="111"/>
      <c r="I5" s="112">
        <v>5</v>
      </c>
      <c r="J5" s="113"/>
      <c r="K5" s="48">
        <v>13</v>
      </c>
      <c r="L5" s="48">
        <v>15</v>
      </c>
      <c r="M5" s="48">
        <v>35</v>
      </c>
      <c r="N5" s="48">
        <v>50</v>
      </c>
      <c r="O5" s="48">
        <v>12</v>
      </c>
      <c r="P5" s="49">
        <v>0.05263157894736842</v>
      </c>
      <c r="Q5" s="49">
        <v>0.1</v>
      </c>
      <c r="R5" s="48">
        <v>1</v>
      </c>
      <c r="S5" s="48">
        <v>0</v>
      </c>
      <c r="T5" s="48">
        <v>13</v>
      </c>
      <c r="U5" s="48">
        <v>50</v>
      </c>
      <c r="V5" s="48">
        <v>5</v>
      </c>
      <c r="W5" s="49">
        <v>2.236686</v>
      </c>
      <c r="X5" s="49">
        <v>0.1282051282051282</v>
      </c>
      <c r="Y5" s="78" t="s">
        <v>2078</v>
      </c>
      <c r="Z5" s="78" t="s">
        <v>536</v>
      </c>
      <c r="AA5" s="78" t="s">
        <v>2154</v>
      </c>
      <c r="AB5" s="84" t="s">
        <v>2217</v>
      </c>
      <c r="AC5" s="84" t="s">
        <v>2319</v>
      </c>
      <c r="AD5" s="84" t="s">
        <v>2356</v>
      </c>
      <c r="AE5" s="84" t="s">
        <v>2361</v>
      </c>
      <c r="AF5" s="84" t="s">
        <v>2381</v>
      </c>
      <c r="AG5" s="116">
        <v>34</v>
      </c>
      <c r="AH5" s="120">
        <v>3.56020942408377</v>
      </c>
      <c r="AI5" s="116">
        <v>6</v>
      </c>
      <c r="AJ5" s="120">
        <v>0.6282722513089005</v>
      </c>
      <c r="AK5" s="116">
        <v>0</v>
      </c>
      <c r="AL5" s="120">
        <v>0</v>
      </c>
      <c r="AM5" s="116">
        <v>915</v>
      </c>
      <c r="AN5" s="120">
        <v>95.81151832460733</v>
      </c>
      <c r="AO5" s="116">
        <v>955</v>
      </c>
    </row>
    <row r="6" spans="1:41" ht="15">
      <c r="A6" s="87" t="s">
        <v>2014</v>
      </c>
      <c r="B6" s="65" t="s">
        <v>2038</v>
      </c>
      <c r="C6" s="65" t="s">
        <v>56</v>
      </c>
      <c r="D6" s="109"/>
      <c r="E6" s="108"/>
      <c r="F6" s="110" t="s">
        <v>3154</v>
      </c>
      <c r="G6" s="111"/>
      <c r="H6" s="111"/>
      <c r="I6" s="112">
        <v>6</v>
      </c>
      <c r="J6" s="113"/>
      <c r="K6" s="48">
        <v>11</v>
      </c>
      <c r="L6" s="48">
        <v>9</v>
      </c>
      <c r="M6" s="48">
        <v>52</v>
      </c>
      <c r="N6" s="48">
        <v>61</v>
      </c>
      <c r="O6" s="48">
        <v>19</v>
      </c>
      <c r="P6" s="49">
        <v>0</v>
      </c>
      <c r="Q6" s="49">
        <v>0</v>
      </c>
      <c r="R6" s="48">
        <v>1</v>
      </c>
      <c r="S6" s="48">
        <v>0</v>
      </c>
      <c r="T6" s="48">
        <v>11</v>
      </c>
      <c r="U6" s="48">
        <v>61</v>
      </c>
      <c r="V6" s="48">
        <v>3</v>
      </c>
      <c r="W6" s="49">
        <v>1.702479</v>
      </c>
      <c r="X6" s="49">
        <v>0.12727272727272726</v>
      </c>
      <c r="Y6" s="78" t="s">
        <v>2079</v>
      </c>
      <c r="Z6" s="78" t="s">
        <v>2101</v>
      </c>
      <c r="AA6" s="78" t="s">
        <v>2155</v>
      </c>
      <c r="AB6" s="84" t="s">
        <v>2218</v>
      </c>
      <c r="AC6" s="84" t="s">
        <v>2320</v>
      </c>
      <c r="AD6" s="84"/>
      <c r="AE6" s="84" t="s">
        <v>2362</v>
      </c>
      <c r="AF6" s="84" t="s">
        <v>2382</v>
      </c>
      <c r="AG6" s="116">
        <v>80</v>
      </c>
      <c r="AH6" s="120">
        <v>6.482982171799027</v>
      </c>
      <c r="AI6" s="116">
        <v>7</v>
      </c>
      <c r="AJ6" s="120">
        <v>0.5672609400324149</v>
      </c>
      <c r="AK6" s="116">
        <v>0</v>
      </c>
      <c r="AL6" s="120">
        <v>0</v>
      </c>
      <c r="AM6" s="116">
        <v>1147</v>
      </c>
      <c r="AN6" s="120">
        <v>92.94975688816855</v>
      </c>
      <c r="AO6" s="116">
        <v>1234</v>
      </c>
    </row>
    <row r="7" spans="1:41" ht="15">
      <c r="A7" s="87" t="s">
        <v>2015</v>
      </c>
      <c r="B7" s="65" t="s">
        <v>2039</v>
      </c>
      <c r="C7" s="65" t="s">
        <v>56</v>
      </c>
      <c r="D7" s="109"/>
      <c r="E7" s="108"/>
      <c r="F7" s="110" t="s">
        <v>3155</v>
      </c>
      <c r="G7" s="111"/>
      <c r="H7" s="111"/>
      <c r="I7" s="112">
        <v>7</v>
      </c>
      <c r="J7" s="113"/>
      <c r="K7" s="48">
        <v>9</v>
      </c>
      <c r="L7" s="48">
        <v>1</v>
      </c>
      <c r="M7" s="48">
        <v>21</v>
      </c>
      <c r="N7" s="48">
        <v>22</v>
      </c>
      <c r="O7" s="48">
        <v>0</v>
      </c>
      <c r="P7" s="49">
        <v>0</v>
      </c>
      <c r="Q7" s="49">
        <v>0</v>
      </c>
      <c r="R7" s="48">
        <v>1</v>
      </c>
      <c r="S7" s="48">
        <v>0</v>
      </c>
      <c r="T7" s="48">
        <v>9</v>
      </c>
      <c r="U7" s="48">
        <v>22</v>
      </c>
      <c r="V7" s="48">
        <v>2</v>
      </c>
      <c r="W7" s="49">
        <v>1.580247</v>
      </c>
      <c r="X7" s="49">
        <v>0.1111111111111111</v>
      </c>
      <c r="Y7" s="78" t="s">
        <v>497</v>
      </c>
      <c r="Z7" s="78" t="s">
        <v>549</v>
      </c>
      <c r="AA7" s="78" t="s">
        <v>592</v>
      </c>
      <c r="AB7" s="84" t="s">
        <v>2219</v>
      </c>
      <c r="AC7" s="84" t="s">
        <v>2321</v>
      </c>
      <c r="AD7" s="84" t="s">
        <v>293</v>
      </c>
      <c r="AE7" s="84" t="s">
        <v>2363</v>
      </c>
      <c r="AF7" s="84" t="s">
        <v>2383</v>
      </c>
      <c r="AG7" s="116">
        <v>1</v>
      </c>
      <c r="AH7" s="120">
        <v>2.0833333333333335</v>
      </c>
      <c r="AI7" s="116">
        <v>0</v>
      </c>
      <c r="AJ7" s="120">
        <v>0</v>
      </c>
      <c r="AK7" s="116">
        <v>0</v>
      </c>
      <c r="AL7" s="120">
        <v>0</v>
      </c>
      <c r="AM7" s="116">
        <v>47</v>
      </c>
      <c r="AN7" s="120">
        <v>97.91666666666667</v>
      </c>
      <c r="AO7" s="116">
        <v>48</v>
      </c>
    </row>
    <row r="8" spans="1:41" ht="15">
      <c r="A8" s="87" t="s">
        <v>2016</v>
      </c>
      <c r="B8" s="65" t="s">
        <v>2040</v>
      </c>
      <c r="C8" s="65" t="s">
        <v>56</v>
      </c>
      <c r="D8" s="109"/>
      <c r="E8" s="108"/>
      <c r="F8" s="110" t="s">
        <v>2016</v>
      </c>
      <c r="G8" s="111"/>
      <c r="H8" s="111"/>
      <c r="I8" s="112">
        <v>8</v>
      </c>
      <c r="J8" s="113"/>
      <c r="K8" s="48">
        <v>7</v>
      </c>
      <c r="L8" s="48">
        <v>6</v>
      </c>
      <c r="M8" s="48">
        <v>0</v>
      </c>
      <c r="N8" s="48">
        <v>6</v>
      </c>
      <c r="O8" s="48">
        <v>0</v>
      </c>
      <c r="P8" s="49">
        <v>0</v>
      </c>
      <c r="Q8" s="49">
        <v>0</v>
      </c>
      <c r="R8" s="48">
        <v>1</v>
      </c>
      <c r="S8" s="48">
        <v>0</v>
      </c>
      <c r="T8" s="48">
        <v>7</v>
      </c>
      <c r="U8" s="48">
        <v>6</v>
      </c>
      <c r="V8" s="48">
        <v>2</v>
      </c>
      <c r="W8" s="49">
        <v>1.469388</v>
      </c>
      <c r="X8" s="49">
        <v>0.14285714285714285</v>
      </c>
      <c r="Y8" s="78" t="s">
        <v>498</v>
      </c>
      <c r="Z8" s="78" t="s">
        <v>536</v>
      </c>
      <c r="AA8" s="78"/>
      <c r="AB8" s="84" t="s">
        <v>1094</v>
      </c>
      <c r="AC8" s="84" t="s">
        <v>1094</v>
      </c>
      <c r="AD8" s="84" t="s">
        <v>314</v>
      </c>
      <c r="AE8" s="84" t="s">
        <v>2364</v>
      </c>
      <c r="AF8" s="84" t="s">
        <v>2384</v>
      </c>
      <c r="AG8" s="116">
        <v>0</v>
      </c>
      <c r="AH8" s="120">
        <v>0</v>
      </c>
      <c r="AI8" s="116">
        <v>0</v>
      </c>
      <c r="AJ8" s="120">
        <v>0</v>
      </c>
      <c r="AK8" s="116">
        <v>0</v>
      </c>
      <c r="AL8" s="120">
        <v>0</v>
      </c>
      <c r="AM8" s="116">
        <v>16</v>
      </c>
      <c r="AN8" s="120">
        <v>100</v>
      </c>
      <c r="AO8" s="116">
        <v>16</v>
      </c>
    </row>
    <row r="9" spans="1:41" ht="15">
      <c r="A9" s="87" t="s">
        <v>2017</v>
      </c>
      <c r="B9" s="65" t="s">
        <v>2041</v>
      </c>
      <c r="C9" s="65" t="s">
        <v>56</v>
      </c>
      <c r="D9" s="109"/>
      <c r="E9" s="108"/>
      <c r="F9" s="110" t="s">
        <v>3156</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t="s">
        <v>494</v>
      </c>
      <c r="Z9" s="78" t="s">
        <v>536</v>
      </c>
      <c r="AA9" s="78" t="s">
        <v>589</v>
      </c>
      <c r="AB9" s="84" t="s">
        <v>2195</v>
      </c>
      <c r="AC9" s="84" t="s">
        <v>1094</v>
      </c>
      <c r="AD9" s="84"/>
      <c r="AE9" s="84" t="s">
        <v>2365</v>
      </c>
      <c r="AF9" s="84" t="s">
        <v>2385</v>
      </c>
      <c r="AG9" s="116">
        <v>2</v>
      </c>
      <c r="AH9" s="120">
        <v>4.444444444444445</v>
      </c>
      <c r="AI9" s="116">
        <v>1</v>
      </c>
      <c r="AJ9" s="120">
        <v>2.2222222222222223</v>
      </c>
      <c r="AK9" s="116">
        <v>0</v>
      </c>
      <c r="AL9" s="120">
        <v>0</v>
      </c>
      <c r="AM9" s="116">
        <v>42</v>
      </c>
      <c r="AN9" s="120">
        <v>93.33333333333333</v>
      </c>
      <c r="AO9" s="116">
        <v>45</v>
      </c>
    </row>
    <row r="10" spans="1:41" ht="14.25" customHeight="1">
      <c r="A10" s="87" t="s">
        <v>2018</v>
      </c>
      <c r="B10" s="65" t="s">
        <v>2042</v>
      </c>
      <c r="C10" s="65" t="s">
        <v>56</v>
      </c>
      <c r="D10" s="109"/>
      <c r="E10" s="108"/>
      <c r="F10" s="110" t="s">
        <v>3157</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476</v>
      </c>
      <c r="Z10" s="78" t="s">
        <v>536</v>
      </c>
      <c r="AA10" s="78" t="s">
        <v>570</v>
      </c>
      <c r="AB10" s="84" t="s">
        <v>2220</v>
      </c>
      <c r="AC10" s="84" t="s">
        <v>2322</v>
      </c>
      <c r="AD10" s="84"/>
      <c r="AE10" s="84" t="s">
        <v>229</v>
      </c>
      <c r="AF10" s="84" t="s">
        <v>2386</v>
      </c>
      <c r="AG10" s="116">
        <v>3</v>
      </c>
      <c r="AH10" s="120">
        <v>4.411764705882353</v>
      </c>
      <c r="AI10" s="116">
        <v>0</v>
      </c>
      <c r="AJ10" s="120">
        <v>0</v>
      </c>
      <c r="AK10" s="116">
        <v>0</v>
      </c>
      <c r="AL10" s="120">
        <v>0</v>
      </c>
      <c r="AM10" s="116">
        <v>65</v>
      </c>
      <c r="AN10" s="120">
        <v>95.58823529411765</v>
      </c>
      <c r="AO10" s="116">
        <v>68</v>
      </c>
    </row>
    <row r="11" spans="1:41" ht="15">
      <c r="A11" s="87" t="s">
        <v>2019</v>
      </c>
      <c r="B11" s="65" t="s">
        <v>2043</v>
      </c>
      <c r="C11" s="65" t="s">
        <v>56</v>
      </c>
      <c r="D11" s="109"/>
      <c r="E11" s="108"/>
      <c r="F11" s="110" t="s">
        <v>3158</v>
      </c>
      <c r="G11" s="111"/>
      <c r="H11" s="111"/>
      <c r="I11" s="112">
        <v>11</v>
      </c>
      <c r="J11" s="113"/>
      <c r="K11" s="48">
        <v>3</v>
      </c>
      <c r="L11" s="48">
        <v>3</v>
      </c>
      <c r="M11" s="48">
        <v>0</v>
      </c>
      <c r="N11" s="48">
        <v>3</v>
      </c>
      <c r="O11" s="48">
        <v>0</v>
      </c>
      <c r="P11" s="49">
        <v>0</v>
      </c>
      <c r="Q11" s="49">
        <v>0</v>
      </c>
      <c r="R11" s="48">
        <v>1</v>
      </c>
      <c r="S11" s="48">
        <v>0</v>
      </c>
      <c r="T11" s="48">
        <v>3</v>
      </c>
      <c r="U11" s="48">
        <v>3</v>
      </c>
      <c r="V11" s="48">
        <v>1</v>
      </c>
      <c r="W11" s="49">
        <v>0.666667</v>
      </c>
      <c r="X11" s="49">
        <v>0.5</v>
      </c>
      <c r="Y11" s="78"/>
      <c r="Z11" s="78"/>
      <c r="AA11" s="78" t="s">
        <v>559</v>
      </c>
      <c r="AB11" s="84" t="s">
        <v>2221</v>
      </c>
      <c r="AC11" s="84" t="s">
        <v>1094</v>
      </c>
      <c r="AD11" s="84" t="s">
        <v>2357</v>
      </c>
      <c r="AE11" s="84" t="s">
        <v>286</v>
      </c>
      <c r="AF11" s="84" t="s">
        <v>2387</v>
      </c>
      <c r="AG11" s="116">
        <v>0</v>
      </c>
      <c r="AH11" s="120">
        <v>0</v>
      </c>
      <c r="AI11" s="116">
        <v>1</v>
      </c>
      <c r="AJ11" s="120">
        <v>8.333333333333334</v>
      </c>
      <c r="AK11" s="116">
        <v>0</v>
      </c>
      <c r="AL11" s="120">
        <v>0</v>
      </c>
      <c r="AM11" s="116">
        <v>11</v>
      </c>
      <c r="AN11" s="120">
        <v>91.66666666666667</v>
      </c>
      <c r="AO11" s="116">
        <v>12</v>
      </c>
    </row>
    <row r="12" spans="1:41" ht="15">
      <c r="A12" s="87" t="s">
        <v>2020</v>
      </c>
      <c r="B12" s="65" t="s">
        <v>2044</v>
      </c>
      <c r="C12" s="65" t="s">
        <v>56</v>
      </c>
      <c r="D12" s="109"/>
      <c r="E12" s="108"/>
      <c r="F12" s="110" t="s">
        <v>3159</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2156</v>
      </c>
      <c r="AB12" s="84" t="s">
        <v>2222</v>
      </c>
      <c r="AC12" s="84" t="s">
        <v>2323</v>
      </c>
      <c r="AD12" s="84"/>
      <c r="AE12" s="84" t="s">
        <v>217</v>
      </c>
      <c r="AF12" s="84" t="s">
        <v>2388</v>
      </c>
      <c r="AG12" s="116">
        <v>3</v>
      </c>
      <c r="AH12" s="120">
        <v>5.084745762711864</v>
      </c>
      <c r="AI12" s="116">
        <v>0</v>
      </c>
      <c r="AJ12" s="120">
        <v>0</v>
      </c>
      <c r="AK12" s="116">
        <v>0</v>
      </c>
      <c r="AL12" s="120">
        <v>0</v>
      </c>
      <c r="AM12" s="116">
        <v>56</v>
      </c>
      <c r="AN12" s="120">
        <v>94.91525423728814</v>
      </c>
      <c r="AO12" s="116">
        <v>59</v>
      </c>
    </row>
    <row r="13" spans="1:41" ht="15">
      <c r="A13" s="87" t="s">
        <v>2021</v>
      </c>
      <c r="B13" s="65" t="s">
        <v>2045</v>
      </c>
      <c r="C13" s="65" t="s">
        <v>56</v>
      </c>
      <c r="D13" s="109"/>
      <c r="E13" s="108"/>
      <c r="F13" s="110" t="s">
        <v>3160</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520</v>
      </c>
      <c r="Z13" s="78" t="s">
        <v>557</v>
      </c>
      <c r="AA13" s="78" t="s">
        <v>611</v>
      </c>
      <c r="AB13" s="84" t="s">
        <v>2223</v>
      </c>
      <c r="AC13" s="84" t="s">
        <v>2324</v>
      </c>
      <c r="AD13" s="84"/>
      <c r="AE13" s="84" t="s">
        <v>278</v>
      </c>
      <c r="AF13" s="84" t="s">
        <v>2389</v>
      </c>
      <c r="AG13" s="116">
        <v>0</v>
      </c>
      <c r="AH13" s="120">
        <v>0</v>
      </c>
      <c r="AI13" s="116">
        <v>0</v>
      </c>
      <c r="AJ13" s="120">
        <v>0</v>
      </c>
      <c r="AK13" s="116">
        <v>0</v>
      </c>
      <c r="AL13" s="120">
        <v>0</v>
      </c>
      <c r="AM13" s="116">
        <v>41</v>
      </c>
      <c r="AN13" s="120">
        <v>100</v>
      </c>
      <c r="AO13" s="116">
        <v>41</v>
      </c>
    </row>
    <row r="14" spans="1:41" ht="15">
      <c r="A14" s="87" t="s">
        <v>2022</v>
      </c>
      <c r="B14" s="65" t="s">
        <v>2046</v>
      </c>
      <c r="C14" s="65" t="s">
        <v>56</v>
      </c>
      <c r="D14" s="109"/>
      <c r="E14" s="108"/>
      <c r="F14" s="110" t="s">
        <v>3161</v>
      </c>
      <c r="G14" s="111"/>
      <c r="H14" s="111"/>
      <c r="I14" s="112">
        <v>14</v>
      </c>
      <c r="J14" s="113"/>
      <c r="K14" s="48">
        <v>2</v>
      </c>
      <c r="L14" s="48">
        <v>1</v>
      </c>
      <c r="M14" s="48">
        <v>4</v>
      </c>
      <c r="N14" s="48">
        <v>5</v>
      </c>
      <c r="O14" s="48">
        <v>4</v>
      </c>
      <c r="P14" s="49">
        <v>0</v>
      </c>
      <c r="Q14" s="49">
        <v>0</v>
      </c>
      <c r="R14" s="48">
        <v>1</v>
      </c>
      <c r="S14" s="48">
        <v>0</v>
      </c>
      <c r="T14" s="48">
        <v>2</v>
      </c>
      <c r="U14" s="48">
        <v>5</v>
      </c>
      <c r="V14" s="48">
        <v>1</v>
      </c>
      <c r="W14" s="49">
        <v>0.5</v>
      </c>
      <c r="X14" s="49">
        <v>0.5</v>
      </c>
      <c r="Y14" s="78" t="s">
        <v>2080</v>
      </c>
      <c r="Z14" s="78" t="s">
        <v>556</v>
      </c>
      <c r="AA14" s="78" t="s">
        <v>559</v>
      </c>
      <c r="AB14" s="84" t="s">
        <v>2224</v>
      </c>
      <c r="AC14" s="84" t="s">
        <v>2325</v>
      </c>
      <c r="AD14" s="84"/>
      <c r="AE14" s="84" t="s">
        <v>323</v>
      </c>
      <c r="AF14" s="84" t="s">
        <v>2390</v>
      </c>
      <c r="AG14" s="116">
        <v>0</v>
      </c>
      <c r="AH14" s="120">
        <v>0</v>
      </c>
      <c r="AI14" s="116">
        <v>0</v>
      </c>
      <c r="AJ14" s="120">
        <v>0</v>
      </c>
      <c r="AK14" s="116">
        <v>0</v>
      </c>
      <c r="AL14" s="120">
        <v>0</v>
      </c>
      <c r="AM14" s="116">
        <v>56</v>
      </c>
      <c r="AN14" s="120">
        <v>100</v>
      </c>
      <c r="AO14" s="116">
        <v>56</v>
      </c>
    </row>
    <row r="15" spans="1:41" ht="15">
      <c r="A15" s="87" t="s">
        <v>2023</v>
      </c>
      <c r="B15" s="65" t="s">
        <v>2035</v>
      </c>
      <c r="C15" s="65" t="s">
        <v>59</v>
      </c>
      <c r="D15" s="109"/>
      <c r="E15" s="108"/>
      <c r="F15" s="110" t="s">
        <v>2023</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559</v>
      </c>
      <c r="AB15" s="84" t="s">
        <v>1094</v>
      </c>
      <c r="AC15" s="84" t="s">
        <v>1094</v>
      </c>
      <c r="AD15" s="84"/>
      <c r="AE15" s="84" t="s">
        <v>318</v>
      </c>
      <c r="AF15" s="84" t="s">
        <v>2391</v>
      </c>
      <c r="AG15" s="116">
        <v>2</v>
      </c>
      <c r="AH15" s="120">
        <v>6.896551724137931</v>
      </c>
      <c r="AI15" s="116">
        <v>0</v>
      </c>
      <c r="AJ15" s="120">
        <v>0</v>
      </c>
      <c r="AK15" s="116">
        <v>0</v>
      </c>
      <c r="AL15" s="120">
        <v>0</v>
      </c>
      <c r="AM15" s="116">
        <v>27</v>
      </c>
      <c r="AN15" s="120">
        <v>93.10344827586206</v>
      </c>
      <c r="AO15" s="116">
        <v>29</v>
      </c>
    </row>
    <row r="16" spans="1:41" ht="15">
      <c r="A16" s="87" t="s">
        <v>2024</v>
      </c>
      <c r="B16" s="65" t="s">
        <v>2036</v>
      </c>
      <c r="C16" s="65" t="s">
        <v>59</v>
      </c>
      <c r="D16" s="109"/>
      <c r="E16" s="108"/>
      <c r="F16" s="110" t="s">
        <v>3162</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2081</v>
      </c>
      <c r="Z16" s="78" t="s">
        <v>551</v>
      </c>
      <c r="AA16" s="78" t="s">
        <v>2157</v>
      </c>
      <c r="AB16" s="84" t="s">
        <v>2225</v>
      </c>
      <c r="AC16" s="84" t="s">
        <v>2234</v>
      </c>
      <c r="AD16" s="84" t="s">
        <v>317</v>
      </c>
      <c r="AE16" s="84"/>
      <c r="AF16" s="84" t="s">
        <v>2392</v>
      </c>
      <c r="AG16" s="116">
        <v>0</v>
      </c>
      <c r="AH16" s="120">
        <v>0</v>
      </c>
      <c r="AI16" s="116">
        <v>0</v>
      </c>
      <c r="AJ16" s="120">
        <v>0</v>
      </c>
      <c r="AK16" s="116">
        <v>0</v>
      </c>
      <c r="AL16" s="120">
        <v>0</v>
      </c>
      <c r="AM16" s="116">
        <v>51</v>
      </c>
      <c r="AN16" s="120">
        <v>100</v>
      </c>
      <c r="AO16" s="116">
        <v>51</v>
      </c>
    </row>
    <row r="17" spans="1:41" ht="15">
      <c r="A17" s="87" t="s">
        <v>2025</v>
      </c>
      <c r="B17" s="65" t="s">
        <v>2037</v>
      </c>
      <c r="C17" s="65" t="s">
        <v>59</v>
      </c>
      <c r="D17" s="109"/>
      <c r="E17" s="108"/>
      <c r="F17" s="110" t="s">
        <v>3163</v>
      </c>
      <c r="G17" s="111"/>
      <c r="H17" s="111"/>
      <c r="I17" s="112">
        <v>17</v>
      </c>
      <c r="J17" s="113"/>
      <c r="K17" s="48">
        <v>2</v>
      </c>
      <c r="L17" s="48">
        <v>1</v>
      </c>
      <c r="M17" s="48">
        <v>3</v>
      </c>
      <c r="N17" s="48">
        <v>4</v>
      </c>
      <c r="O17" s="48">
        <v>3</v>
      </c>
      <c r="P17" s="49">
        <v>0</v>
      </c>
      <c r="Q17" s="49">
        <v>0</v>
      </c>
      <c r="R17" s="48">
        <v>1</v>
      </c>
      <c r="S17" s="48">
        <v>0</v>
      </c>
      <c r="T17" s="48">
        <v>2</v>
      </c>
      <c r="U17" s="48">
        <v>4</v>
      </c>
      <c r="V17" s="48">
        <v>1</v>
      </c>
      <c r="W17" s="49">
        <v>0.5</v>
      </c>
      <c r="X17" s="49">
        <v>0.5</v>
      </c>
      <c r="Y17" s="78" t="s">
        <v>2082</v>
      </c>
      <c r="Z17" s="78" t="s">
        <v>553</v>
      </c>
      <c r="AA17" s="78" t="s">
        <v>2158</v>
      </c>
      <c r="AB17" s="84" t="s">
        <v>2226</v>
      </c>
      <c r="AC17" s="84" t="s">
        <v>2326</v>
      </c>
      <c r="AD17" s="84"/>
      <c r="AE17" s="84" t="s">
        <v>270</v>
      </c>
      <c r="AF17" s="84" t="s">
        <v>2393</v>
      </c>
      <c r="AG17" s="116">
        <v>0</v>
      </c>
      <c r="AH17" s="120">
        <v>0</v>
      </c>
      <c r="AI17" s="116">
        <v>0</v>
      </c>
      <c r="AJ17" s="120">
        <v>0</v>
      </c>
      <c r="AK17" s="116">
        <v>0</v>
      </c>
      <c r="AL17" s="120">
        <v>0</v>
      </c>
      <c r="AM17" s="116">
        <v>116</v>
      </c>
      <c r="AN17" s="120">
        <v>100</v>
      </c>
      <c r="AO17" s="116">
        <v>116</v>
      </c>
    </row>
    <row r="18" spans="1:41" ht="15">
      <c r="A18" s="87" t="s">
        <v>2026</v>
      </c>
      <c r="B18" s="65" t="s">
        <v>2038</v>
      </c>
      <c r="C18" s="65" t="s">
        <v>59</v>
      </c>
      <c r="D18" s="109"/>
      <c r="E18" s="108"/>
      <c r="F18" s="110" t="s">
        <v>3164</v>
      </c>
      <c r="G18" s="111"/>
      <c r="H18" s="111"/>
      <c r="I18" s="112">
        <v>18</v>
      </c>
      <c r="J18" s="113"/>
      <c r="K18" s="48">
        <v>2</v>
      </c>
      <c r="L18" s="48">
        <v>0</v>
      </c>
      <c r="M18" s="48">
        <v>15</v>
      </c>
      <c r="N18" s="48">
        <v>15</v>
      </c>
      <c r="O18" s="48">
        <v>13</v>
      </c>
      <c r="P18" s="49">
        <v>0</v>
      </c>
      <c r="Q18" s="49">
        <v>0</v>
      </c>
      <c r="R18" s="48">
        <v>1</v>
      </c>
      <c r="S18" s="48">
        <v>0</v>
      </c>
      <c r="T18" s="48">
        <v>2</v>
      </c>
      <c r="U18" s="48">
        <v>15</v>
      </c>
      <c r="V18" s="48">
        <v>1</v>
      </c>
      <c r="W18" s="49">
        <v>0.5</v>
      </c>
      <c r="X18" s="49">
        <v>0.5</v>
      </c>
      <c r="Y18" s="78" t="s">
        <v>2083</v>
      </c>
      <c r="Z18" s="78" t="s">
        <v>2102</v>
      </c>
      <c r="AA18" s="78" t="s">
        <v>2159</v>
      </c>
      <c r="AB18" s="84" t="s">
        <v>2227</v>
      </c>
      <c r="AC18" s="84" t="s">
        <v>2327</v>
      </c>
      <c r="AD18" s="84"/>
      <c r="AE18" s="84" t="s">
        <v>284</v>
      </c>
      <c r="AF18" s="84" t="s">
        <v>2394</v>
      </c>
      <c r="AG18" s="116">
        <v>5</v>
      </c>
      <c r="AH18" s="120">
        <v>2.4752475247524752</v>
      </c>
      <c r="AI18" s="116">
        <v>1</v>
      </c>
      <c r="AJ18" s="120">
        <v>0.49504950495049505</v>
      </c>
      <c r="AK18" s="116">
        <v>0</v>
      </c>
      <c r="AL18" s="120">
        <v>0</v>
      </c>
      <c r="AM18" s="116">
        <v>196</v>
      </c>
      <c r="AN18" s="120">
        <v>97.02970297029702</v>
      </c>
      <c r="AO18" s="116">
        <v>202</v>
      </c>
    </row>
    <row r="19" spans="1:41" ht="15">
      <c r="A19" s="87" t="s">
        <v>2027</v>
      </c>
      <c r="B19" s="65" t="s">
        <v>2039</v>
      </c>
      <c r="C19" s="65" t="s">
        <v>59</v>
      </c>
      <c r="D19" s="109"/>
      <c r="E19" s="108"/>
      <c r="F19" s="110" t="s">
        <v>2027</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594</v>
      </c>
      <c r="AB19" s="84" t="s">
        <v>1094</v>
      </c>
      <c r="AC19" s="84" t="s">
        <v>1094</v>
      </c>
      <c r="AD19" s="84"/>
      <c r="AE19" s="84" t="s">
        <v>316</v>
      </c>
      <c r="AF19" s="84" t="s">
        <v>2395</v>
      </c>
      <c r="AG19" s="116">
        <v>0</v>
      </c>
      <c r="AH19" s="120">
        <v>0</v>
      </c>
      <c r="AI19" s="116">
        <v>0</v>
      </c>
      <c r="AJ19" s="120">
        <v>0</v>
      </c>
      <c r="AK19" s="116">
        <v>0</v>
      </c>
      <c r="AL19" s="120">
        <v>0</v>
      </c>
      <c r="AM19" s="116">
        <v>36</v>
      </c>
      <c r="AN19" s="120">
        <v>100</v>
      </c>
      <c r="AO19" s="116">
        <v>36</v>
      </c>
    </row>
    <row r="20" spans="1:41" ht="15">
      <c r="A20" s="87" t="s">
        <v>2028</v>
      </c>
      <c r="B20" s="65" t="s">
        <v>2040</v>
      </c>
      <c r="C20" s="65" t="s">
        <v>59</v>
      </c>
      <c r="D20" s="109"/>
      <c r="E20" s="108"/>
      <c r="F20" s="110" t="s">
        <v>3165</v>
      </c>
      <c r="G20" s="111"/>
      <c r="H20" s="111"/>
      <c r="I20" s="112">
        <v>20</v>
      </c>
      <c r="J20" s="113"/>
      <c r="K20" s="48">
        <v>2</v>
      </c>
      <c r="L20" s="48">
        <v>0</v>
      </c>
      <c r="M20" s="48">
        <v>2</v>
      </c>
      <c r="N20" s="48">
        <v>2</v>
      </c>
      <c r="O20" s="48">
        <v>0</v>
      </c>
      <c r="P20" s="49">
        <v>0</v>
      </c>
      <c r="Q20" s="49">
        <v>0</v>
      </c>
      <c r="R20" s="48">
        <v>1</v>
      </c>
      <c r="S20" s="48">
        <v>0</v>
      </c>
      <c r="T20" s="48">
        <v>2</v>
      </c>
      <c r="U20" s="48">
        <v>2</v>
      </c>
      <c r="V20" s="48">
        <v>1</v>
      </c>
      <c r="W20" s="49">
        <v>0.5</v>
      </c>
      <c r="X20" s="49">
        <v>0.5</v>
      </c>
      <c r="Y20" s="78" t="s">
        <v>500</v>
      </c>
      <c r="Z20" s="78" t="s">
        <v>536</v>
      </c>
      <c r="AA20" s="78" t="s">
        <v>559</v>
      </c>
      <c r="AB20" s="84" t="s">
        <v>2228</v>
      </c>
      <c r="AC20" s="84" t="s">
        <v>2328</v>
      </c>
      <c r="AD20" s="84"/>
      <c r="AE20" s="84" t="s">
        <v>2366</v>
      </c>
      <c r="AF20" s="84" t="s">
        <v>2396</v>
      </c>
      <c r="AG20" s="116">
        <v>0</v>
      </c>
      <c r="AH20" s="120">
        <v>0</v>
      </c>
      <c r="AI20" s="116">
        <v>0</v>
      </c>
      <c r="AJ20" s="120">
        <v>0</v>
      </c>
      <c r="AK20" s="116">
        <v>0</v>
      </c>
      <c r="AL20" s="120">
        <v>0</v>
      </c>
      <c r="AM20" s="116">
        <v>42</v>
      </c>
      <c r="AN20" s="120">
        <v>100</v>
      </c>
      <c r="AO20" s="116">
        <v>42</v>
      </c>
    </row>
    <row r="21" spans="1:41" ht="15">
      <c r="A21" s="87" t="s">
        <v>2029</v>
      </c>
      <c r="B21" s="65" t="s">
        <v>2041</v>
      </c>
      <c r="C21" s="65" t="s">
        <v>59</v>
      </c>
      <c r="D21" s="109"/>
      <c r="E21" s="108"/>
      <c r="F21" s="110" t="s">
        <v>3166</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c r="Z21" s="78"/>
      <c r="AA21" s="78" t="s">
        <v>588</v>
      </c>
      <c r="AB21" s="84" t="s">
        <v>2229</v>
      </c>
      <c r="AC21" s="84" t="s">
        <v>2329</v>
      </c>
      <c r="AD21" s="84"/>
      <c r="AE21" s="84" t="s">
        <v>251</v>
      </c>
      <c r="AF21" s="84" t="s">
        <v>2397</v>
      </c>
      <c r="AG21" s="116">
        <v>2</v>
      </c>
      <c r="AH21" s="120">
        <v>6.25</v>
      </c>
      <c r="AI21" s="116">
        <v>0</v>
      </c>
      <c r="AJ21" s="120">
        <v>0</v>
      </c>
      <c r="AK21" s="116">
        <v>0</v>
      </c>
      <c r="AL21" s="120">
        <v>0</v>
      </c>
      <c r="AM21" s="116">
        <v>30</v>
      </c>
      <c r="AN21" s="120">
        <v>93.75</v>
      </c>
      <c r="AO21" s="116">
        <v>32</v>
      </c>
    </row>
    <row r="22" spans="1:41" ht="15">
      <c r="A22" s="87" t="s">
        <v>2030</v>
      </c>
      <c r="B22" s="65" t="s">
        <v>2042</v>
      </c>
      <c r="C22" s="65" t="s">
        <v>59</v>
      </c>
      <c r="D22" s="109"/>
      <c r="E22" s="108"/>
      <c r="F22" s="110" t="s">
        <v>3167</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493</v>
      </c>
      <c r="Z22" s="78" t="s">
        <v>536</v>
      </c>
      <c r="AA22" s="78" t="s">
        <v>587</v>
      </c>
      <c r="AB22" s="84" t="s">
        <v>2230</v>
      </c>
      <c r="AC22" s="84" t="s">
        <v>2330</v>
      </c>
      <c r="AD22" s="84"/>
      <c r="AE22" s="84" t="s">
        <v>249</v>
      </c>
      <c r="AF22" s="84" t="s">
        <v>2398</v>
      </c>
      <c r="AG22" s="116">
        <v>0</v>
      </c>
      <c r="AH22" s="120">
        <v>0</v>
      </c>
      <c r="AI22" s="116">
        <v>2</v>
      </c>
      <c r="AJ22" s="120">
        <v>5.128205128205129</v>
      </c>
      <c r="AK22" s="116">
        <v>0</v>
      </c>
      <c r="AL22" s="120">
        <v>0</v>
      </c>
      <c r="AM22" s="116">
        <v>37</v>
      </c>
      <c r="AN22" s="120">
        <v>94.87179487179488</v>
      </c>
      <c r="AO22" s="116">
        <v>39</v>
      </c>
    </row>
    <row r="23" spans="1:41" ht="15">
      <c r="A23" s="87" t="s">
        <v>2031</v>
      </c>
      <c r="B23" s="65" t="s">
        <v>2043</v>
      </c>
      <c r="C23" s="65" t="s">
        <v>59</v>
      </c>
      <c r="D23" s="109"/>
      <c r="E23" s="108"/>
      <c r="F23" s="110" t="s">
        <v>2031</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t="s">
        <v>586</v>
      </c>
      <c r="AB23" s="84" t="s">
        <v>1094</v>
      </c>
      <c r="AC23" s="84" t="s">
        <v>1094</v>
      </c>
      <c r="AD23" s="84" t="s">
        <v>298</v>
      </c>
      <c r="AE23" s="84"/>
      <c r="AF23" s="84" t="s">
        <v>2399</v>
      </c>
      <c r="AG23" s="116">
        <v>2</v>
      </c>
      <c r="AH23" s="120">
        <v>8</v>
      </c>
      <c r="AI23" s="116">
        <v>0</v>
      </c>
      <c r="AJ23" s="120">
        <v>0</v>
      </c>
      <c r="AK23" s="116">
        <v>0</v>
      </c>
      <c r="AL23" s="120">
        <v>0</v>
      </c>
      <c r="AM23" s="116">
        <v>23</v>
      </c>
      <c r="AN23" s="120">
        <v>92</v>
      </c>
      <c r="AO23" s="116">
        <v>25</v>
      </c>
    </row>
    <row r="24" spans="1:41" ht="15">
      <c r="A24" s="87" t="s">
        <v>2032</v>
      </c>
      <c r="B24" s="65" t="s">
        <v>2044</v>
      </c>
      <c r="C24" s="65" t="s">
        <v>59</v>
      </c>
      <c r="D24" s="109"/>
      <c r="E24" s="108"/>
      <c r="F24" s="110" t="s">
        <v>3168</v>
      </c>
      <c r="G24" s="111"/>
      <c r="H24" s="111"/>
      <c r="I24" s="112">
        <v>24</v>
      </c>
      <c r="J24" s="113"/>
      <c r="K24" s="48">
        <v>2</v>
      </c>
      <c r="L24" s="48">
        <v>1</v>
      </c>
      <c r="M24" s="48">
        <v>3</v>
      </c>
      <c r="N24" s="48">
        <v>4</v>
      </c>
      <c r="O24" s="48">
        <v>3</v>
      </c>
      <c r="P24" s="49">
        <v>0</v>
      </c>
      <c r="Q24" s="49">
        <v>0</v>
      </c>
      <c r="R24" s="48">
        <v>1</v>
      </c>
      <c r="S24" s="48">
        <v>0</v>
      </c>
      <c r="T24" s="48">
        <v>2</v>
      </c>
      <c r="U24" s="48">
        <v>4</v>
      </c>
      <c r="V24" s="48">
        <v>1</v>
      </c>
      <c r="W24" s="49">
        <v>0.5</v>
      </c>
      <c r="X24" s="49">
        <v>0.5</v>
      </c>
      <c r="Y24" s="78" t="s">
        <v>2084</v>
      </c>
      <c r="Z24" s="78" t="s">
        <v>2103</v>
      </c>
      <c r="AA24" s="78" t="s">
        <v>610</v>
      </c>
      <c r="AB24" s="84" t="s">
        <v>2231</v>
      </c>
      <c r="AC24" s="84" t="s">
        <v>2331</v>
      </c>
      <c r="AD24" s="84"/>
      <c r="AE24" s="84" t="s">
        <v>277</v>
      </c>
      <c r="AF24" s="84" t="s">
        <v>2400</v>
      </c>
      <c r="AG24" s="116">
        <v>8</v>
      </c>
      <c r="AH24" s="120">
        <v>10.126582278481013</v>
      </c>
      <c r="AI24" s="116">
        <v>0</v>
      </c>
      <c r="AJ24" s="120">
        <v>0</v>
      </c>
      <c r="AK24" s="116">
        <v>0</v>
      </c>
      <c r="AL24" s="120">
        <v>0</v>
      </c>
      <c r="AM24" s="116">
        <v>71</v>
      </c>
      <c r="AN24" s="120">
        <v>89.87341772151899</v>
      </c>
      <c r="AO24" s="116">
        <v>79</v>
      </c>
    </row>
    <row r="25" spans="1:41" ht="15">
      <c r="A25" s="87" t="s">
        <v>2033</v>
      </c>
      <c r="B25" s="65" t="s">
        <v>2045</v>
      </c>
      <c r="C25" s="65" t="s">
        <v>59</v>
      </c>
      <c r="D25" s="109"/>
      <c r="E25" s="108"/>
      <c r="F25" s="110" t="s">
        <v>2033</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485</v>
      </c>
      <c r="Z25" s="78" t="s">
        <v>543</v>
      </c>
      <c r="AA25" s="78"/>
      <c r="AB25" s="84" t="s">
        <v>1094</v>
      </c>
      <c r="AC25" s="84" t="s">
        <v>1094</v>
      </c>
      <c r="AD25" s="84"/>
      <c r="AE25" s="84" t="s">
        <v>288</v>
      </c>
      <c r="AF25" s="84" t="s">
        <v>2401</v>
      </c>
      <c r="AG25" s="116">
        <v>0</v>
      </c>
      <c r="AH25" s="120">
        <v>0</v>
      </c>
      <c r="AI25" s="116">
        <v>0</v>
      </c>
      <c r="AJ25" s="120">
        <v>0</v>
      </c>
      <c r="AK25" s="116">
        <v>0</v>
      </c>
      <c r="AL25" s="120">
        <v>0</v>
      </c>
      <c r="AM25" s="116">
        <v>14</v>
      </c>
      <c r="AN25" s="120">
        <v>100</v>
      </c>
      <c r="AO25" s="116">
        <v>14</v>
      </c>
    </row>
    <row r="26" spans="1:41" ht="15">
      <c r="A26" s="87" t="s">
        <v>2034</v>
      </c>
      <c r="B26" s="65" t="s">
        <v>2046</v>
      </c>
      <c r="C26" s="65" t="s">
        <v>59</v>
      </c>
      <c r="D26" s="109"/>
      <c r="E26" s="108"/>
      <c r="F26" s="110" t="s">
        <v>3169</v>
      </c>
      <c r="G26" s="111"/>
      <c r="H26" s="111"/>
      <c r="I26" s="112">
        <v>26</v>
      </c>
      <c r="J26" s="113"/>
      <c r="K26" s="48">
        <v>2</v>
      </c>
      <c r="L26" s="48">
        <v>1</v>
      </c>
      <c r="M26" s="48">
        <v>6</v>
      </c>
      <c r="N26" s="48">
        <v>7</v>
      </c>
      <c r="O26" s="48">
        <v>6</v>
      </c>
      <c r="P26" s="49">
        <v>0</v>
      </c>
      <c r="Q26" s="49">
        <v>0</v>
      </c>
      <c r="R26" s="48">
        <v>1</v>
      </c>
      <c r="S26" s="48">
        <v>0</v>
      </c>
      <c r="T26" s="48">
        <v>2</v>
      </c>
      <c r="U26" s="48">
        <v>7</v>
      </c>
      <c r="V26" s="48">
        <v>1</v>
      </c>
      <c r="W26" s="49">
        <v>0.5</v>
      </c>
      <c r="X26" s="49">
        <v>0.5</v>
      </c>
      <c r="Y26" s="78" t="s">
        <v>2085</v>
      </c>
      <c r="Z26" s="78" t="s">
        <v>2104</v>
      </c>
      <c r="AA26" s="78" t="s">
        <v>2160</v>
      </c>
      <c r="AB26" s="84" t="s">
        <v>2232</v>
      </c>
      <c r="AC26" s="84" t="s">
        <v>2332</v>
      </c>
      <c r="AD26" s="84"/>
      <c r="AE26" s="84" t="s">
        <v>269</v>
      </c>
      <c r="AF26" s="84" t="s">
        <v>2402</v>
      </c>
      <c r="AG26" s="116">
        <v>1</v>
      </c>
      <c r="AH26" s="120">
        <v>0.5025125628140703</v>
      </c>
      <c r="AI26" s="116">
        <v>0</v>
      </c>
      <c r="AJ26" s="120">
        <v>0</v>
      </c>
      <c r="AK26" s="116">
        <v>0</v>
      </c>
      <c r="AL26" s="120">
        <v>0</v>
      </c>
      <c r="AM26" s="116">
        <v>198</v>
      </c>
      <c r="AN26" s="120">
        <v>99.49748743718592</v>
      </c>
      <c r="AO26" s="116">
        <v>199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2011</v>
      </c>
      <c r="B2" s="84" t="s">
        <v>219</v>
      </c>
      <c r="C2" s="78">
        <f>VLOOKUP(GroupVertices[[#This Row],[Vertex]],Vertices[],MATCH("ID",Vertices[[#Headers],[Vertex]:[Vertex Content Word Count]],0),FALSE)</f>
        <v>12</v>
      </c>
    </row>
    <row r="3" spans="1:3" ht="15">
      <c r="A3" s="78" t="s">
        <v>2011</v>
      </c>
      <c r="B3" s="84" t="s">
        <v>227</v>
      </c>
      <c r="C3" s="78">
        <f>VLOOKUP(GroupVertices[[#This Row],[Vertex]],Vertices[],MATCH("ID",Vertices[[#Headers],[Vertex]:[Vertex Content Word Count]],0),FALSE)</f>
        <v>24</v>
      </c>
    </row>
    <row r="4" spans="1:3" ht="15">
      <c r="A4" s="78" t="s">
        <v>2011</v>
      </c>
      <c r="B4" s="84" t="s">
        <v>231</v>
      </c>
      <c r="C4" s="78">
        <f>VLOOKUP(GroupVertices[[#This Row],[Vertex]],Vertices[],MATCH("ID",Vertices[[#Headers],[Vertex]:[Vertex Content Word Count]],0),FALSE)</f>
        <v>28</v>
      </c>
    </row>
    <row r="5" spans="1:3" ht="15">
      <c r="A5" s="78" t="s">
        <v>2011</v>
      </c>
      <c r="B5" s="84" t="s">
        <v>233</v>
      </c>
      <c r="C5" s="78">
        <f>VLOOKUP(GroupVertices[[#This Row],[Vertex]],Vertices[],MATCH("ID",Vertices[[#Headers],[Vertex]:[Vertex Content Word Count]],0),FALSE)</f>
        <v>30</v>
      </c>
    </row>
    <row r="6" spans="1:3" ht="15">
      <c r="A6" s="78" t="s">
        <v>2011</v>
      </c>
      <c r="B6" s="84" t="s">
        <v>237</v>
      </c>
      <c r="C6" s="78">
        <f>VLOOKUP(GroupVertices[[#This Row],[Vertex]],Vertices[],MATCH("ID",Vertices[[#Headers],[Vertex]:[Vertex Content Word Count]],0),FALSE)</f>
        <v>33</v>
      </c>
    </row>
    <row r="7" spans="1:3" ht="15">
      <c r="A7" s="78" t="s">
        <v>2011</v>
      </c>
      <c r="B7" s="84" t="s">
        <v>242</v>
      </c>
      <c r="C7" s="78">
        <f>VLOOKUP(GroupVertices[[#This Row],[Vertex]],Vertices[],MATCH("ID",Vertices[[#Headers],[Vertex]:[Vertex Content Word Count]],0),FALSE)</f>
        <v>48</v>
      </c>
    </row>
    <row r="8" spans="1:3" ht="15">
      <c r="A8" s="78" t="s">
        <v>2011</v>
      </c>
      <c r="B8" s="84" t="s">
        <v>243</v>
      </c>
      <c r="C8" s="78">
        <f>VLOOKUP(GroupVertices[[#This Row],[Vertex]],Vertices[],MATCH("ID",Vertices[[#Headers],[Vertex]:[Vertex Content Word Count]],0),FALSE)</f>
        <v>49</v>
      </c>
    </row>
    <row r="9" spans="1:3" ht="15">
      <c r="A9" s="78" t="s">
        <v>2011</v>
      </c>
      <c r="B9" s="84" t="s">
        <v>244</v>
      </c>
      <c r="C9" s="78">
        <f>VLOOKUP(GroupVertices[[#This Row],[Vertex]],Vertices[],MATCH("ID",Vertices[[#Headers],[Vertex]:[Vertex Content Word Count]],0),FALSE)</f>
        <v>50</v>
      </c>
    </row>
    <row r="10" spans="1:3" ht="15">
      <c r="A10" s="78" t="s">
        <v>2011</v>
      </c>
      <c r="B10" s="84" t="s">
        <v>245</v>
      </c>
      <c r="C10" s="78">
        <f>VLOOKUP(GroupVertices[[#This Row],[Vertex]],Vertices[],MATCH("ID",Vertices[[#Headers],[Vertex]:[Vertex Content Word Count]],0),FALSE)</f>
        <v>51</v>
      </c>
    </row>
    <row r="11" spans="1:3" ht="15">
      <c r="A11" s="78" t="s">
        <v>2011</v>
      </c>
      <c r="B11" s="84" t="s">
        <v>247</v>
      </c>
      <c r="C11" s="78">
        <f>VLOOKUP(GroupVertices[[#This Row],[Vertex]],Vertices[],MATCH("ID",Vertices[[#Headers],[Vertex]:[Vertex Content Word Count]],0),FALSE)</f>
        <v>54</v>
      </c>
    </row>
    <row r="12" spans="1:3" ht="15">
      <c r="A12" s="78" t="s">
        <v>2011</v>
      </c>
      <c r="B12" s="84" t="s">
        <v>254</v>
      </c>
      <c r="C12" s="78">
        <f>VLOOKUP(GroupVertices[[#This Row],[Vertex]],Vertices[],MATCH("ID",Vertices[[#Headers],[Vertex]:[Vertex Content Word Count]],0),FALSE)</f>
        <v>64</v>
      </c>
    </row>
    <row r="13" spans="1:3" ht="15">
      <c r="A13" s="78" t="s">
        <v>2011</v>
      </c>
      <c r="B13" s="84" t="s">
        <v>255</v>
      </c>
      <c r="C13" s="78">
        <f>VLOOKUP(GroupVertices[[#This Row],[Vertex]],Vertices[],MATCH("ID",Vertices[[#Headers],[Vertex]:[Vertex Content Word Count]],0),FALSE)</f>
        <v>65</v>
      </c>
    </row>
    <row r="14" spans="1:3" ht="15">
      <c r="A14" s="78" t="s">
        <v>2011</v>
      </c>
      <c r="B14" s="84" t="s">
        <v>258</v>
      </c>
      <c r="C14" s="78">
        <f>VLOOKUP(GroupVertices[[#This Row],[Vertex]],Vertices[],MATCH("ID",Vertices[[#Headers],[Vertex]:[Vertex Content Word Count]],0),FALSE)</f>
        <v>82</v>
      </c>
    </row>
    <row r="15" spans="1:3" ht="15">
      <c r="A15" s="78" t="s">
        <v>2011</v>
      </c>
      <c r="B15" s="84" t="s">
        <v>263</v>
      </c>
      <c r="C15" s="78">
        <f>VLOOKUP(GroupVertices[[#This Row],[Vertex]],Vertices[],MATCH("ID",Vertices[[#Headers],[Vertex]:[Vertex Content Word Count]],0),FALSE)</f>
        <v>90</v>
      </c>
    </row>
    <row r="16" spans="1:3" ht="15">
      <c r="A16" s="78" t="s">
        <v>2011</v>
      </c>
      <c r="B16" s="84" t="s">
        <v>264</v>
      </c>
      <c r="C16" s="78">
        <f>VLOOKUP(GroupVertices[[#This Row],[Vertex]],Vertices[],MATCH("ID",Vertices[[#Headers],[Vertex]:[Vertex Content Word Count]],0),FALSE)</f>
        <v>91</v>
      </c>
    </row>
    <row r="17" spans="1:3" ht="15">
      <c r="A17" s="78" t="s">
        <v>2011</v>
      </c>
      <c r="B17" s="84" t="s">
        <v>268</v>
      </c>
      <c r="C17" s="78">
        <f>VLOOKUP(GroupVertices[[#This Row],[Vertex]],Vertices[],MATCH("ID",Vertices[[#Headers],[Vertex]:[Vertex Content Word Count]],0),FALSE)</f>
        <v>98</v>
      </c>
    </row>
    <row r="18" spans="1:3" ht="15">
      <c r="A18" s="78" t="s">
        <v>2011</v>
      </c>
      <c r="B18" s="84" t="s">
        <v>273</v>
      </c>
      <c r="C18" s="78">
        <f>VLOOKUP(GroupVertices[[#This Row],[Vertex]],Vertices[],MATCH("ID",Vertices[[#Headers],[Vertex]:[Vertex Content Word Count]],0),FALSE)</f>
        <v>105</v>
      </c>
    </row>
    <row r="19" spans="1:3" ht="15">
      <c r="A19" s="78" t="s">
        <v>2011</v>
      </c>
      <c r="B19" s="84" t="s">
        <v>274</v>
      </c>
      <c r="C19" s="78">
        <f>VLOOKUP(GroupVertices[[#This Row],[Vertex]],Vertices[],MATCH("ID",Vertices[[#Headers],[Vertex]:[Vertex Content Word Count]],0),FALSE)</f>
        <v>106</v>
      </c>
    </row>
    <row r="20" spans="1:3" ht="15">
      <c r="A20" s="78" t="s">
        <v>2011</v>
      </c>
      <c r="B20" s="84" t="s">
        <v>275</v>
      </c>
      <c r="C20" s="78">
        <f>VLOOKUP(GroupVertices[[#This Row],[Vertex]],Vertices[],MATCH("ID",Vertices[[#Headers],[Vertex]:[Vertex Content Word Count]],0),FALSE)</f>
        <v>107</v>
      </c>
    </row>
    <row r="21" spans="1:3" ht="15">
      <c r="A21" s="78" t="s">
        <v>2012</v>
      </c>
      <c r="B21" s="84" t="s">
        <v>259</v>
      </c>
      <c r="C21" s="78">
        <f>VLOOKUP(GroupVertices[[#This Row],[Vertex]],Vertices[],MATCH("ID",Vertices[[#Headers],[Vertex]:[Vertex Content Word Count]],0),FALSE)</f>
        <v>83</v>
      </c>
    </row>
    <row r="22" spans="1:3" ht="15">
      <c r="A22" s="78" t="s">
        <v>2012</v>
      </c>
      <c r="B22" s="84" t="s">
        <v>293</v>
      </c>
      <c r="C22" s="78">
        <f>VLOOKUP(GroupVertices[[#This Row],[Vertex]],Vertices[],MATCH("ID",Vertices[[#Headers],[Vertex]:[Vertex Content Word Count]],0),FALSE)</f>
        <v>41</v>
      </c>
    </row>
    <row r="23" spans="1:3" ht="15">
      <c r="A23" s="78" t="s">
        <v>2012</v>
      </c>
      <c r="B23" s="84" t="s">
        <v>297</v>
      </c>
      <c r="C23" s="78">
        <f>VLOOKUP(GroupVertices[[#This Row],[Vertex]],Vertices[],MATCH("ID",Vertices[[#Headers],[Vertex]:[Vertex Content Word Count]],0),FALSE)</f>
        <v>45</v>
      </c>
    </row>
    <row r="24" spans="1:3" ht="15">
      <c r="A24" s="78" t="s">
        <v>2012</v>
      </c>
      <c r="B24" s="84" t="s">
        <v>295</v>
      </c>
      <c r="C24" s="78">
        <f>VLOOKUP(GroupVertices[[#This Row],[Vertex]],Vertices[],MATCH("ID",Vertices[[#Headers],[Vertex]:[Vertex Content Word Count]],0),FALSE)</f>
        <v>43</v>
      </c>
    </row>
    <row r="25" spans="1:3" ht="15">
      <c r="A25" s="78" t="s">
        <v>2012</v>
      </c>
      <c r="B25" s="84" t="s">
        <v>296</v>
      </c>
      <c r="C25" s="78">
        <f>VLOOKUP(GroupVertices[[#This Row],[Vertex]],Vertices[],MATCH("ID",Vertices[[#Headers],[Vertex]:[Vertex Content Word Count]],0),FALSE)</f>
        <v>44</v>
      </c>
    </row>
    <row r="26" spans="1:3" ht="15">
      <c r="A26" s="78" t="s">
        <v>2012</v>
      </c>
      <c r="B26" s="84" t="s">
        <v>239</v>
      </c>
      <c r="C26" s="78">
        <f>VLOOKUP(GroupVertices[[#This Row],[Vertex]],Vertices[],MATCH("ID",Vertices[[#Headers],[Vertex]:[Vertex Content Word Count]],0),FALSE)</f>
        <v>47</v>
      </c>
    </row>
    <row r="27" spans="1:3" ht="15">
      <c r="A27" s="78" t="s">
        <v>2012</v>
      </c>
      <c r="B27" s="84" t="s">
        <v>241</v>
      </c>
      <c r="C27" s="78">
        <f>VLOOKUP(GroupVertices[[#This Row],[Vertex]],Vertices[],MATCH("ID",Vertices[[#Headers],[Vertex]:[Vertex Content Word Count]],0),FALSE)</f>
        <v>46</v>
      </c>
    </row>
    <row r="28" spans="1:3" ht="15">
      <c r="A28" s="78" t="s">
        <v>2012</v>
      </c>
      <c r="B28" s="84" t="s">
        <v>294</v>
      </c>
      <c r="C28" s="78">
        <f>VLOOKUP(GroupVertices[[#This Row],[Vertex]],Vertices[],MATCH("ID",Vertices[[#Headers],[Vertex]:[Vertex Content Word Count]],0),FALSE)</f>
        <v>42</v>
      </c>
    </row>
    <row r="29" spans="1:3" ht="15">
      <c r="A29" s="78" t="s">
        <v>2012</v>
      </c>
      <c r="B29" s="84" t="s">
        <v>240</v>
      </c>
      <c r="C29" s="78">
        <f>VLOOKUP(GroupVertices[[#This Row],[Vertex]],Vertices[],MATCH("ID",Vertices[[#Headers],[Vertex]:[Vertex Content Word Count]],0),FALSE)</f>
        <v>40</v>
      </c>
    </row>
    <row r="30" spans="1:3" ht="15">
      <c r="A30" s="78" t="s">
        <v>2012</v>
      </c>
      <c r="B30" s="84" t="s">
        <v>292</v>
      </c>
      <c r="C30" s="78">
        <f>VLOOKUP(GroupVertices[[#This Row],[Vertex]],Vertices[],MATCH("ID",Vertices[[#Headers],[Vertex]:[Vertex Content Word Count]],0),FALSE)</f>
        <v>38</v>
      </c>
    </row>
    <row r="31" spans="1:3" ht="15">
      <c r="A31" s="78" t="s">
        <v>2012</v>
      </c>
      <c r="B31" s="84" t="s">
        <v>291</v>
      </c>
      <c r="C31" s="78">
        <f>VLOOKUP(GroupVertices[[#This Row],[Vertex]],Vertices[],MATCH("ID",Vertices[[#Headers],[Vertex]:[Vertex Content Word Count]],0),FALSE)</f>
        <v>37</v>
      </c>
    </row>
    <row r="32" spans="1:3" ht="15">
      <c r="A32" s="78" t="s">
        <v>2012</v>
      </c>
      <c r="B32" s="84" t="s">
        <v>290</v>
      </c>
      <c r="C32" s="78">
        <f>VLOOKUP(GroupVertices[[#This Row],[Vertex]],Vertices[],MATCH("ID",Vertices[[#Headers],[Vertex]:[Vertex Content Word Count]],0),FALSE)</f>
        <v>36</v>
      </c>
    </row>
    <row r="33" spans="1:3" ht="15">
      <c r="A33" s="78" t="s">
        <v>2012</v>
      </c>
      <c r="B33" s="84" t="s">
        <v>289</v>
      </c>
      <c r="C33" s="78">
        <f>VLOOKUP(GroupVertices[[#This Row],[Vertex]],Vertices[],MATCH("ID",Vertices[[#Headers],[Vertex]:[Vertex Content Word Count]],0),FALSE)</f>
        <v>35</v>
      </c>
    </row>
    <row r="34" spans="1:3" ht="15">
      <c r="A34" s="78" t="s">
        <v>2012</v>
      </c>
      <c r="B34" s="84" t="s">
        <v>238</v>
      </c>
      <c r="C34" s="78">
        <f>VLOOKUP(GroupVertices[[#This Row],[Vertex]],Vertices[],MATCH("ID",Vertices[[#Headers],[Vertex]:[Vertex Content Word Count]],0),FALSE)</f>
        <v>34</v>
      </c>
    </row>
    <row r="35" spans="1:3" ht="15">
      <c r="A35" s="78" t="s">
        <v>2013</v>
      </c>
      <c r="B35" s="84" t="s">
        <v>281</v>
      </c>
      <c r="C35" s="78">
        <f>VLOOKUP(GroupVertices[[#This Row],[Vertex]],Vertices[],MATCH("ID",Vertices[[#Headers],[Vertex]:[Vertex Content Word Count]],0),FALSE)</f>
        <v>113</v>
      </c>
    </row>
    <row r="36" spans="1:3" ht="15">
      <c r="A36" s="78" t="s">
        <v>2013</v>
      </c>
      <c r="B36" s="84" t="s">
        <v>283</v>
      </c>
      <c r="C36" s="78">
        <f>VLOOKUP(GroupVertices[[#This Row],[Vertex]],Vertices[],MATCH("ID",Vertices[[#Headers],[Vertex]:[Vertex Content Word Count]],0),FALSE)</f>
        <v>115</v>
      </c>
    </row>
    <row r="37" spans="1:3" ht="15">
      <c r="A37" s="78" t="s">
        <v>2013</v>
      </c>
      <c r="B37" s="84" t="s">
        <v>282</v>
      </c>
      <c r="C37" s="78">
        <f>VLOOKUP(GroupVertices[[#This Row],[Vertex]],Vertices[],MATCH("ID",Vertices[[#Headers],[Vertex]:[Vertex Content Word Count]],0),FALSE)</f>
        <v>114</v>
      </c>
    </row>
    <row r="38" spans="1:3" ht="15">
      <c r="A38" s="78" t="s">
        <v>2013</v>
      </c>
      <c r="B38" s="84" t="s">
        <v>280</v>
      </c>
      <c r="C38" s="78">
        <f>VLOOKUP(GroupVertices[[#This Row],[Vertex]],Vertices[],MATCH("ID",Vertices[[#Headers],[Vertex]:[Vertex Content Word Count]],0),FALSE)</f>
        <v>104</v>
      </c>
    </row>
    <row r="39" spans="1:3" ht="15">
      <c r="A39" s="78" t="s">
        <v>2013</v>
      </c>
      <c r="B39" s="84" t="s">
        <v>212</v>
      </c>
      <c r="C39" s="78">
        <f>VLOOKUP(GroupVertices[[#This Row],[Vertex]],Vertices[],MATCH("ID",Vertices[[#Headers],[Vertex]:[Vertex Content Word Count]],0),FALSE)</f>
        <v>3</v>
      </c>
    </row>
    <row r="40" spans="1:3" ht="15">
      <c r="A40" s="78" t="s">
        <v>2013</v>
      </c>
      <c r="B40" s="84" t="s">
        <v>324</v>
      </c>
      <c r="C40" s="78">
        <f>VLOOKUP(GroupVertices[[#This Row],[Vertex]],Vertices[],MATCH("ID",Vertices[[#Headers],[Vertex]:[Vertex Content Word Count]],0),FALSE)</f>
        <v>112</v>
      </c>
    </row>
    <row r="41" spans="1:3" ht="15">
      <c r="A41" s="78" t="s">
        <v>2013</v>
      </c>
      <c r="B41" s="84" t="s">
        <v>272</v>
      </c>
      <c r="C41" s="78">
        <f>VLOOKUP(GroupVertices[[#This Row],[Vertex]],Vertices[],MATCH("ID",Vertices[[#Headers],[Vertex]:[Vertex Content Word Count]],0),FALSE)</f>
        <v>100</v>
      </c>
    </row>
    <row r="42" spans="1:3" ht="15">
      <c r="A42" s="78" t="s">
        <v>2013</v>
      </c>
      <c r="B42" s="84" t="s">
        <v>271</v>
      </c>
      <c r="C42" s="78">
        <f>VLOOKUP(GroupVertices[[#This Row],[Vertex]],Vertices[],MATCH("ID",Vertices[[#Headers],[Vertex]:[Vertex Content Word Count]],0),FALSE)</f>
        <v>39</v>
      </c>
    </row>
    <row r="43" spans="1:3" ht="15">
      <c r="A43" s="78" t="s">
        <v>2013</v>
      </c>
      <c r="B43" s="84" t="s">
        <v>322</v>
      </c>
      <c r="C43" s="78">
        <f>VLOOKUP(GroupVertices[[#This Row],[Vertex]],Vertices[],MATCH("ID",Vertices[[#Headers],[Vertex]:[Vertex Content Word Count]],0),FALSE)</f>
        <v>103</v>
      </c>
    </row>
    <row r="44" spans="1:3" ht="15">
      <c r="A44" s="78" t="s">
        <v>2013</v>
      </c>
      <c r="B44" s="84" t="s">
        <v>321</v>
      </c>
      <c r="C44" s="78">
        <f>VLOOKUP(GroupVertices[[#This Row],[Vertex]],Vertices[],MATCH("ID",Vertices[[#Headers],[Vertex]:[Vertex Content Word Count]],0),FALSE)</f>
        <v>102</v>
      </c>
    </row>
    <row r="45" spans="1:3" ht="15">
      <c r="A45" s="78" t="s">
        <v>2013</v>
      </c>
      <c r="B45" s="84" t="s">
        <v>320</v>
      </c>
      <c r="C45" s="78">
        <f>VLOOKUP(GroupVertices[[#This Row],[Vertex]],Vertices[],MATCH("ID",Vertices[[#Headers],[Vertex]:[Vertex Content Word Count]],0),FALSE)</f>
        <v>101</v>
      </c>
    </row>
    <row r="46" spans="1:3" ht="15">
      <c r="A46" s="78" t="s">
        <v>2013</v>
      </c>
      <c r="B46" s="84" t="s">
        <v>319</v>
      </c>
      <c r="C46" s="78">
        <f>VLOOKUP(GroupVertices[[#This Row],[Vertex]],Vertices[],MATCH("ID",Vertices[[#Headers],[Vertex]:[Vertex Content Word Count]],0),FALSE)</f>
        <v>99</v>
      </c>
    </row>
    <row r="47" spans="1:3" ht="15">
      <c r="A47" s="78" t="s">
        <v>2013</v>
      </c>
      <c r="B47" s="84" t="s">
        <v>285</v>
      </c>
      <c r="C47" s="78">
        <f>VLOOKUP(GroupVertices[[#This Row],[Vertex]],Vertices[],MATCH("ID",Vertices[[#Headers],[Vertex]:[Vertex Content Word Count]],0),FALSE)</f>
        <v>4</v>
      </c>
    </row>
    <row r="48" spans="1:3" ht="15">
      <c r="A48" s="78" t="s">
        <v>2014</v>
      </c>
      <c r="B48" s="84" t="s">
        <v>232</v>
      </c>
      <c r="C48" s="78">
        <f>VLOOKUP(GroupVertices[[#This Row],[Vertex]],Vertices[],MATCH("ID",Vertices[[#Headers],[Vertex]:[Vertex Content Word Count]],0),FALSE)</f>
        <v>29</v>
      </c>
    </row>
    <row r="49" spans="1:3" ht="15">
      <c r="A49" s="78" t="s">
        <v>2014</v>
      </c>
      <c r="B49" s="84" t="s">
        <v>234</v>
      </c>
      <c r="C49" s="78">
        <f>VLOOKUP(GroupVertices[[#This Row],[Vertex]],Vertices[],MATCH("ID",Vertices[[#Headers],[Vertex]:[Vertex Content Word Count]],0),FALSE)</f>
        <v>6</v>
      </c>
    </row>
    <row r="50" spans="1:3" ht="15">
      <c r="A50" s="78" t="s">
        <v>2014</v>
      </c>
      <c r="B50" s="84" t="s">
        <v>226</v>
      </c>
      <c r="C50" s="78">
        <f>VLOOKUP(GroupVertices[[#This Row],[Vertex]],Vertices[],MATCH("ID",Vertices[[#Headers],[Vertex]:[Vertex Content Word Count]],0),FALSE)</f>
        <v>23</v>
      </c>
    </row>
    <row r="51" spans="1:3" ht="15">
      <c r="A51" s="78" t="s">
        <v>2014</v>
      </c>
      <c r="B51" s="84" t="s">
        <v>287</v>
      </c>
      <c r="C51" s="78">
        <f>VLOOKUP(GroupVertices[[#This Row],[Vertex]],Vertices[],MATCH("ID",Vertices[[#Headers],[Vertex]:[Vertex Content Word Count]],0),FALSE)</f>
        <v>21</v>
      </c>
    </row>
    <row r="52" spans="1:3" ht="15">
      <c r="A52" s="78" t="s">
        <v>2014</v>
      </c>
      <c r="B52" s="84" t="s">
        <v>225</v>
      </c>
      <c r="C52" s="78">
        <f>VLOOKUP(GroupVertices[[#This Row],[Vertex]],Vertices[],MATCH("ID",Vertices[[#Headers],[Vertex]:[Vertex Content Word Count]],0),FALSE)</f>
        <v>22</v>
      </c>
    </row>
    <row r="53" spans="1:3" ht="15">
      <c r="A53" s="78" t="s">
        <v>2014</v>
      </c>
      <c r="B53" s="84" t="s">
        <v>235</v>
      </c>
      <c r="C53" s="78">
        <f>VLOOKUP(GroupVertices[[#This Row],[Vertex]],Vertices[],MATCH("ID",Vertices[[#Headers],[Vertex]:[Vertex Content Word Count]],0),FALSE)</f>
        <v>14</v>
      </c>
    </row>
    <row r="54" spans="1:3" ht="15">
      <c r="A54" s="78" t="s">
        <v>2014</v>
      </c>
      <c r="B54" s="84" t="s">
        <v>224</v>
      </c>
      <c r="C54" s="78">
        <f>VLOOKUP(GroupVertices[[#This Row],[Vertex]],Vertices[],MATCH("ID",Vertices[[#Headers],[Vertex]:[Vertex Content Word Count]],0),FALSE)</f>
        <v>20</v>
      </c>
    </row>
    <row r="55" spans="1:3" ht="15">
      <c r="A55" s="78" t="s">
        <v>2014</v>
      </c>
      <c r="B55" s="84" t="s">
        <v>220</v>
      </c>
      <c r="C55" s="78">
        <f>VLOOKUP(GroupVertices[[#This Row],[Vertex]],Vertices[],MATCH("ID",Vertices[[#Headers],[Vertex]:[Vertex Content Word Count]],0),FALSE)</f>
        <v>13</v>
      </c>
    </row>
    <row r="56" spans="1:3" ht="15">
      <c r="A56" s="78" t="s">
        <v>2014</v>
      </c>
      <c r="B56" s="84" t="s">
        <v>215</v>
      </c>
      <c r="C56" s="78">
        <f>VLOOKUP(GroupVertices[[#This Row],[Vertex]],Vertices[],MATCH("ID",Vertices[[#Headers],[Vertex]:[Vertex Content Word Count]],0),FALSE)</f>
        <v>8</v>
      </c>
    </row>
    <row r="57" spans="1:3" ht="15">
      <c r="A57" s="78" t="s">
        <v>2014</v>
      </c>
      <c r="B57" s="84" t="s">
        <v>214</v>
      </c>
      <c r="C57" s="78">
        <f>VLOOKUP(GroupVertices[[#This Row],[Vertex]],Vertices[],MATCH("ID",Vertices[[#Headers],[Vertex]:[Vertex Content Word Count]],0),FALSE)</f>
        <v>7</v>
      </c>
    </row>
    <row r="58" spans="1:3" ht="15">
      <c r="A58" s="78" t="s">
        <v>2014</v>
      </c>
      <c r="B58" s="84" t="s">
        <v>213</v>
      </c>
      <c r="C58" s="78">
        <f>VLOOKUP(GroupVertices[[#This Row],[Vertex]],Vertices[],MATCH("ID",Vertices[[#Headers],[Vertex]:[Vertex Content Word Count]],0),FALSE)</f>
        <v>5</v>
      </c>
    </row>
    <row r="59" spans="1:3" ht="15">
      <c r="A59" s="78" t="s">
        <v>2015</v>
      </c>
      <c r="B59" s="84" t="s">
        <v>256</v>
      </c>
      <c r="C59" s="78">
        <f>VLOOKUP(GroupVertices[[#This Row],[Vertex]],Vertices[],MATCH("ID",Vertices[[#Headers],[Vertex]:[Vertex Content Word Count]],0),FALSE)</f>
        <v>66</v>
      </c>
    </row>
    <row r="60" spans="1:3" ht="15">
      <c r="A60" s="78" t="s">
        <v>2015</v>
      </c>
      <c r="B60" s="84" t="s">
        <v>308</v>
      </c>
      <c r="C60" s="78">
        <f>VLOOKUP(GroupVertices[[#This Row],[Vertex]],Vertices[],MATCH("ID",Vertices[[#Headers],[Vertex]:[Vertex Content Word Count]],0),FALSE)</f>
        <v>74</v>
      </c>
    </row>
    <row r="61" spans="1:3" ht="15">
      <c r="A61" s="78" t="s">
        <v>2015</v>
      </c>
      <c r="B61" s="84" t="s">
        <v>307</v>
      </c>
      <c r="C61" s="78">
        <f>VLOOKUP(GroupVertices[[#This Row],[Vertex]],Vertices[],MATCH("ID",Vertices[[#Headers],[Vertex]:[Vertex Content Word Count]],0),FALSE)</f>
        <v>73</v>
      </c>
    </row>
    <row r="62" spans="1:3" ht="15">
      <c r="A62" s="78" t="s">
        <v>2015</v>
      </c>
      <c r="B62" s="84" t="s">
        <v>306</v>
      </c>
      <c r="C62" s="78">
        <f>VLOOKUP(GroupVertices[[#This Row],[Vertex]],Vertices[],MATCH("ID",Vertices[[#Headers],[Vertex]:[Vertex Content Word Count]],0),FALSE)</f>
        <v>72</v>
      </c>
    </row>
    <row r="63" spans="1:3" ht="15">
      <c r="A63" s="78" t="s">
        <v>2015</v>
      </c>
      <c r="B63" s="84" t="s">
        <v>305</v>
      </c>
      <c r="C63" s="78">
        <f>VLOOKUP(GroupVertices[[#This Row],[Vertex]],Vertices[],MATCH("ID",Vertices[[#Headers],[Vertex]:[Vertex Content Word Count]],0),FALSE)</f>
        <v>71</v>
      </c>
    </row>
    <row r="64" spans="1:3" ht="15">
      <c r="A64" s="78" t="s">
        <v>2015</v>
      </c>
      <c r="B64" s="84" t="s">
        <v>304</v>
      </c>
      <c r="C64" s="78">
        <f>VLOOKUP(GroupVertices[[#This Row],[Vertex]],Vertices[],MATCH("ID",Vertices[[#Headers],[Vertex]:[Vertex Content Word Count]],0),FALSE)</f>
        <v>70</v>
      </c>
    </row>
    <row r="65" spans="1:3" ht="15">
      <c r="A65" s="78" t="s">
        <v>2015</v>
      </c>
      <c r="B65" s="84" t="s">
        <v>303</v>
      </c>
      <c r="C65" s="78">
        <f>VLOOKUP(GroupVertices[[#This Row],[Vertex]],Vertices[],MATCH("ID",Vertices[[#Headers],[Vertex]:[Vertex Content Word Count]],0),FALSE)</f>
        <v>69</v>
      </c>
    </row>
    <row r="66" spans="1:3" ht="15">
      <c r="A66" s="78" t="s">
        <v>2015</v>
      </c>
      <c r="B66" s="84" t="s">
        <v>302</v>
      </c>
      <c r="C66" s="78">
        <f>VLOOKUP(GroupVertices[[#This Row],[Vertex]],Vertices[],MATCH("ID",Vertices[[#Headers],[Vertex]:[Vertex Content Word Count]],0),FALSE)</f>
        <v>68</v>
      </c>
    </row>
    <row r="67" spans="1:3" ht="15">
      <c r="A67" s="78" t="s">
        <v>2015</v>
      </c>
      <c r="B67" s="84" t="s">
        <v>301</v>
      </c>
      <c r="C67" s="78">
        <f>VLOOKUP(GroupVertices[[#This Row],[Vertex]],Vertices[],MATCH("ID",Vertices[[#Headers],[Vertex]:[Vertex Content Word Count]],0),FALSE)</f>
        <v>67</v>
      </c>
    </row>
    <row r="68" spans="1:3" ht="15">
      <c r="A68" s="78" t="s">
        <v>2016</v>
      </c>
      <c r="B68" s="84" t="s">
        <v>257</v>
      </c>
      <c r="C68" s="78">
        <f>VLOOKUP(GroupVertices[[#This Row],[Vertex]],Vertices[],MATCH("ID",Vertices[[#Headers],[Vertex]:[Vertex Content Word Count]],0),FALSE)</f>
        <v>75</v>
      </c>
    </row>
    <row r="69" spans="1:3" ht="15">
      <c r="A69" s="78" t="s">
        <v>2016</v>
      </c>
      <c r="B69" s="84" t="s">
        <v>314</v>
      </c>
      <c r="C69" s="78">
        <f>VLOOKUP(GroupVertices[[#This Row],[Vertex]],Vertices[],MATCH("ID",Vertices[[#Headers],[Vertex]:[Vertex Content Word Count]],0),FALSE)</f>
        <v>81</v>
      </c>
    </row>
    <row r="70" spans="1:3" ht="15">
      <c r="A70" s="78" t="s">
        <v>2016</v>
      </c>
      <c r="B70" s="84" t="s">
        <v>313</v>
      </c>
      <c r="C70" s="78">
        <f>VLOOKUP(GroupVertices[[#This Row],[Vertex]],Vertices[],MATCH("ID",Vertices[[#Headers],[Vertex]:[Vertex Content Word Count]],0),FALSE)</f>
        <v>80</v>
      </c>
    </row>
    <row r="71" spans="1:3" ht="15">
      <c r="A71" s="78" t="s">
        <v>2016</v>
      </c>
      <c r="B71" s="84" t="s">
        <v>312</v>
      </c>
      <c r="C71" s="78">
        <f>VLOOKUP(GroupVertices[[#This Row],[Vertex]],Vertices[],MATCH("ID",Vertices[[#Headers],[Vertex]:[Vertex Content Word Count]],0),FALSE)</f>
        <v>79</v>
      </c>
    </row>
    <row r="72" spans="1:3" ht="15">
      <c r="A72" s="78" t="s">
        <v>2016</v>
      </c>
      <c r="B72" s="84" t="s">
        <v>311</v>
      </c>
      <c r="C72" s="78">
        <f>VLOOKUP(GroupVertices[[#This Row],[Vertex]],Vertices[],MATCH("ID",Vertices[[#Headers],[Vertex]:[Vertex Content Word Count]],0),FALSE)</f>
        <v>78</v>
      </c>
    </row>
    <row r="73" spans="1:3" ht="15">
      <c r="A73" s="78" t="s">
        <v>2016</v>
      </c>
      <c r="B73" s="84" t="s">
        <v>310</v>
      </c>
      <c r="C73" s="78">
        <f>VLOOKUP(GroupVertices[[#This Row],[Vertex]],Vertices[],MATCH("ID",Vertices[[#Headers],[Vertex]:[Vertex Content Word Count]],0),FALSE)</f>
        <v>77</v>
      </c>
    </row>
    <row r="74" spans="1:3" ht="15">
      <c r="A74" s="78" t="s">
        <v>2016</v>
      </c>
      <c r="B74" s="84" t="s">
        <v>309</v>
      </c>
      <c r="C74" s="78">
        <f>VLOOKUP(GroupVertices[[#This Row],[Vertex]],Vertices[],MATCH("ID",Vertices[[#Headers],[Vertex]:[Vertex Content Word Count]],0),FALSE)</f>
        <v>76</v>
      </c>
    </row>
    <row r="75" spans="1:3" ht="15">
      <c r="A75" s="78" t="s">
        <v>2017</v>
      </c>
      <c r="B75" s="84" t="s">
        <v>253</v>
      </c>
      <c r="C75" s="78">
        <f>VLOOKUP(GroupVertices[[#This Row],[Vertex]],Vertices[],MATCH("ID",Vertices[[#Headers],[Vertex]:[Vertex Content Word Count]],0),FALSE)</f>
        <v>61</v>
      </c>
    </row>
    <row r="76" spans="1:3" ht="15">
      <c r="A76" s="78" t="s">
        <v>2017</v>
      </c>
      <c r="B76" s="84" t="s">
        <v>300</v>
      </c>
      <c r="C76" s="78">
        <f>VLOOKUP(GroupVertices[[#This Row],[Vertex]],Vertices[],MATCH("ID",Vertices[[#Headers],[Vertex]:[Vertex Content Word Count]],0),FALSE)</f>
        <v>63</v>
      </c>
    </row>
    <row r="77" spans="1:3" ht="15">
      <c r="A77" s="78" t="s">
        <v>2017</v>
      </c>
      <c r="B77" s="84" t="s">
        <v>299</v>
      </c>
      <c r="C77" s="78">
        <f>VLOOKUP(GroupVertices[[#This Row],[Vertex]],Vertices[],MATCH("ID",Vertices[[#Headers],[Vertex]:[Vertex Content Word Count]],0),FALSE)</f>
        <v>62</v>
      </c>
    </row>
    <row r="78" spans="1:3" ht="15">
      <c r="A78" s="78" t="s">
        <v>2018</v>
      </c>
      <c r="B78" s="84" t="s">
        <v>230</v>
      </c>
      <c r="C78" s="78">
        <f>VLOOKUP(GroupVertices[[#This Row],[Vertex]],Vertices[],MATCH("ID",Vertices[[#Headers],[Vertex]:[Vertex Content Word Count]],0),FALSE)</f>
        <v>27</v>
      </c>
    </row>
    <row r="79" spans="1:3" ht="15">
      <c r="A79" s="78" t="s">
        <v>2018</v>
      </c>
      <c r="B79" s="84" t="s">
        <v>229</v>
      </c>
      <c r="C79" s="78">
        <f>VLOOKUP(GroupVertices[[#This Row],[Vertex]],Vertices[],MATCH("ID",Vertices[[#Headers],[Vertex]:[Vertex Content Word Count]],0),FALSE)</f>
        <v>26</v>
      </c>
    </row>
    <row r="80" spans="1:3" ht="15">
      <c r="A80" s="78" t="s">
        <v>2018</v>
      </c>
      <c r="B80" s="84" t="s">
        <v>228</v>
      </c>
      <c r="C80" s="78">
        <f>VLOOKUP(GroupVertices[[#This Row],[Vertex]],Vertices[],MATCH("ID",Vertices[[#Headers],[Vertex]:[Vertex Content Word Count]],0),FALSE)</f>
        <v>25</v>
      </c>
    </row>
    <row r="81" spans="1:3" ht="15">
      <c r="A81" s="78" t="s">
        <v>2019</v>
      </c>
      <c r="B81" s="84" t="s">
        <v>223</v>
      </c>
      <c r="C81" s="78">
        <f>VLOOKUP(GroupVertices[[#This Row],[Vertex]],Vertices[],MATCH("ID",Vertices[[#Headers],[Vertex]:[Vertex Content Word Count]],0),FALSE)</f>
        <v>19</v>
      </c>
    </row>
    <row r="82" spans="1:3" ht="15">
      <c r="A82" s="78" t="s">
        <v>2019</v>
      </c>
      <c r="B82" s="84" t="s">
        <v>222</v>
      </c>
      <c r="C82" s="78">
        <f>VLOOKUP(GroupVertices[[#This Row],[Vertex]],Vertices[],MATCH("ID",Vertices[[#Headers],[Vertex]:[Vertex Content Word Count]],0),FALSE)</f>
        <v>17</v>
      </c>
    </row>
    <row r="83" spans="1:3" ht="15">
      <c r="A83" s="78" t="s">
        <v>2019</v>
      </c>
      <c r="B83" s="84" t="s">
        <v>286</v>
      </c>
      <c r="C83" s="78">
        <f>VLOOKUP(GroupVertices[[#This Row],[Vertex]],Vertices[],MATCH("ID",Vertices[[#Headers],[Vertex]:[Vertex Content Word Count]],0),FALSE)</f>
        <v>18</v>
      </c>
    </row>
    <row r="84" spans="1:3" ht="15">
      <c r="A84" s="78" t="s">
        <v>2020</v>
      </c>
      <c r="B84" s="84" t="s">
        <v>218</v>
      </c>
      <c r="C84" s="78">
        <f>VLOOKUP(GroupVertices[[#This Row],[Vertex]],Vertices[],MATCH("ID",Vertices[[#Headers],[Vertex]:[Vertex Content Word Count]],0),FALSE)</f>
        <v>11</v>
      </c>
    </row>
    <row r="85" spans="1:3" ht="15">
      <c r="A85" s="78" t="s">
        <v>2020</v>
      </c>
      <c r="B85" s="84" t="s">
        <v>217</v>
      </c>
      <c r="C85" s="78">
        <f>VLOOKUP(GroupVertices[[#This Row],[Vertex]],Vertices[],MATCH("ID",Vertices[[#Headers],[Vertex]:[Vertex Content Word Count]],0),FALSE)</f>
        <v>10</v>
      </c>
    </row>
    <row r="86" spans="1:3" ht="15">
      <c r="A86" s="78" t="s">
        <v>2020</v>
      </c>
      <c r="B86" s="84" t="s">
        <v>216</v>
      </c>
      <c r="C86" s="78">
        <f>VLOOKUP(GroupVertices[[#This Row],[Vertex]],Vertices[],MATCH("ID",Vertices[[#Headers],[Vertex]:[Vertex Content Word Count]],0),FALSE)</f>
        <v>9</v>
      </c>
    </row>
    <row r="87" spans="1:3" ht="15">
      <c r="A87" s="78" t="s">
        <v>2021</v>
      </c>
      <c r="B87" s="84" t="s">
        <v>279</v>
      </c>
      <c r="C87" s="78">
        <f>VLOOKUP(GroupVertices[[#This Row],[Vertex]],Vertices[],MATCH("ID",Vertices[[#Headers],[Vertex]:[Vertex Content Word Count]],0),FALSE)</f>
        <v>111</v>
      </c>
    </row>
    <row r="88" spans="1:3" ht="15">
      <c r="A88" s="78" t="s">
        <v>2021</v>
      </c>
      <c r="B88" s="84" t="s">
        <v>278</v>
      </c>
      <c r="C88" s="78">
        <f>VLOOKUP(GroupVertices[[#This Row],[Vertex]],Vertices[],MATCH("ID",Vertices[[#Headers],[Vertex]:[Vertex Content Word Count]],0),FALSE)</f>
        <v>110</v>
      </c>
    </row>
    <row r="89" spans="1:3" ht="15">
      <c r="A89" s="78" t="s">
        <v>2022</v>
      </c>
      <c r="B89" s="84" t="s">
        <v>276</v>
      </c>
      <c r="C89" s="78">
        <f>VLOOKUP(GroupVertices[[#This Row],[Vertex]],Vertices[],MATCH("ID",Vertices[[#Headers],[Vertex]:[Vertex Content Word Count]],0),FALSE)</f>
        <v>108</v>
      </c>
    </row>
    <row r="90" spans="1:3" ht="15">
      <c r="A90" s="78" t="s">
        <v>2022</v>
      </c>
      <c r="B90" s="84" t="s">
        <v>323</v>
      </c>
      <c r="C90" s="78">
        <f>VLOOKUP(GroupVertices[[#This Row],[Vertex]],Vertices[],MATCH("ID",Vertices[[#Headers],[Vertex]:[Vertex Content Word Count]],0),FALSE)</f>
        <v>109</v>
      </c>
    </row>
    <row r="91" spans="1:3" ht="15">
      <c r="A91" s="78" t="s">
        <v>2023</v>
      </c>
      <c r="B91" s="84" t="s">
        <v>267</v>
      </c>
      <c r="C91" s="78">
        <f>VLOOKUP(GroupVertices[[#This Row],[Vertex]],Vertices[],MATCH("ID",Vertices[[#Headers],[Vertex]:[Vertex Content Word Count]],0),FALSE)</f>
        <v>96</v>
      </c>
    </row>
    <row r="92" spans="1:3" ht="15">
      <c r="A92" s="78" t="s">
        <v>2023</v>
      </c>
      <c r="B92" s="84" t="s">
        <v>318</v>
      </c>
      <c r="C92" s="78">
        <f>VLOOKUP(GroupVertices[[#This Row],[Vertex]],Vertices[],MATCH("ID",Vertices[[#Headers],[Vertex]:[Vertex Content Word Count]],0),FALSE)</f>
        <v>97</v>
      </c>
    </row>
    <row r="93" spans="1:3" ht="15">
      <c r="A93" s="78" t="s">
        <v>2024</v>
      </c>
      <c r="B93" s="84" t="s">
        <v>266</v>
      </c>
      <c r="C93" s="78">
        <f>VLOOKUP(GroupVertices[[#This Row],[Vertex]],Vertices[],MATCH("ID",Vertices[[#Headers],[Vertex]:[Vertex Content Word Count]],0),FALSE)</f>
        <v>94</v>
      </c>
    </row>
    <row r="94" spans="1:3" ht="15">
      <c r="A94" s="78" t="s">
        <v>2024</v>
      </c>
      <c r="B94" s="84" t="s">
        <v>317</v>
      </c>
      <c r="C94" s="78">
        <f>VLOOKUP(GroupVertices[[#This Row],[Vertex]],Vertices[],MATCH("ID",Vertices[[#Headers],[Vertex]:[Vertex Content Word Count]],0),FALSE)</f>
        <v>95</v>
      </c>
    </row>
    <row r="95" spans="1:3" ht="15">
      <c r="A95" s="78" t="s">
        <v>2025</v>
      </c>
      <c r="B95" s="84" t="s">
        <v>270</v>
      </c>
      <c r="C95" s="78">
        <f>VLOOKUP(GroupVertices[[#This Row],[Vertex]],Vertices[],MATCH("ID",Vertices[[#Headers],[Vertex]:[Vertex Content Word Count]],0),FALSE)</f>
        <v>93</v>
      </c>
    </row>
    <row r="96" spans="1:3" ht="15">
      <c r="A96" s="78" t="s">
        <v>2025</v>
      </c>
      <c r="B96" s="84" t="s">
        <v>265</v>
      </c>
      <c r="C96" s="78">
        <f>VLOOKUP(GroupVertices[[#This Row],[Vertex]],Vertices[],MATCH("ID",Vertices[[#Headers],[Vertex]:[Vertex Content Word Count]],0),FALSE)</f>
        <v>92</v>
      </c>
    </row>
    <row r="97" spans="1:3" ht="15">
      <c r="A97" s="78" t="s">
        <v>2026</v>
      </c>
      <c r="B97" s="84" t="s">
        <v>284</v>
      </c>
      <c r="C97" s="78">
        <f>VLOOKUP(GroupVertices[[#This Row],[Vertex]],Vertices[],MATCH("ID",Vertices[[#Headers],[Vertex]:[Vertex Content Word Count]],0),FALSE)</f>
        <v>89</v>
      </c>
    </row>
    <row r="98" spans="1:3" ht="15">
      <c r="A98" s="78" t="s">
        <v>2026</v>
      </c>
      <c r="B98" s="84" t="s">
        <v>262</v>
      </c>
      <c r="C98" s="78">
        <f>VLOOKUP(GroupVertices[[#This Row],[Vertex]],Vertices[],MATCH("ID",Vertices[[#Headers],[Vertex]:[Vertex Content Word Count]],0),FALSE)</f>
        <v>88</v>
      </c>
    </row>
    <row r="99" spans="1:3" ht="15">
      <c r="A99" s="78" t="s">
        <v>2027</v>
      </c>
      <c r="B99" s="84" t="s">
        <v>261</v>
      </c>
      <c r="C99" s="78">
        <f>VLOOKUP(GroupVertices[[#This Row],[Vertex]],Vertices[],MATCH("ID",Vertices[[#Headers],[Vertex]:[Vertex Content Word Count]],0),FALSE)</f>
        <v>86</v>
      </c>
    </row>
    <row r="100" spans="1:3" ht="15">
      <c r="A100" s="78" t="s">
        <v>2027</v>
      </c>
      <c r="B100" s="84" t="s">
        <v>316</v>
      </c>
      <c r="C100" s="78">
        <f>VLOOKUP(GroupVertices[[#This Row],[Vertex]],Vertices[],MATCH("ID",Vertices[[#Headers],[Vertex]:[Vertex Content Word Count]],0),FALSE)</f>
        <v>87</v>
      </c>
    </row>
    <row r="101" spans="1:3" ht="15">
      <c r="A101" s="78" t="s">
        <v>2028</v>
      </c>
      <c r="B101" s="84" t="s">
        <v>260</v>
      </c>
      <c r="C101" s="78">
        <f>VLOOKUP(GroupVertices[[#This Row],[Vertex]],Vertices[],MATCH("ID",Vertices[[#Headers],[Vertex]:[Vertex Content Word Count]],0),FALSE)</f>
        <v>84</v>
      </c>
    </row>
    <row r="102" spans="1:3" ht="15">
      <c r="A102" s="78" t="s">
        <v>2028</v>
      </c>
      <c r="B102" s="84" t="s">
        <v>315</v>
      </c>
      <c r="C102" s="78">
        <f>VLOOKUP(GroupVertices[[#This Row],[Vertex]],Vertices[],MATCH("ID",Vertices[[#Headers],[Vertex]:[Vertex Content Word Count]],0),FALSE)</f>
        <v>85</v>
      </c>
    </row>
    <row r="103" spans="1:3" ht="15">
      <c r="A103" s="78" t="s">
        <v>2029</v>
      </c>
      <c r="B103" s="84" t="s">
        <v>252</v>
      </c>
      <c r="C103" s="78">
        <f>VLOOKUP(GroupVertices[[#This Row],[Vertex]],Vertices[],MATCH("ID",Vertices[[#Headers],[Vertex]:[Vertex Content Word Count]],0),FALSE)</f>
        <v>60</v>
      </c>
    </row>
    <row r="104" spans="1:3" ht="15">
      <c r="A104" s="78" t="s">
        <v>2029</v>
      </c>
      <c r="B104" s="84" t="s">
        <v>251</v>
      </c>
      <c r="C104" s="78">
        <f>VLOOKUP(GroupVertices[[#This Row],[Vertex]],Vertices[],MATCH("ID",Vertices[[#Headers],[Vertex]:[Vertex Content Word Count]],0),FALSE)</f>
        <v>59</v>
      </c>
    </row>
    <row r="105" spans="1:3" ht="15">
      <c r="A105" s="78" t="s">
        <v>2030</v>
      </c>
      <c r="B105" s="84" t="s">
        <v>250</v>
      </c>
      <c r="C105" s="78">
        <f>VLOOKUP(GroupVertices[[#This Row],[Vertex]],Vertices[],MATCH("ID",Vertices[[#Headers],[Vertex]:[Vertex Content Word Count]],0),FALSE)</f>
        <v>58</v>
      </c>
    </row>
    <row r="106" spans="1:3" ht="15">
      <c r="A106" s="78" t="s">
        <v>2030</v>
      </c>
      <c r="B106" s="84" t="s">
        <v>249</v>
      </c>
      <c r="C106" s="78">
        <f>VLOOKUP(GroupVertices[[#This Row],[Vertex]],Vertices[],MATCH("ID",Vertices[[#Headers],[Vertex]:[Vertex Content Word Count]],0),FALSE)</f>
        <v>57</v>
      </c>
    </row>
    <row r="107" spans="1:3" ht="15">
      <c r="A107" s="78" t="s">
        <v>2031</v>
      </c>
      <c r="B107" s="84" t="s">
        <v>248</v>
      </c>
      <c r="C107" s="78">
        <f>VLOOKUP(GroupVertices[[#This Row],[Vertex]],Vertices[],MATCH("ID",Vertices[[#Headers],[Vertex]:[Vertex Content Word Count]],0),FALSE)</f>
        <v>55</v>
      </c>
    </row>
    <row r="108" spans="1:3" ht="15">
      <c r="A108" s="78" t="s">
        <v>2031</v>
      </c>
      <c r="B108" s="84" t="s">
        <v>298</v>
      </c>
      <c r="C108" s="78">
        <f>VLOOKUP(GroupVertices[[#This Row],[Vertex]],Vertices[],MATCH("ID",Vertices[[#Headers],[Vertex]:[Vertex Content Word Count]],0),FALSE)</f>
        <v>56</v>
      </c>
    </row>
    <row r="109" spans="1:3" ht="15">
      <c r="A109" s="78" t="s">
        <v>2032</v>
      </c>
      <c r="B109" s="84" t="s">
        <v>277</v>
      </c>
      <c r="C109" s="78">
        <f>VLOOKUP(GroupVertices[[#This Row],[Vertex]],Vertices[],MATCH("ID",Vertices[[#Headers],[Vertex]:[Vertex Content Word Count]],0),FALSE)</f>
        <v>53</v>
      </c>
    </row>
    <row r="110" spans="1:3" ht="15">
      <c r="A110" s="78" t="s">
        <v>2032</v>
      </c>
      <c r="B110" s="84" t="s">
        <v>246</v>
      </c>
      <c r="C110" s="78">
        <f>VLOOKUP(GroupVertices[[#This Row],[Vertex]],Vertices[],MATCH("ID",Vertices[[#Headers],[Vertex]:[Vertex Content Word Count]],0),FALSE)</f>
        <v>52</v>
      </c>
    </row>
    <row r="111" spans="1:3" ht="15">
      <c r="A111" s="78" t="s">
        <v>2033</v>
      </c>
      <c r="B111" s="84" t="s">
        <v>236</v>
      </c>
      <c r="C111" s="78">
        <f>VLOOKUP(GroupVertices[[#This Row],[Vertex]],Vertices[],MATCH("ID",Vertices[[#Headers],[Vertex]:[Vertex Content Word Count]],0),FALSE)</f>
        <v>31</v>
      </c>
    </row>
    <row r="112" spans="1:3" ht="15">
      <c r="A112" s="78" t="s">
        <v>2033</v>
      </c>
      <c r="B112" s="84" t="s">
        <v>288</v>
      </c>
      <c r="C112" s="78">
        <f>VLOOKUP(GroupVertices[[#This Row],[Vertex]],Vertices[],MATCH("ID",Vertices[[#Headers],[Vertex]:[Vertex Content Word Count]],0),FALSE)</f>
        <v>32</v>
      </c>
    </row>
    <row r="113" spans="1:3" ht="15">
      <c r="A113" s="78" t="s">
        <v>2034</v>
      </c>
      <c r="B113" s="84" t="s">
        <v>269</v>
      </c>
      <c r="C113" s="78">
        <f>VLOOKUP(GroupVertices[[#This Row],[Vertex]],Vertices[],MATCH("ID",Vertices[[#Headers],[Vertex]:[Vertex Content Word Count]],0),FALSE)</f>
        <v>16</v>
      </c>
    </row>
    <row r="114" spans="1:3" ht="15">
      <c r="A114" s="78" t="s">
        <v>2034</v>
      </c>
      <c r="B114" s="84" t="s">
        <v>221</v>
      </c>
      <c r="C114"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3013</v>
      </c>
      <c r="B2" s="34" t="s">
        <v>1972</v>
      </c>
      <c r="D2" s="31">
        <f>MIN(Vertices[Degree])</f>
        <v>0</v>
      </c>
      <c r="E2" s="3">
        <f>COUNTIF(Vertices[Degree],"&gt;= "&amp;D2)-COUNTIF(Vertices[Degree],"&gt;="&amp;D3)</f>
        <v>0</v>
      </c>
      <c r="F2" s="37">
        <f>MIN(Vertices[In-Degree])</f>
        <v>0</v>
      </c>
      <c r="G2" s="38">
        <f>COUNTIF(Vertices[In-Degree],"&gt;= "&amp;F2)-COUNTIF(Vertices[In-Degree],"&gt;="&amp;F3)</f>
        <v>33</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55</v>
      </c>
      <c r="N2" s="37">
        <f>MIN(Vertices[Eigenvector Centrality])</f>
        <v>0</v>
      </c>
      <c r="O2" s="38">
        <f>COUNTIF(Vertices[Eigenvector Centrality],"&gt;= "&amp;N2)-COUNTIF(Vertices[Eigenvector Centrality],"&gt;="&amp;N3)</f>
        <v>82</v>
      </c>
      <c r="P2" s="37">
        <f>MIN(Vertices[PageRank])</f>
        <v>0.33234</v>
      </c>
      <c r="Q2" s="38">
        <f>COUNTIF(Vertices[PageRank],"&gt;= "&amp;P2)-COUNTIF(Vertices[PageRank],"&gt;="&amp;P3)</f>
        <v>1</v>
      </c>
      <c r="R2" s="37">
        <f>MIN(Vertices[Clustering Coefficient])</f>
        <v>0</v>
      </c>
      <c r="S2" s="43">
        <f>COUNTIF(Vertices[Clustering Coefficient],"&gt;= "&amp;R2)-COUNTIF(Vertices[Clustering Coefficient],"&gt;="&amp;R3)</f>
        <v>81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10.657575763636363</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0.001798309090909091</v>
      </c>
      <c r="O3" s="40">
        <f>COUNTIF(Vertices[Eigenvector Centrality],"&gt;= "&amp;N3)-COUNTIF(Vertices[Eigenvector Centrality],"&gt;="&amp;N4)</f>
        <v>1</v>
      </c>
      <c r="P3" s="39">
        <f aca="true" t="shared" si="7" ref="P3:P26">P2+($P$57-$P$2)/BinDivisor</f>
        <v>0.3917061272727273</v>
      </c>
      <c r="Q3" s="40">
        <f>COUNTIF(Vertices[PageRank],"&gt;= "&amp;P3)-COUNTIF(Vertices[PageRank],"&gt;="&amp;P4)</f>
        <v>13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113</v>
      </c>
      <c r="D4" s="32">
        <f t="shared" si="1"/>
        <v>0</v>
      </c>
      <c r="E4" s="3">
        <f>COUNTIF(Vertices[Degree],"&gt;= "&amp;D4)-COUNTIF(Vertices[Degree],"&gt;="&amp;D5)</f>
        <v>0</v>
      </c>
      <c r="F4" s="37">
        <f t="shared" si="2"/>
        <v>0.32727272727272727</v>
      </c>
      <c r="G4" s="38">
        <f>COUNTIF(Vertices[In-Degree],"&gt;= "&amp;F4)-COUNTIF(Vertices[In-Degree],"&gt;="&amp;F5)</f>
        <v>0</v>
      </c>
      <c r="H4" s="37">
        <f t="shared" si="3"/>
        <v>0.43636363636363634</v>
      </c>
      <c r="I4" s="38">
        <f>COUNTIF(Vertices[Out-Degree],"&gt;= "&amp;H4)-COUNTIF(Vertices[Out-Degree],"&gt;="&amp;H5)</f>
        <v>0</v>
      </c>
      <c r="J4" s="37">
        <f t="shared" si="4"/>
        <v>21.315151527272725</v>
      </c>
      <c r="K4" s="38">
        <f>COUNTIF(Vertices[Betweenness Centrality],"&gt;= "&amp;J4)-COUNTIF(Vertices[Betweenness Centrality],"&gt;="&amp;J5)</f>
        <v>1</v>
      </c>
      <c r="L4" s="37">
        <f t="shared" si="5"/>
        <v>0.03636363636363636</v>
      </c>
      <c r="M4" s="38">
        <f>COUNTIF(Vertices[Closeness Centrality],"&gt;= "&amp;L4)-COUNTIF(Vertices[Closeness Centrality],"&gt;="&amp;L5)</f>
        <v>8</v>
      </c>
      <c r="N4" s="37">
        <f t="shared" si="6"/>
        <v>0.003596618181818182</v>
      </c>
      <c r="O4" s="38">
        <f>COUNTIF(Vertices[Eigenvector Centrality],"&gt;= "&amp;N4)-COUNTIF(Vertices[Eigenvector Centrality],"&gt;="&amp;N5)</f>
        <v>8</v>
      </c>
      <c r="P4" s="37">
        <f t="shared" si="7"/>
        <v>0.4510722545454546</v>
      </c>
      <c r="Q4" s="38">
        <f>COUNTIF(Vertices[PageRank],"&gt;= "&amp;P4)-COUNTIF(Vertices[PageRank],"&gt;="&amp;P5)</f>
        <v>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0.4909090909090909</v>
      </c>
      <c r="G5" s="40">
        <f>COUNTIF(Vertices[In-Degree],"&gt;= "&amp;F5)-COUNTIF(Vertices[In-Degree],"&gt;="&amp;F6)</f>
        <v>0</v>
      </c>
      <c r="H5" s="39">
        <f t="shared" si="3"/>
        <v>0.6545454545454545</v>
      </c>
      <c r="I5" s="40">
        <f>COUNTIF(Vertices[Out-Degree],"&gt;= "&amp;H5)-COUNTIF(Vertices[Out-Degree],"&gt;="&amp;H6)</f>
        <v>0</v>
      </c>
      <c r="J5" s="39">
        <f t="shared" si="4"/>
        <v>31.972727290909088</v>
      </c>
      <c r="K5" s="40">
        <f>COUNTIF(Vertices[Betweenness Centrality],"&gt;= "&amp;J5)-COUNTIF(Vertices[Betweenness Centrality],"&gt;="&amp;J6)</f>
        <v>1</v>
      </c>
      <c r="L5" s="39">
        <f t="shared" si="5"/>
        <v>0.05454545454545454</v>
      </c>
      <c r="M5" s="40">
        <f>COUNTIF(Vertices[Closeness Centrality],"&gt;= "&amp;L5)-COUNTIF(Vertices[Closeness Centrality],"&gt;="&amp;L6)</f>
        <v>2</v>
      </c>
      <c r="N5" s="39">
        <f t="shared" si="6"/>
        <v>0.005394927272727273</v>
      </c>
      <c r="O5" s="40">
        <f>COUNTIF(Vertices[Eigenvector Centrality],"&gt;= "&amp;N5)-COUNTIF(Vertices[Eigenvector Centrality],"&gt;="&amp;N6)</f>
        <v>1</v>
      </c>
      <c r="P5" s="39">
        <f t="shared" si="7"/>
        <v>0.5104383818181819</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123</v>
      </c>
      <c r="D6" s="32">
        <f t="shared" si="1"/>
        <v>0</v>
      </c>
      <c r="E6" s="3">
        <f>COUNTIF(Vertices[Degree],"&gt;= "&amp;D6)-COUNTIF(Vertices[Degree],"&gt;="&amp;D7)</f>
        <v>0</v>
      </c>
      <c r="F6" s="37">
        <f t="shared" si="2"/>
        <v>0.6545454545454545</v>
      </c>
      <c r="G6" s="38">
        <f>COUNTIF(Vertices[In-Degree],"&gt;= "&amp;F6)-COUNTIF(Vertices[In-Degree],"&gt;="&amp;F7)</f>
        <v>0</v>
      </c>
      <c r="H6" s="37">
        <f t="shared" si="3"/>
        <v>0.8727272727272727</v>
      </c>
      <c r="I6" s="38">
        <f>COUNTIF(Vertices[Out-Degree],"&gt;= "&amp;H6)-COUNTIF(Vertices[Out-Degree],"&gt;="&amp;H7)</f>
        <v>53</v>
      </c>
      <c r="J6" s="37">
        <f t="shared" si="4"/>
        <v>42.63030305454545</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0.007193236363636364</v>
      </c>
      <c r="O6" s="38">
        <f>COUNTIF(Vertices[Eigenvector Centrality],"&gt;= "&amp;N6)-COUNTIF(Vertices[Eigenvector Centrality],"&gt;="&amp;N7)</f>
        <v>4</v>
      </c>
      <c r="P6" s="37">
        <f t="shared" si="7"/>
        <v>0.5698045090909092</v>
      </c>
      <c r="Q6" s="38">
        <f>COUNTIF(Vertices[PageRank],"&gt;= "&amp;P6)-COUNTIF(Vertices[PageRank],"&gt;="&amp;P7)</f>
        <v>9</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154</v>
      </c>
      <c r="D7" s="32">
        <f t="shared" si="1"/>
        <v>0</v>
      </c>
      <c r="E7" s="3">
        <f>COUNTIF(Vertices[Degree],"&gt;= "&amp;D7)-COUNTIF(Vertices[Degree],"&gt;="&amp;D8)</f>
        <v>0</v>
      </c>
      <c r="F7" s="39">
        <f t="shared" si="2"/>
        <v>0.8181818181818181</v>
      </c>
      <c r="G7" s="40">
        <f>COUNTIF(Vertices[In-Degree],"&gt;= "&amp;F7)-COUNTIF(Vertices[In-Degree],"&gt;="&amp;F8)</f>
        <v>0</v>
      </c>
      <c r="H7" s="39">
        <f t="shared" si="3"/>
        <v>1.0909090909090908</v>
      </c>
      <c r="I7" s="40">
        <f>COUNTIF(Vertices[Out-Degree],"&gt;= "&amp;H7)-COUNTIF(Vertices[Out-Degree],"&gt;="&amp;H8)</f>
        <v>0</v>
      </c>
      <c r="J7" s="39">
        <f t="shared" si="4"/>
        <v>53.28787881818181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0.008991545454545455</v>
      </c>
      <c r="O7" s="40">
        <f>COUNTIF(Vertices[Eigenvector Centrality],"&gt;= "&amp;N7)-COUNTIF(Vertices[Eigenvector Centrality],"&gt;="&amp;N8)</f>
        <v>0</v>
      </c>
      <c r="P7" s="39">
        <f t="shared" si="7"/>
        <v>0.6291706363636365</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277</v>
      </c>
      <c r="D8" s="32">
        <f t="shared" si="1"/>
        <v>0</v>
      </c>
      <c r="E8" s="3">
        <f>COUNTIF(Vertices[Degree],"&gt;= "&amp;D8)-COUNTIF(Vertices[Degree],"&gt;="&amp;D9)</f>
        <v>0</v>
      </c>
      <c r="F8" s="37">
        <f t="shared" si="2"/>
        <v>0.9818181818181817</v>
      </c>
      <c r="G8" s="38">
        <f>COUNTIF(Vertices[In-Degree],"&gt;= "&amp;F8)-COUNTIF(Vertices[In-Degree],"&gt;="&amp;F9)</f>
        <v>46</v>
      </c>
      <c r="H8" s="37">
        <f t="shared" si="3"/>
        <v>1.309090909090909</v>
      </c>
      <c r="I8" s="38">
        <f>COUNTIF(Vertices[Out-Degree],"&gt;= "&amp;H8)-COUNTIF(Vertices[Out-Degree],"&gt;="&amp;H9)</f>
        <v>0</v>
      </c>
      <c r="J8" s="37">
        <f t="shared" si="4"/>
        <v>63.94545458181817</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0.010789854545454546</v>
      </c>
      <c r="O8" s="38">
        <f>COUNTIF(Vertices[Eigenvector Centrality],"&gt;= "&amp;N8)-COUNTIF(Vertices[Eigenvector Centrality],"&gt;="&amp;N9)</f>
        <v>1</v>
      </c>
      <c r="P8" s="37">
        <f t="shared" si="7"/>
        <v>0.6885367636363637</v>
      </c>
      <c r="Q8" s="38">
        <f>COUNTIF(Vertices[PageRank],"&gt;= "&amp;P8)-COUNTIF(Vertices[PageRank],"&gt;="&amp;P9)</f>
        <v>13</v>
      </c>
      <c r="R8" s="37">
        <f t="shared" si="8"/>
        <v>0.05454545454545455</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1.1454545454545453</v>
      </c>
      <c r="G9" s="40">
        <f>COUNTIF(Vertices[In-Degree],"&gt;= "&amp;F9)-COUNTIF(Vertices[In-Degree],"&gt;="&amp;F10)</f>
        <v>0</v>
      </c>
      <c r="H9" s="39">
        <f t="shared" si="3"/>
        <v>1.5272727272727273</v>
      </c>
      <c r="I9" s="40">
        <f>COUNTIF(Vertices[Out-Degree],"&gt;= "&amp;H9)-COUNTIF(Vertices[Out-Degree],"&gt;="&amp;H10)</f>
        <v>0</v>
      </c>
      <c r="J9" s="39">
        <f t="shared" si="4"/>
        <v>74.60303034545453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0.012588163636363637</v>
      </c>
      <c r="O9" s="40">
        <f>COUNTIF(Vertices[Eigenvector Centrality],"&gt;= "&amp;N9)-COUNTIF(Vertices[Eigenvector Centrality],"&gt;="&amp;N10)</f>
        <v>1</v>
      </c>
      <c r="P9" s="39">
        <f t="shared" si="7"/>
        <v>0.747902890909091</v>
      </c>
      <c r="Q9" s="40">
        <f>COUNTIF(Vertices[PageRank],"&gt;= "&amp;P9)-COUNTIF(Vertices[PageRank],"&gt;="&amp;P10)</f>
        <v>6</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3014</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1.7454545454545456</v>
      </c>
      <c r="I10" s="38">
        <f>COUNTIF(Vertices[Out-Degree],"&gt;= "&amp;H10)-COUNTIF(Vertices[Out-Degree],"&gt;="&amp;H11)</f>
        <v>0</v>
      </c>
      <c r="J10" s="37">
        <f t="shared" si="4"/>
        <v>85.26060610909089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0.014386472727272727</v>
      </c>
      <c r="O10" s="38">
        <f>COUNTIF(Vertices[Eigenvector Centrality],"&gt;= "&amp;N10)-COUNTIF(Vertices[Eigenvector Centrality],"&gt;="&amp;N11)</f>
        <v>0</v>
      </c>
      <c r="P10" s="37">
        <f t="shared" si="7"/>
        <v>0.8072690181818183</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1.4727272727272724</v>
      </c>
      <c r="G11" s="40">
        <f>COUNTIF(Vertices[In-Degree],"&gt;= "&amp;F11)-COUNTIF(Vertices[In-Degree],"&gt;="&amp;F12)</f>
        <v>0</v>
      </c>
      <c r="H11" s="39">
        <f t="shared" si="3"/>
        <v>1.9636363636363638</v>
      </c>
      <c r="I11" s="40">
        <f>COUNTIF(Vertices[Out-Degree],"&gt;= "&amp;H11)-COUNTIF(Vertices[Out-Degree],"&gt;="&amp;H12)</f>
        <v>9</v>
      </c>
      <c r="J11" s="39">
        <f t="shared" si="4"/>
        <v>95.91818187272725</v>
      </c>
      <c r="K11" s="40">
        <f>COUNTIF(Vertices[Betweenness Centrality],"&gt;= "&amp;J11)-COUNTIF(Vertices[Betweenness Centrality],"&gt;="&amp;J12)</f>
        <v>3</v>
      </c>
      <c r="L11" s="39">
        <f t="shared" si="5"/>
        <v>0.16363636363636366</v>
      </c>
      <c r="M11" s="40">
        <f>COUNTIF(Vertices[Closeness Centrality],"&gt;= "&amp;L11)-COUNTIF(Vertices[Closeness Centrality],"&gt;="&amp;L12)</f>
        <v>1</v>
      </c>
      <c r="N11" s="39">
        <f t="shared" si="6"/>
        <v>0.01618478181818182</v>
      </c>
      <c r="O11" s="40">
        <f>COUNTIF(Vertices[Eigenvector Centrality],"&gt;= "&amp;N11)-COUNTIF(Vertices[Eigenvector Centrality],"&gt;="&amp;N12)</f>
        <v>0</v>
      </c>
      <c r="P11" s="39">
        <f t="shared" si="7"/>
        <v>0.8666351454545456</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325</v>
      </c>
      <c r="B12" s="34">
        <v>179</v>
      </c>
      <c r="D12" s="32">
        <f t="shared" si="1"/>
        <v>0</v>
      </c>
      <c r="E12" s="3">
        <f>COUNTIF(Vertices[Degree],"&gt;= "&amp;D12)-COUNTIF(Vertices[Degree],"&gt;="&amp;D13)</f>
        <v>0</v>
      </c>
      <c r="F12" s="37">
        <f t="shared" si="2"/>
        <v>1.636363636363636</v>
      </c>
      <c r="G12" s="38">
        <f>COUNTIF(Vertices[In-Degree],"&gt;= "&amp;F12)-COUNTIF(Vertices[In-Degree],"&gt;="&amp;F13)</f>
        <v>0</v>
      </c>
      <c r="H12" s="37">
        <f t="shared" si="3"/>
        <v>2.181818181818182</v>
      </c>
      <c r="I12" s="38">
        <f>COUNTIF(Vertices[Out-Degree],"&gt;= "&amp;H12)-COUNTIF(Vertices[Out-Degree],"&gt;="&amp;H13)</f>
        <v>0</v>
      </c>
      <c r="J12" s="37">
        <f t="shared" si="4"/>
        <v>106.5757576363636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0.01798309090909091</v>
      </c>
      <c r="O12" s="38">
        <f>COUNTIF(Vertices[Eigenvector Centrality],"&gt;= "&amp;N12)-COUNTIF(Vertices[Eigenvector Centrality],"&gt;="&amp;N13)</f>
        <v>0</v>
      </c>
      <c r="P12" s="37">
        <f t="shared" si="7"/>
        <v>0.9260012727272728</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88</v>
      </c>
      <c r="D13" s="32">
        <f t="shared" si="1"/>
        <v>0</v>
      </c>
      <c r="E13" s="3">
        <f>COUNTIF(Vertices[Degree],"&gt;= "&amp;D13)-COUNTIF(Vertices[Degree],"&gt;="&amp;D14)</f>
        <v>0</v>
      </c>
      <c r="F13" s="39">
        <f t="shared" si="2"/>
        <v>1.7999999999999996</v>
      </c>
      <c r="G13" s="40">
        <f>COUNTIF(Vertices[In-Degree],"&gt;= "&amp;F13)-COUNTIF(Vertices[In-Degree],"&gt;="&amp;F14)</f>
        <v>0</v>
      </c>
      <c r="H13" s="39">
        <f t="shared" si="3"/>
        <v>2.4000000000000004</v>
      </c>
      <c r="I13" s="40">
        <f>COUNTIF(Vertices[Out-Degree],"&gt;= "&amp;H13)-COUNTIF(Vertices[Out-Degree],"&gt;="&amp;H14)</f>
        <v>0</v>
      </c>
      <c r="J13" s="39">
        <f t="shared" si="4"/>
        <v>117.23333339999996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0.0197814</v>
      </c>
      <c r="O13" s="40">
        <f>COUNTIF(Vertices[Eigenvector Centrality],"&gt;= "&amp;N13)-COUNTIF(Vertices[Eigenvector Centrality],"&gt;="&amp;N14)</f>
        <v>0</v>
      </c>
      <c r="P13" s="39">
        <f t="shared" si="7"/>
        <v>0.9853674000000001</v>
      </c>
      <c r="Q13" s="40">
        <f>COUNTIF(Vertices[PageRank],"&gt;= "&amp;P13)-COUNTIF(Vertices[PageRank],"&gt;="&amp;P14)</f>
        <v>35</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326</v>
      </c>
      <c r="B14" s="34">
        <v>10</v>
      </c>
      <c r="D14" s="32">
        <f t="shared" si="1"/>
        <v>0</v>
      </c>
      <c r="E14" s="3">
        <f>COUNTIF(Vertices[Degree],"&gt;= "&amp;D14)-COUNTIF(Vertices[Degree],"&gt;="&amp;D15)</f>
        <v>0</v>
      </c>
      <c r="F14" s="37">
        <f t="shared" si="2"/>
        <v>1.9636363636363632</v>
      </c>
      <c r="G14" s="38">
        <f>COUNTIF(Vertices[In-Degree],"&gt;= "&amp;F14)-COUNTIF(Vertices[In-Degree],"&gt;="&amp;F15)</f>
        <v>17</v>
      </c>
      <c r="H14" s="37">
        <f t="shared" si="3"/>
        <v>2.6181818181818186</v>
      </c>
      <c r="I14" s="38">
        <f>COUNTIF(Vertices[Out-Degree],"&gt;= "&amp;H14)-COUNTIF(Vertices[Out-Degree],"&gt;="&amp;H15)</f>
        <v>0</v>
      </c>
      <c r="J14" s="37">
        <f t="shared" si="4"/>
        <v>127.89090916363632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0.021579709090909092</v>
      </c>
      <c r="O14" s="38">
        <f>COUNTIF(Vertices[Eigenvector Centrality],"&gt;= "&amp;N14)-COUNTIF(Vertices[Eigenvector Centrality],"&gt;="&amp;N15)</f>
        <v>0</v>
      </c>
      <c r="P14" s="37">
        <f t="shared" si="7"/>
        <v>1.0447335272727274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2.127272727272727</v>
      </c>
      <c r="G15" s="40">
        <f>COUNTIF(Vertices[In-Degree],"&gt;= "&amp;F15)-COUNTIF(Vertices[In-Degree],"&gt;="&amp;F16)</f>
        <v>0</v>
      </c>
      <c r="H15" s="39">
        <f t="shared" si="3"/>
        <v>2.836363636363637</v>
      </c>
      <c r="I15" s="40">
        <f>COUNTIF(Vertices[Out-Degree],"&gt;= "&amp;H15)-COUNTIF(Vertices[Out-Degree],"&gt;="&amp;H16)</f>
        <v>2</v>
      </c>
      <c r="J15" s="39">
        <f t="shared" si="4"/>
        <v>138.54848492727268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0.023378018181818182</v>
      </c>
      <c r="O15" s="40">
        <f>COUNTIF(Vertices[Eigenvector Centrality],"&gt;= "&amp;N15)-COUNTIF(Vertices[Eigenvector Centrality],"&gt;="&amp;N16)</f>
        <v>0</v>
      </c>
      <c r="P15" s="39">
        <f t="shared" si="7"/>
        <v>1.1040996545454547</v>
      </c>
      <c r="Q15" s="40">
        <f>COUNTIF(Vertices[PageRank],"&gt;= "&amp;P15)-COUNTIF(Vertices[PageRank],"&gt;="&amp;P16)</f>
        <v>1</v>
      </c>
      <c r="R15" s="39">
        <f t="shared" si="8"/>
        <v>0.11818181818181821</v>
      </c>
      <c r="S15" s="44">
        <f>COUNTIF(Vertices[Clustering Coefficient],"&gt;= "&amp;R15)-COUNTIF(Vertices[Clustering Coefficient],"&gt;="&amp;R16)</f>
        <v>1</v>
      </c>
      <c r="T15" s="39" t="e">
        <f ca="1" t="shared" si="9"/>
        <v>#REF!</v>
      </c>
      <c r="U15" s="40" t="e">
        <f ca="1" t="shared" si="0"/>
        <v>#REF!</v>
      </c>
    </row>
    <row r="16" spans="1:21" ht="15">
      <c r="A16" s="34" t="s">
        <v>151</v>
      </c>
      <c r="B16" s="34">
        <v>88</v>
      </c>
      <c r="D16" s="32">
        <f t="shared" si="1"/>
        <v>0</v>
      </c>
      <c r="E16" s="3">
        <f>COUNTIF(Vertices[Degree],"&gt;= "&amp;D16)-COUNTIF(Vertices[Degree],"&gt;="&amp;D17)</f>
        <v>0</v>
      </c>
      <c r="F16" s="37">
        <f t="shared" si="2"/>
        <v>2.2909090909090906</v>
      </c>
      <c r="G16" s="38">
        <f>COUNTIF(Vertices[In-Degree],"&gt;= "&amp;F16)-COUNTIF(Vertices[In-Degree],"&gt;="&amp;F17)</f>
        <v>0</v>
      </c>
      <c r="H16" s="37">
        <f t="shared" si="3"/>
        <v>3.054545454545455</v>
      </c>
      <c r="I16" s="38">
        <f>COUNTIF(Vertices[Out-Degree],"&gt;= "&amp;H16)-COUNTIF(Vertices[Out-Degree],"&gt;="&amp;H17)</f>
        <v>0</v>
      </c>
      <c r="J16" s="37">
        <f t="shared" si="4"/>
        <v>149.20606069090906</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0.025176327272727273</v>
      </c>
      <c r="O16" s="38">
        <f>COUNTIF(Vertices[Eigenvector Centrality],"&gt;= "&amp;N16)-COUNTIF(Vertices[Eigenvector Centrality],"&gt;="&amp;N17)</f>
        <v>0</v>
      </c>
      <c r="P16" s="37">
        <f t="shared" si="7"/>
        <v>1.163465781818182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2.454545454545454</v>
      </c>
      <c r="G17" s="40">
        <f>COUNTIF(Vertices[In-Degree],"&gt;= "&amp;F17)-COUNTIF(Vertices[In-Degree],"&gt;="&amp;F18)</f>
        <v>0</v>
      </c>
      <c r="H17" s="39">
        <f t="shared" si="3"/>
        <v>3.2727272727272734</v>
      </c>
      <c r="I17" s="40">
        <f>COUNTIF(Vertices[Out-Degree],"&gt;= "&amp;H17)-COUNTIF(Vertices[Out-Degree],"&gt;="&amp;H18)</f>
        <v>0</v>
      </c>
      <c r="J17" s="39">
        <f t="shared" si="4"/>
        <v>159.86363645454543</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0.026974636363636364</v>
      </c>
      <c r="O17" s="40">
        <f>COUNTIF(Vertices[Eigenvector Centrality],"&gt;= "&amp;N17)-COUNTIF(Vertices[Eigenvector Centrality],"&gt;="&amp;N18)</f>
        <v>0</v>
      </c>
      <c r="P17" s="39">
        <f t="shared" si="7"/>
        <v>1.2228319090909092</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0.01680672268907563</v>
      </c>
      <c r="D18" s="32">
        <f t="shared" si="1"/>
        <v>0</v>
      </c>
      <c r="E18" s="3">
        <f>COUNTIF(Vertices[Degree],"&gt;= "&amp;D18)-COUNTIF(Vertices[Degree],"&gt;="&amp;D19)</f>
        <v>0</v>
      </c>
      <c r="F18" s="37">
        <f t="shared" si="2"/>
        <v>2.6181818181818177</v>
      </c>
      <c r="G18" s="38">
        <f>COUNTIF(Vertices[In-Degree],"&gt;= "&amp;F18)-COUNTIF(Vertices[In-Degree],"&gt;="&amp;F19)</f>
        <v>0</v>
      </c>
      <c r="H18" s="37">
        <f t="shared" si="3"/>
        <v>3.4909090909090916</v>
      </c>
      <c r="I18" s="38">
        <f>COUNTIF(Vertices[Out-Degree],"&gt;= "&amp;H18)-COUNTIF(Vertices[Out-Degree],"&gt;="&amp;H19)</f>
        <v>0</v>
      </c>
      <c r="J18" s="37">
        <f t="shared" si="4"/>
        <v>170.5212122181818</v>
      </c>
      <c r="K18" s="38">
        <f>COUNTIF(Vertices[Betweenness Centrality],"&gt;= "&amp;J18)-COUNTIF(Vertices[Betweenness Centrality],"&gt;="&amp;J19)</f>
        <v>3</v>
      </c>
      <c r="L18" s="37">
        <f t="shared" si="5"/>
        <v>0.29090909090909095</v>
      </c>
      <c r="M18" s="38">
        <f>COUNTIF(Vertices[Closeness Centrality],"&gt;= "&amp;L18)-COUNTIF(Vertices[Closeness Centrality],"&gt;="&amp;L19)</f>
        <v>0</v>
      </c>
      <c r="N18" s="37">
        <f t="shared" si="6"/>
        <v>0.028772945454545455</v>
      </c>
      <c r="O18" s="38">
        <f>COUNTIF(Vertices[Eigenvector Centrality],"&gt;= "&amp;N18)-COUNTIF(Vertices[Eigenvector Centrality],"&gt;="&amp;N19)</f>
        <v>0</v>
      </c>
      <c r="P18" s="37">
        <f t="shared" si="7"/>
        <v>1.2821980363636365</v>
      </c>
      <c r="Q18" s="38">
        <f>COUNTIF(Vertices[PageRank],"&gt;= "&amp;P18)-COUNTIF(Vertices[PageRank],"&gt;="&amp;P19)</f>
        <v>10</v>
      </c>
      <c r="R18" s="37">
        <f t="shared" si="8"/>
        <v>0.14545454545454548</v>
      </c>
      <c r="S18" s="43">
        <f>COUNTIF(Vertices[Clustering Coefficient],"&gt;= "&amp;R18)-COUNTIF(Vertices[Clustering Coefficient],"&gt;="&amp;R19)</f>
        <v>2</v>
      </c>
      <c r="T18" s="37" t="e">
        <f ca="1" t="shared" si="9"/>
        <v>#REF!</v>
      </c>
      <c r="U18" s="38" t="e">
        <f ca="1" t="shared" si="0"/>
        <v>#REF!</v>
      </c>
    </row>
    <row r="19" spans="1:21" ht="15">
      <c r="A19" s="34" t="s">
        <v>171</v>
      </c>
      <c r="B19" s="34">
        <v>0.03305785123966942</v>
      </c>
      <c r="D19" s="32">
        <f t="shared" si="1"/>
        <v>0</v>
      </c>
      <c r="E19" s="3">
        <f>COUNTIF(Vertices[Degree],"&gt;= "&amp;D19)-COUNTIF(Vertices[Degree],"&gt;="&amp;D20)</f>
        <v>0</v>
      </c>
      <c r="F19" s="39">
        <f t="shared" si="2"/>
        <v>2.7818181818181813</v>
      </c>
      <c r="G19" s="40">
        <f>COUNTIF(Vertices[In-Degree],"&gt;= "&amp;F19)-COUNTIF(Vertices[In-Degree],"&gt;="&amp;F20)</f>
        <v>0</v>
      </c>
      <c r="H19" s="39">
        <f t="shared" si="3"/>
        <v>3.70909090909091</v>
      </c>
      <c r="I19" s="40">
        <f>COUNTIF(Vertices[Out-Degree],"&gt;= "&amp;H19)-COUNTIF(Vertices[Out-Degree],"&gt;="&amp;H20)</f>
        <v>0</v>
      </c>
      <c r="J19" s="39">
        <f t="shared" si="4"/>
        <v>181.17878798181818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0.030571254545454545</v>
      </c>
      <c r="O19" s="40">
        <f>COUNTIF(Vertices[Eigenvector Centrality],"&gt;= "&amp;N19)-COUNTIF(Vertices[Eigenvector Centrality],"&gt;="&amp;N20)</f>
        <v>1</v>
      </c>
      <c r="P19" s="39">
        <f t="shared" si="7"/>
        <v>1.3415641636363638</v>
      </c>
      <c r="Q19" s="40">
        <f>COUNTIF(Vertices[PageRank],"&gt;= "&amp;P19)-COUNTIF(Vertices[PageRank],"&gt;="&amp;P20)</f>
        <v>0</v>
      </c>
      <c r="R19" s="39">
        <f t="shared" si="8"/>
        <v>0.15454545454545457</v>
      </c>
      <c r="S19" s="44">
        <f>COUNTIF(Vertices[Clustering Coefficient],"&gt;= "&amp;R19)-COUNTIF(Vertices[Clustering Coefficient],"&gt;="&amp;R20)</f>
        <v>2</v>
      </c>
      <c r="T19" s="39" t="e">
        <f ca="1" t="shared" si="9"/>
        <v>#REF!</v>
      </c>
      <c r="U19" s="40" t="e">
        <f ca="1" t="shared" si="0"/>
        <v>#REF!</v>
      </c>
    </row>
    <row r="20" spans="1:21" ht="15">
      <c r="A20" s="123"/>
      <c r="B20" s="123"/>
      <c r="D20" s="32">
        <f t="shared" si="1"/>
        <v>0</v>
      </c>
      <c r="E20" s="3">
        <f>COUNTIF(Vertices[Degree],"&gt;= "&amp;D20)-COUNTIF(Vertices[Degree],"&gt;="&amp;D21)</f>
        <v>0</v>
      </c>
      <c r="F20" s="37">
        <f t="shared" si="2"/>
        <v>2.945454545454545</v>
      </c>
      <c r="G20" s="38">
        <f>COUNTIF(Vertices[In-Degree],"&gt;= "&amp;F20)-COUNTIF(Vertices[In-Degree],"&gt;="&amp;F21)</f>
        <v>5</v>
      </c>
      <c r="H20" s="37">
        <f t="shared" si="3"/>
        <v>3.927272727272728</v>
      </c>
      <c r="I20" s="38">
        <f>COUNTIF(Vertices[Out-Degree],"&gt;= "&amp;H20)-COUNTIF(Vertices[Out-Degree],"&gt;="&amp;H21)</f>
        <v>0</v>
      </c>
      <c r="J20" s="37">
        <f t="shared" si="4"/>
        <v>191.83636374545455</v>
      </c>
      <c r="K20" s="38">
        <f>COUNTIF(Vertices[Betweenness Centrality],"&gt;= "&amp;J20)-COUNTIF(Vertices[Betweenness Centrality],"&gt;="&amp;J21)</f>
        <v>1</v>
      </c>
      <c r="L20" s="37">
        <f t="shared" si="5"/>
        <v>0.3272727272727273</v>
      </c>
      <c r="M20" s="38">
        <f>COUNTIF(Vertices[Closeness Centrality],"&gt;= "&amp;L20)-COUNTIF(Vertices[Closeness Centrality],"&gt;="&amp;L21)</f>
        <v>6</v>
      </c>
      <c r="N20" s="37">
        <f t="shared" si="6"/>
        <v>0.03236956363636364</v>
      </c>
      <c r="O20" s="38">
        <f>COUNTIF(Vertices[Eigenvector Centrality],"&gt;= "&amp;N20)-COUNTIF(Vertices[Eigenvector Centrality],"&gt;="&amp;N21)</f>
        <v>0</v>
      </c>
      <c r="P20" s="37">
        <f t="shared" si="7"/>
        <v>1.400930290909091</v>
      </c>
      <c r="Q20" s="38">
        <f>COUNTIF(Vertices[PageRank],"&gt;= "&amp;P20)-COUNTIF(Vertices[PageRank],"&gt;="&amp;P21)</f>
        <v>3</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152</v>
      </c>
      <c r="B21" s="34">
        <v>40</v>
      </c>
      <c r="D21" s="32">
        <f t="shared" si="1"/>
        <v>0</v>
      </c>
      <c r="E21" s="3">
        <f>COUNTIF(Vertices[Degree],"&gt;= "&amp;D21)-COUNTIF(Vertices[Degree],"&gt;="&amp;D22)</f>
        <v>0</v>
      </c>
      <c r="F21" s="39">
        <f t="shared" si="2"/>
        <v>3.1090909090909085</v>
      </c>
      <c r="G21" s="40">
        <f>COUNTIF(Vertices[In-Degree],"&gt;= "&amp;F21)-COUNTIF(Vertices[In-Degree],"&gt;="&amp;F22)</f>
        <v>0</v>
      </c>
      <c r="H21" s="39">
        <f t="shared" si="3"/>
        <v>4.145454545454546</v>
      </c>
      <c r="I21" s="40">
        <f>COUNTIF(Vertices[Out-Degree],"&gt;= "&amp;H21)-COUNTIF(Vertices[Out-Degree],"&gt;="&amp;H22)</f>
        <v>0</v>
      </c>
      <c r="J21" s="39">
        <f t="shared" si="4"/>
        <v>202.49393950909092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0.03416787272727273</v>
      </c>
      <c r="O21" s="40">
        <f>COUNTIF(Vertices[Eigenvector Centrality],"&gt;= "&amp;N21)-COUNTIF(Vertices[Eigenvector Centrality],"&gt;="&amp;N22)</f>
        <v>1</v>
      </c>
      <c r="P21" s="39">
        <f t="shared" si="7"/>
        <v>1.4602964181818183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19</v>
      </c>
      <c r="D22" s="32">
        <f t="shared" si="1"/>
        <v>0</v>
      </c>
      <c r="E22" s="3">
        <f>COUNTIF(Vertices[Degree],"&gt;= "&amp;D22)-COUNTIF(Vertices[Degree],"&gt;="&amp;D23)</f>
        <v>0</v>
      </c>
      <c r="F22" s="37">
        <f t="shared" si="2"/>
        <v>3.272727272727272</v>
      </c>
      <c r="G22" s="38">
        <f>COUNTIF(Vertices[In-Degree],"&gt;= "&amp;F22)-COUNTIF(Vertices[In-Degree],"&gt;="&amp;F23)</f>
        <v>0</v>
      </c>
      <c r="H22" s="37">
        <f t="shared" si="3"/>
        <v>4.363636363636364</v>
      </c>
      <c r="I22" s="38">
        <f>COUNTIF(Vertices[Out-Degree],"&gt;= "&amp;H22)-COUNTIF(Vertices[Out-Degree],"&gt;="&amp;H23)</f>
        <v>0</v>
      </c>
      <c r="J22" s="37">
        <f t="shared" si="4"/>
        <v>213.1515152727273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0.03596618181818182</v>
      </c>
      <c r="O22" s="38">
        <f>COUNTIF(Vertices[Eigenvector Centrality],"&gt;= "&amp;N22)-COUNTIF(Vertices[Eigenvector Centrality],"&gt;="&amp;N23)</f>
        <v>0</v>
      </c>
      <c r="P22" s="37">
        <f t="shared" si="7"/>
        <v>1.5196625454545456</v>
      </c>
      <c r="Q22" s="38">
        <f>COUNTIF(Vertices[PageRank],"&gt;= "&amp;P22)-COUNTIF(Vertices[PageRank],"&gt;="&amp;P23)</f>
        <v>2</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36</v>
      </c>
      <c r="D23" s="32">
        <f t="shared" si="1"/>
        <v>0</v>
      </c>
      <c r="E23" s="3">
        <f>COUNTIF(Vertices[Degree],"&gt;= "&amp;D23)-COUNTIF(Vertices[Degree],"&gt;="&amp;D24)</f>
        <v>0</v>
      </c>
      <c r="F23" s="39">
        <f t="shared" si="2"/>
        <v>3.4363636363636356</v>
      </c>
      <c r="G23" s="40">
        <f>COUNTIF(Vertices[In-Degree],"&gt;= "&amp;F23)-COUNTIF(Vertices[In-Degree],"&gt;="&amp;F24)</f>
        <v>0</v>
      </c>
      <c r="H23" s="39">
        <f t="shared" si="3"/>
        <v>4.581818181818182</v>
      </c>
      <c r="I23" s="40">
        <f>COUNTIF(Vertices[Out-Degree],"&gt;= "&amp;H23)-COUNTIF(Vertices[Out-Degree],"&gt;="&amp;H24)</f>
        <v>0</v>
      </c>
      <c r="J23" s="39">
        <f t="shared" si="4"/>
        <v>223.80909103636367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0.03776449090909091</v>
      </c>
      <c r="O23" s="40">
        <f>COUNTIF(Vertices[Eigenvector Centrality],"&gt;= "&amp;N23)-COUNTIF(Vertices[Eigenvector Centrality],"&gt;="&amp;N24)</f>
        <v>0</v>
      </c>
      <c r="P23" s="39">
        <f t="shared" si="7"/>
        <v>1.5790286727272729</v>
      </c>
      <c r="Q23" s="40">
        <f>COUNTIF(Vertices[PageRank],"&gt;= "&amp;P23)-COUNTIF(Vertices[PageRank],"&gt;="&amp;P24)</f>
        <v>0</v>
      </c>
      <c r="R23" s="39">
        <f t="shared" si="8"/>
        <v>0.19090909090909094</v>
      </c>
      <c r="S23" s="44">
        <f>COUNTIF(Vertices[Clustering Coefficient],"&gt;= "&amp;R23)-COUNTIF(Vertices[Clustering Coefficient],"&gt;="&amp;R24)</f>
        <v>1</v>
      </c>
      <c r="T23" s="39" t="e">
        <f ca="1" t="shared" si="9"/>
        <v>#REF!</v>
      </c>
      <c r="U23" s="40" t="e">
        <f ca="1" t="shared" si="0"/>
        <v>#REF!</v>
      </c>
    </row>
    <row r="24" spans="1:21" ht="15">
      <c r="A24" s="34" t="s">
        <v>155</v>
      </c>
      <c r="B24" s="34">
        <v>128</v>
      </c>
      <c r="D24" s="32">
        <f t="shared" si="1"/>
        <v>0</v>
      </c>
      <c r="E24" s="3">
        <f>COUNTIF(Vertices[Degree],"&gt;= "&amp;D24)-COUNTIF(Vertices[Degree],"&gt;="&amp;D25)</f>
        <v>0</v>
      </c>
      <c r="F24" s="37">
        <f t="shared" si="2"/>
        <v>3.599999999999999</v>
      </c>
      <c r="G24" s="38">
        <f>COUNTIF(Vertices[In-Degree],"&gt;= "&amp;F24)-COUNTIF(Vertices[In-Degree],"&gt;="&amp;F25)</f>
        <v>0</v>
      </c>
      <c r="H24" s="37">
        <f t="shared" si="3"/>
        <v>4.8</v>
      </c>
      <c r="I24" s="38">
        <f>COUNTIF(Vertices[Out-Degree],"&gt;= "&amp;H24)-COUNTIF(Vertices[Out-Degree],"&gt;="&amp;H25)</f>
        <v>2</v>
      </c>
      <c r="J24" s="37">
        <f t="shared" si="4"/>
        <v>234.46666680000004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0.0395628</v>
      </c>
      <c r="O24" s="38">
        <f>COUNTIF(Vertices[Eigenvector Centrality],"&gt;= "&amp;N24)-COUNTIF(Vertices[Eigenvector Centrality],"&gt;="&amp;N25)</f>
        <v>0</v>
      </c>
      <c r="P24" s="37">
        <f t="shared" si="7"/>
        <v>1.6383948000000002</v>
      </c>
      <c r="Q24" s="38">
        <f>COUNTIF(Vertices[PageRank],"&gt;= "&amp;P24)-COUNTIF(Vertices[PageRank],"&gt;="&amp;P25)</f>
        <v>1</v>
      </c>
      <c r="R24" s="37">
        <f t="shared" si="8"/>
        <v>0.20000000000000004</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3.763636363636363</v>
      </c>
      <c r="G25" s="40">
        <f>COUNTIF(Vertices[In-Degree],"&gt;= "&amp;F25)-COUNTIF(Vertices[In-Degree],"&gt;="&amp;F26)</f>
        <v>0</v>
      </c>
      <c r="H25" s="39">
        <f t="shared" si="3"/>
        <v>5.018181818181818</v>
      </c>
      <c r="I25" s="40">
        <f>COUNTIF(Vertices[Out-Degree],"&gt;= "&amp;H25)-COUNTIF(Vertices[Out-Degree],"&gt;="&amp;H26)</f>
        <v>0</v>
      </c>
      <c r="J25" s="39">
        <f t="shared" si="4"/>
        <v>245.12424256363641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0.04136110909090909</v>
      </c>
      <c r="O25" s="40">
        <f>COUNTIF(Vertices[Eigenvector Centrality],"&gt;= "&amp;N25)-COUNTIF(Vertices[Eigenvector Centrality],"&gt;="&amp;N26)</f>
        <v>0</v>
      </c>
      <c r="P25" s="39">
        <f t="shared" si="7"/>
        <v>1.6977609272727274</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3.9272727272727264</v>
      </c>
      <c r="G26" s="38">
        <f>COUNTIF(Vertices[In-Degree],"&gt;= "&amp;F26)-COUNTIF(Vertices[In-Degree],"&gt;="&amp;F28)</f>
        <v>4</v>
      </c>
      <c r="H26" s="37">
        <f t="shared" si="3"/>
        <v>5.236363636363635</v>
      </c>
      <c r="I26" s="38">
        <f>COUNTIF(Vertices[Out-Degree],"&gt;= "&amp;H26)-COUNTIF(Vertices[Out-Degree],"&gt;="&amp;H28)</f>
        <v>0</v>
      </c>
      <c r="J26" s="37">
        <f t="shared" si="4"/>
        <v>255.7818183272728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0.043159418181818184</v>
      </c>
      <c r="O26" s="38">
        <f>COUNTIF(Vertices[Eigenvector Centrality],"&gt;= "&amp;N26)-COUNTIF(Vertices[Eigenvector Centrality],"&gt;="&amp;N28)</f>
        <v>0</v>
      </c>
      <c r="P26" s="37">
        <f t="shared" si="7"/>
        <v>1.7571270545454547</v>
      </c>
      <c r="Q26" s="38">
        <f>COUNTIF(Vertices[PageRank],"&gt;= "&amp;P26)-COUNTIF(Vertices[PageRank],"&gt;="&amp;P28)</f>
        <v>0</v>
      </c>
      <c r="R26" s="37">
        <f t="shared" si="8"/>
        <v>0.21818181818181823</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2.826886</v>
      </c>
      <c r="D27" s="32"/>
      <c r="E27" s="3">
        <f>COUNTIF(Vertices[Degree],"&gt;= "&amp;D27)-COUNTIF(Vertices[Degree],"&gt;="&amp;D28)</f>
        <v>0</v>
      </c>
      <c r="F27" s="61"/>
      <c r="G27" s="62">
        <f>COUNTIF(Vertices[In-Degree],"&gt;= "&amp;F27)-COUNTIF(Vertices[In-Degree],"&gt;="&amp;F28)</f>
        <v>-8</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-34</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5.454545454545453</v>
      </c>
      <c r="I28" s="40">
        <f>COUNTIF(Vertices[Out-Degree],"&gt;= "&amp;H28)-COUNTIF(Vertices[Out-Degree],"&gt;="&amp;H40)</f>
        <v>0</v>
      </c>
      <c r="J28" s="39">
        <f>J26+($J$57-$J$2)/BinDivisor</f>
        <v>266.43939409090916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0.044957727272727274</v>
      </c>
      <c r="O28" s="40">
        <f>COUNTIF(Vertices[Eigenvector Centrality],"&gt;= "&amp;N28)-COUNTIF(Vertices[Eigenvector Centrality],"&gt;="&amp;N40)</f>
        <v>0</v>
      </c>
      <c r="P28" s="39">
        <f>P26+($P$57-$P$2)/BinDivisor</f>
        <v>1.816493181818182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0.009560682680151707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3015</v>
      </c>
      <c r="B30" s="34">
        <v>0.424367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3016</v>
      </c>
      <c r="B32" s="34" t="s">
        <v>3030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3017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3018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3019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3020</v>
      </c>
      <c r="B38" s="34" t="s">
        <v>85</v>
      </c>
      <c r="D38" s="32"/>
      <c r="E38" s="3">
        <f>COUNTIF(Vertices[Degree],"&gt;= "&amp;D38)-COUNTIF(Vertices[Degree],"&gt;="&amp;D40)</f>
        <v>0</v>
      </c>
      <c r="F38" s="61"/>
      <c r="G38" s="62">
        <f>COUNTIF(Vertices[In-Degree],"&gt;= "&amp;F38)-COUNTIF(Vertices[In-Degree],"&gt;="&amp;F40)</f>
        <v>-8</v>
      </c>
      <c r="H38" s="61"/>
      <c r="I38" s="62">
        <f>COUNTIF(Vertices[Out-Degree],"&gt;= "&amp;H38)-COUNTIF(Vertices[Out-Degree],"&gt;="&amp;H40)</f>
        <v>-7</v>
      </c>
      <c r="J38" s="61"/>
      <c r="K38" s="62">
        <f>COUNTIF(Vertices[Betweenness Centrality],"&gt;= "&amp;J38)-COUNTIF(Vertices[Betweenness Centrality],"&gt;="&amp;J40)</f>
        <v>-3</v>
      </c>
      <c r="L38" s="61"/>
      <c r="M38" s="62">
        <f>COUNTIF(Vertices[Closeness Centrality],"&gt;= "&amp;L38)-COUNTIF(Vertices[Closeness Centrality],"&gt;="&amp;L40)</f>
        <v>-34</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1:21" ht="15">
      <c r="A39" s="34" t="s">
        <v>3021</v>
      </c>
      <c r="B39" s="34" t="s">
        <v>85</v>
      </c>
      <c r="D39" s="32"/>
      <c r="E39" s="3">
        <f>COUNTIF(Vertices[Degree],"&gt;= "&amp;D39)-COUNTIF(Vertices[Degree],"&gt;="&amp;D40)</f>
        <v>0</v>
      </c>
      <c r="F39" s="61"/>
      <c r="G39" s="62">
        <f>COUNTIF(Vertices[In-Degree],"&gt;= "&amp;F39)-COUNTIF(Vertices[In-Degree],"&gt;="&amp;F40)</f>
        <v>-8</v>
      </c>
      <c r="H39" s="61"/>
      <c r="I39" s="62">
        <f>COUNTIF(Vertices[Out-Degree],"&gt;= "&amp;H39)-COUNTIF(Vertices[Out-Degree],"&gt;="&amp;H40)</f>
        <v>-7</v>
      </c>
      <c r="J39" s="61"/>
      <c r="K39" s="62">
        <f>COUNTIF(Vertices[Betweenness Centrality],"&gt;= "&amp;J39)-COUNTIF(Vertices[Betweenness Centrality],"&gt;="&amp;J40)</f>
        <v>-3</v>
      </c>
      <c r="L39" s="61"/>
      <c r="M39" s="62">
        <f>COUNTIF(Vertices[Closeness Centrality],"&gt;= "&amp;L39)-COUNTIF(Vertices[Closeness Centrality],"&gt;="&amp;L40)</f>
        <v>-34</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1:21" ht="15">
      <c r="A40" s="34" t="s">
        <v>3022</v>
      </c>
      <c r="B40" s="34" t="s">
        <v>85</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5.672727272727271</v>
      </c>
      <c r="I40" s="38">
        <f>COUNTIF(Vertices[Out-Degree],"&gt;= "&amp;H40)-COUNTIF(Vertices[Out-Degree],"&gt;="&amp;H41)</f>
        <v>0</v>
      </c>
      <c r="J40" s="37">
        <f>J28+($J$57-$J$2)/BinDivisor</f>
        <v>277.09696985454553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0.046756036363636365</v>
      </c>
      <c r="O40" s="38">
        <f>COUNTIF(Vertices[Eigenvector Centrality],"&gt;= "&amp;N40)-COUNTIF(Vertices[Eigenvector Centrality],"&gt;="&amp;N41)</f>
        <v>4</v>
      </c>
      <c r="P40" s="37">
        <f>P28+($P$57-$P$2)/BinDivisor</f>
        <v>1.8758593090909093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3023</v>
      </c>
      <c r="B41" s="34" t="s">
        <v>85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5.890909090909089</v>
      </c>
      <c r="I41" s="40">
        <f>COUNTIF(Vertices[Out-Degree],"&gt;= "&amp;H41)-COUNTIF(Vertices[Out-Degree],"&gt;="&amp;H42)</f>
        <v>2</v>
      </c>
      <c r="J41" s="39">
        <f aca="true" t="shared" si="13" ref="J41:J56">J40+($J$57-$J$2)/BinDivisor</f>
        <v>287.7545456181819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0.048554345454545456</v>
      </c>
      <c r="O41" s="40">
        <f>COUNTIF(Vertices[Eigenvector Centrality],"&gt;= "&amp;N41)-COUNTIF(Vertices[Eigenvector Centrality],"&gt;="&amp;N42)</f>
        <v>0</v>
      </c>
      <c r="P41" s="39">
        <f aca="true" t="shared" si="16" ref="P41:P56">P40+($P$57-$P$2)/BinDivisor</f>
        <v>1.9352254363636365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3024</v>
      </c>
      <c r="B42" s="34" t="s">
        <v>85</v>
      </c>
      <c r="D42" s="32">
        <f t="shared" si="10"/>
        <v>0</v>
      </c>
      <c r="E42" s="3">
        <f>COUNTIF(Vertices[Degree],"&gt;= "&amp;D42)-COUNTIF(Vertices[Degree],"&gt;="&amp;D43)</f>
        <v>0</v>
      </c>
      <c r="F42" s="37">
        <f t="shared" si="11"/>
        <v>4.581818181818182</v>
      </c>
      <c r="G42" s="38">
        <f>COUNTIF(Vertices[In-Degree],"&gt;= "&amp;F42)-COUNTIF(Vertices[In-Degree],"&gt;="&amp;F43)</f>
        <v>0</v>
      </c>
      <c r="H42" s="37">
        <f t="shared" si="12"/>
        <v>6.109090909090907</v>
      </c>
      <c r="I42" s="38">
        <f>COUNTIF(Vertices[Out-Degree],"&gt;= "&amp;H42)-COUNTIF(Vertices[Out-Degree],"&gt;="&amp;H43)</f>
        <v>0</v>
      </c>
      <c r="J42" s="37">
        <f t="shared" si="13"/>
        <v>298.4121213818183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0.050352654545454546</v>
      </c>
      <c r="O42" s="38">
        <f>COUNTIF(Vertices[Eigenvector Centrality],"&gt;= "&amp;N42)-COUNTIF(Vertices[Eigenvector Centrality],"&gt;="&amp;N43)</f>
        <v>3</v>
      </c>
      <c r="P42" s="37">
        <f t="shared" si="16"/>
        <v>1.9945915636363638</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3025</v>
      </c>
      <c r="B43" s="34" t="s">
        <v>85</v>
      </c>
      <c r="D43" s="32">
        <f t="shared" si="10"/>
        <v>0</v>
      </c>
      <c r="E43" s="3">
        <f>COUNTIF(Vertices[Degree],"&gt;= "&amp;D43)-COUNTIF(Vertices[Degree],"&gt;="&amp;D44)</f>
        <v>0</v>
      </c>
      <c r="F43" s="39">
        <f t="shared" si="11"/>
        <v>4.745454545454546</v>
      </c>
      <c r="G43" s="40">
        <f>COUNTIF(Vertices[In-Degree],"&gt;= "&amp;F43)-COUNTIF(Vertices[In-Degree],"&gt;="&amp;F44)</f>
        <v>0</v>
      </c>
      <c r="H43" s="39">
        <f t="shared" si="12"/>
        <v>6.3272727272727245</v>
      </c>
      <c r="I43" s="40">
        <f>COUNTIF(Vertices[Out-Degree],"&gt;= "&amp;H43)-COUNTIF(Vertices[Out-Degree],"&gt;="&amp;H44)</f>
        <v>0</v>
      </c>
      <c r="J43" s="39">
        <f t="shared" si="13"/>
        <v>309.06969714545465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0.05215096363636364</v>
      </c>
      <c r="O43" s="40">
        <f>COUNTIF(Vertices[Eigenvector Centrality],"&gt;= "&amp;N43)-COUNTIF(Vertices[Eigenvector Centrality],"&gt;="&amp;N44)</f>
        <v>1</v>
      </c>
      <c r="P43" s="39">
        <f t="shared" si="16"/>
        <v>2.0539576909090913</v>
      </c>
      <c r="Q43" s="40">
        <f>COUNTIF(Vertices[PageRank],"&gt;= "&amp;P43)-COUNTIF(Vertices[PageRank],"&gt;="&amp;P44)</f>
        <v>2</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3026</v>
      </c>
      <c r="B44" s="34" t="s">
        <v>85</v>
      </c>
      <c r="D44" s="32">
        <f t="shared" si="10"/>
        <v>0</v>
      </c>
      <c r="E44" s="3">
        <f>COUNTIF(Vertices[Degree],"&gt;= "&amp;D44)-COUNTIF(Vertices[Degree],"&gt;="&amp;D45)</f>
        <v>0</v>
      </c>
      <c r="F44" s="37">
        <f t="shared" si="11"/>
        <v>4.90909090909091</v>
      </c>
      <c r="G44" s="38">
        <f>COUNTIF(Vertices[In-Degree],"&gt;= "&amp;F44)-COUNTIF(Vertices[In-Degree],"&gt;="&amp;F45)</f>
        <v>6</v>
      </c>
      <c r="H44" s="37">
        <f t="shared" si="12"/>
        <v>6.545454545454542</v>
      </c>
      <c r="I44" s="38">
        <f>COUNTIF(Vertices[Out-Degree],"&gt;= "&amp;H44)-COUNTIF(Vertices[Out-Degree],"&gt;="&amp;H45)</f>
        <v>0</v>
      </c>
      <c r="J44" s="37">
        <f t="shared" si="13"/>
        <v>319.727272909091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0.05394927272727273</v>
      </c>
      <c r="O44" s="38">
        <f>COUNTIF(Vertices[Eigenvector Centrality],"&gt;= "&amp;N44)-COUNTIF(Vertices[Eigenvector Centrality],"&gt;="&amp;N45)</f>
        <v>0</v>
      </c>
      <c r="P44" s="37">
        <f t="shared" si="16"/>
        <v>2.1133238181818186</v>
      </c>
      <c r="Q44" s="38">
        <f>COUNTIF(Vertices[PageRank],"&gt;= "&amp;P44)-COUNTIF(Vertices[PageRank],"&gt;="&amp;P45)</f>
        <v>2</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5.072727272727274</v>
      </c>
      <c r="G45" s="40">
        <f>COUNTIF(Vertices[In-Degree],"&gt;= "&amp;F45)-COUNTIF(Vertices[In-Degree],"&gt;="&amp;F46)</f>
        <v>0</v>
      </c>
      <c r="H45" s="39">
        <f t="shared" si="12"/>
        <v>6.76363636363636</v>
      </c>
      <c r="I45" s="40">
        <f>COUNTIF(Vertices[Out-Degree],"&gt;= "&amp;H45)-COUNTIF(Vertices[Out-Degree],"&gt;="&amp;H46)</f>
        <v>0</v>
      </c>
      <c r="J45" s="39">
        <f t="shared" si="13"/>
        <v>330.3848486727274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0.05574758181818182</v>
      </c>
      <c r="O45" s="40">
        <f>COUNTIF(Vertices[Eigenvector Centrality],"&gt;= "&amp;N45)-COUNTIF(Vertices[Eigenvector Centrality],"&gt;="&amp;N46)</f>
        <v>1</v>
      </c>
      <c r="P45" s="39">
        <f t="shared" si="16"/>
        <v>2.172689945454546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3027</v>
      </c>
      <c r="B46" s="34" t="s">
        <v>85</v>
      </c>
      <c r="D46" s="32">
        <f t="shared" si="10"/>
        <v>0</v>
      </c>
      <c r="E46" s="3">
        <f>COUNTIF(Vertices[Degree],"&gt;= "&amp;D46)-COUNTIF(Vertices[Degree],"&gt;="&amp;D47)</f>
        <v>0</v>
      </c>
      <c r="F46" s="37">
        <f t="shared" si="11"/>
        <v>5.236363636363638</v>
      </c>
      <c r="G46" s="38">
        <f>COUNTIF(Vertices[In-Degree],"&gt;= "&amp;F46)-COUNTIF(Vertices[In-Degree],"&gt;="&amp;F47)</f>
        <v>0</v>
      </c>
      <c r="H46" s="37">
        <f t="shared" si="12"/>
        <v>6.981818181818178</v>
      </c>
      <c r="I46" s="38">
        <f>COUNTIF(Vertices[Out-Degree],"&gt;= "&amp;H46)-COUNTIF(Vertices[Out-Degree],"&gt;="&amp;H47)</f>
        <v>0</v>
      </c>
      <c r="J46" s="37">
        <f t="shared" si="13"/>
        <v>341.0424244363638</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0.05754589090909091</v>
      </c>
      <c r="O46" s="38">
        <f>COUNTIF(Vertices[Eigenvector Centrality],"&gt;= "&amp;N46)-COUNTIF(Vertices[Eigenvector Centrality],"&gt;="&amp;N47)</f>
        <v>0</v>
      </c>
      <c r="P46" s="37">
        <f t="shared" si="16"/>
        <v>2.232056072727273</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3028</v>
      </c>
      <c r="B47" s="34" t="s">
        <v>85</v>
      </c>
      <c r="D47" s="32">
        <f t="shared" si="10"/>
        <v>0</v>
      </c>
      <c r="E47" s="3">
        <f>COUNTIF(Vertices[Degree],"&gt;= "&amp;D47)-COUNTIF(Vertices[Degree],"&gt;="&amp;D48)</f>
        <v>0</v>
      </c>
      <c r="F47" s="39">
        <f t="shared" si="11"/>
        <v>5.400000000000002</v>
      </c>
      <c r="G47" s="40">
        <f>COUNTIF(Vertices[In-Degree],"&gt;= "&amp;F47)-COUNTIF(Vertices[In-Degree],"&gt;="&amp;F48)</f>
        <v>0</v>
      </c>
      <c r="H47" s="39">
        <f t="shared" si="12"/>
        <v>7.199999999999996</v>
      </c>
      <c r="I47" s="40">
        <f>COUNTIF(Vertices[Out-Degree],"&gt;= "&amp;H47)-COUNTIF(Vertices[Out-Degree],"&gt;="&amp;H48)</f>
        <v>0</v>
      </c>
      <c r="J47" s="39">
        <f t="shared" si="13"/>
        <v>351.70000020000015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0.0593442</v>
      </c>
      <c r="O47" s="40">
        <f>COUNTIF(Vertices[Eigenvector Centrality],"&gt;= "&amp;N47)-COUNTIF(Vertices[Eigenvector Centrality],"&gt;="&amp;N48)</f>
        <v>0</v>
      </c>
      <c r="P47" s="39">
        <f t="shared" si="16"/>
        <v>2.2914222000000004</v>
      </c>
      <c r="Q47" s="40">
        <f>COUNTIF(Vertices[PageRank],"&gt;= "&amp;P47)-COUNTIF(Vertices[PageRank],"&gt;="&amp;P48)</f>
        <v>0</v>
      </c>
      <c r="R47" s="39">
        <f t="shared" si="17"/>
        <v>0.30000000000000004</v>
      </c>
      <c r="S47" s="44">
        <f>COUNTIF(Vertices[Clustering Coefficient],"&gt;= "&amp;R47)-COUNTIF(Vertices[Clustering Coefficient],"&gt;="&amp;R48)</f>
        <v>3</v>
      </c>
      <c r="T47" s="39" t="e">
        <f ca="1" t="shared" si="18"/>
        <v>#REF!</v>
      </c>
      <c r="U47" s="40" t="e">
        <f ca="1" t="shared" si="0"/>
        <v>#REF!</v>
      </c>
    </row>
    <row r="48" spans="1:21" ht="15">
      <c r="A48" s="34" t="s">
        <v>3029</v>
      </c>
      <c r="B48" s="34" t="s">
        <v>85</v>
      </c>
      <c r="D48" s="32">
        <f t="shared" si="10"/>
        <v>0</v>
      </c>
      <c r="E48" s="3">
        <f>COUNTIF(Vertices[Degree],"&gt;= "&amp;D48)-COUNTIF(Vertices[Degree],"&gt;="&amp;D49)</f>
        <v>0</v>
      </c>
      <c r="F48" s="37">
        <f t="shared" si="11"/>
        <v>5.563636363636366</v>
      </c>
      <c r="G48" s="38">
        <f>COUNTIF(Vertices[In-Degree],"&gt;= "&amp;F48)-COUNTIF(Vertices[In-Degree],"&gt;="&amp;F49)</f>
        <v>0</v>
      </c>
      <c r="H48" s="37">
        <f t="shared" si="12"/>
        <v>7.4181818181818135</v>
      </c>
      <c r="I48" s="38">
        <f>COUNTIF(Vertices[Out-Degree],"&gt;= "&amp;H48)-COUNTIF(Vertices[Out-Degree],"&gt;="&amp;H49)</f>
        <v>0</v>
      </c>
      <c r="J48" s="37">
        <f t="shared" si="13"/>
        <v>362.3575759636365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0.06114250909090909</v>
      </c>
      <c r="O48" s="38">
        <f>COUNTIF(Vertices[Eigenvector Centrality],"&gt;= "&amp;N48)-COUNTIF(Vertices[Eigenvector Centrality],"&gt;="&amp;N49)</f>
        <v>0</v>
      </c>
      <c r="P48" s="37">
        <f t="shared" si="16"/>
        <v>2.3507883272727277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5.72727272727273</v>
      </c>
      <c r="G49" s="40">
        <f>COUNTIF(Vertices[In-Degree],"&gt;= "&amp;F49)-COUNTIF(Vertices[In-Degree],"&gt;="&amp;F50)</f>
        <v>0</v>
      </c>
      <c r="H49" s="39">
        <f t="shared" si="12"/>
        <v>7.636363636363631</v>
      </c>
      <c r="I49" s="40">
        <f>COUNTIF(Vertices[Out-Degree],"&gt;= "&amp;H49)-COUNTIF(Vertices[Out-Degree],"&gt;="&amp;H50)</f>
        <v>0</v>
      </c>
      <c r="J49" s="39">
        <f t="shared" si="13"/>
        <v>373.0151517272729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0.06294081818181818</v>
      </c>
      <c r="O49" s="40">
        <f>COUNTIF(Vertices[Eigenvector Centrality],"&gt;= "&amp;N49)-COUNTIF(Vertices[Eigenvector Centrality],"&gt;="&amp;N50)</f>
        <v>0</v>
      </c>
      <c r="P49" s="39">
        <f t="shared" si="16"/>
        <v>2.410154454545455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5.890909090909094</v>
      </c>
      <c r="G50" s="38">
        <f>COUNTIF(Vertices[In-Degree],"&gt;= "&amp;F50)-COUNTIF(Vertices[In-Degree],"&gt;="&amp;F51)</f>
        <v>1</v>
      </c>
      <c r="H50" s="37">
        <f t="shared" si="12"/>
        <v>7.854545454545449</v>
      </c>
      <c r="I50" s="38">
        <f>COUNTIF(Vertices[Out-Degree],"&gt;= "&amp;H50)-COUNTIF(Vertices[Out-Degree],"&gt;="&amp;H51)</f>
        <v>0</v>
      </c>
      <c r="J50" s="37">
        <f t="shared" si="13"/>
        <v>383.67272749090927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0.06473912727272728</v>
      </c>
      <c r="O50" s="38">
        <f>COUNTIF(Vertices[Eigenvector Centrality],"&gt;= "&amp;N50)-COUNTIF(Vertices[Eigenvector Centrality],"&gt;="&amp;N51)</f>
        <v>0</v>
      </c>
      <c r="P50" s="37">
        <f t="shared" si="16"/>
        <v>2.4695205818181822</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6.054545454545458</v>
      </c>
      <c r="G51" s="40">
        <f>COUNTIF(Vertices[In-Degree],"&gt;= "&amp;F51)-COUNTIF(Vertices[In-Degree],"&gt;="&amp;F52)</f>
        <v>0</v>
      </c>
      <c r="H51" s="39">
        <f t="shared" si="12"/>
        <v>8.072727272727267</v>
      </c>
      <c r="I51" s="40">
        <f>COUNTIF(Vertices[Out-Degree],"&gt;= "&amp;H51)-COUNTIF(Vertices[Out-Degree],"&gt;="&amp;H52)</f>
        <v>0</v>
      </c>
      <c r="J51" s="39">
        <f t="shared" si="13"/>
        <v>394.33030325454564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0.06653743636363638</v>
      </c>
      <c r="O51" s="40">
        <f>COUNTIF(Vertices[Eigenvector Centrality],"&gt;= "&amp;N51)-COUNTIF(Vertices[Eigenvector Centrality],"&gt;="&amp;N52)</f>
        <v>0</v>
      </c>
      <c r="P51" s="39">
        <f t="shared" si="16"/>
        <v>2.5288867090909095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6.218181818181822</v>
      </c>
      <c r="G52" s="38">
        <f>COUNTIF(Vertices[In-Degree],"&gt;= "&amp;F52)-COUNTIF(Vertices[In-Degree],"&gt;="&amp;F53)</f>
        <v>0</v>
      </c>
      <c r="H52" s="37">
        <f t="shared" si="12"/>
        <v>8.290909090909086</v>
      </c>
      <c r="I52" s="38">
        <f>COUNTIF(Vertices[Out-Degree],"&gt;= "&amp;H52)-COUNTIF(Vertices[Out-Degree],"&gt;="&amp;H53)</f>
        <v>0</v>
      </c>
      <c r="J52" s="37">
        <f t="shared" si="13"/>
        <v>404.987879018182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0.06833574545454547</v>
      </c>
      <c r="O52" s="38">
        <f>COUNTIF(Vertices[Eigenvector Centrality],"&gt;= "&amp;N52)-COUNTIF(Vertices[Eigenvector Centrality],"&gt;="&amp;N53)</f>
        <v>0</v>
      </c>
      <c r="P52" s="37">
        <f t="shared" si="16"/>
        <v>2.588252836363637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8.509090909090904</v>
      </c>
      <c r="I53" s="40">
        <f>COUNTIF(Vertices[Out-Degree],"&gt;= "&amp;H53)-COUNTIF(Vertices[Out-Degree],"&gt;="&amp;H54)</f>
        <v>0</v>
      </c>
      <c r="J53" s="39">
        <f t="shared" si="13"/>
        <v>415.6454547818184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0.07013405454545457</v>
      </c>
      <c r="O53" s="40">
        <f>COUNTIF(Vertices[Eigenvector Centrality],"&gt;= "&amp;N53)-COUNTIF(Vertices[Eigenvector Centrality],"&gt;="&amp;N54)</f>
        <v>0</v>
      </c>
      <c r="P53" s="39">
        <f t="shared" si="16"/>
        <v>2.647618963636364</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8.727272727272723</v>
      </c>
      <c r="I54" s="38">
        <f>COUNTIF(Vertices[Out-Degree],"&gt;= "&amp;H54)-COUNTIF(Vertices[Out-Degree],"&gt;="&amp;H55)</f>
        <v>0</v>
      </c>
      <c r="J54" s="37">
        <f t="shared" si="13"/>
        <v>426.30303054545476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0.07193236363636367</v>
      </c>
      <c r="O54" s="38">
        <f>COUNTIF(Vertices[Eigenvector Centrality],"&gt;= "&amp;N54)-COUNTIF(Vertices[Eigenvector Centrality],"&gt;="&amp;N55)</f>
        <v>0</v>
      </c>
      <c r="P54" s="37">
        <f t="shared" si="16"/>
        <v>2.7069850909090913</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8.945454545454542</v>
      </c>
      <c r="I55" s="40">
        <f>COUNTIF(Vertices[Out-Degree],"&gt;= "&amp;H55)-COUNTIF(Vertices[Out-Degree],"&gt;="&amp;H56)</f>
        <v>0</v>
      </c>
      <c r="J55" s="39">
        <f t="shared" si="13"/>
        <v>436.96060630909113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0.07373067272727277</v>
      </c>
      <c r="O55" s="40">
        <f>COUNTIF(Vertices[Eigenvector Centrality],"&gt;= "&amp;N55)-COUNTIF(Vertices[Eigenvector Centrality],"&gt;="&amp;N56)</f>
        <v>0</v>
      </c>
      <c r="P55" s="39">
        <f t="shared" si="16"/>
        <v>2.7663512181818186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0</v>
      </c>
      <c r="H56" s="37">
        <f t="shared" si="12"/>
        <v>9.16363636363636</v>
      </c>
      <c r="I56" s="38">
        <f>COUNTIF(Vertices[Out-Degree],"&gt;= "&amp;H56)-COUNTIF(Vertices[Out-Degree],"&gt;="&amp;H57)</f>
        <v>2</v>
      </c>
      <c r="J56" s="37">
        <f t="shared" si="13"/>
        <v>447.6181820727275</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0.07552898181818186</v>
      </c>
      <c r="O56" s="38">
        <f>COUNTIF(Vertices[Eigenvector Centrality],"&gt;= "&amp;N56)-COUNTIF(Vertices[Eigenvector Centrality],"&gt;="&amp;N57)</f>
        <v>3</v>
      </c>
      <c r="P56" s="37">
        <f t="shared" si="16"/>
        <v>2.825717345454546</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v>
      </c>
      <c r="G57" s="42">
        <f>COUNTIF(Vertices[In-Degree],"&gt;= "&amp;F57)-COUNTIF(Vertices[In-Degree],"&gt;="&amp;F58)</f>
        <v>1</v>
      </c>
      <c r="H57" s="41">
        <f>MAX(Vertices[Out-Degree])</f>
        <v>12</v>
      </c>
      <c r="I57" s="42">
        <f>COUNTIF(Vertices[Out-Degree],"&gt;= "&amp;H57)-COUNTIF(Vertices[Out-Degree],"&gt;="&amp;H58)</f>
        <v>3</v>
      </c>
      <c r="J57" s="41">
        <f>MAX(Vertices[Betweenness Centrality])</f>
        <v>586.166667</v>
      </c>
      <c r="K57" s="42">
        <f>COUNTIF(Vertices[Betweenness Centrality],"&gt;= "&amp;J57)-COUNTIF(Vertices[Betweenness Centrality],"&gt;="&amp;J58)</f>
        <v>1</v>
      </c>
      <c r="L57" s="41">
        <f>MAX(Vertices[Closeness Centrality])</f>
        <v>1</v>
      </c>
      <c r="M57" s="42">
        <f>COUNTIF(Vertices[Closeness Centrality],"&gt;= "&amp;L57)-COUNTIF(Vertices[Closeness Centrality],"&gt;="&amp;L58)</f>
        <v>28</v>
      </c>
      <c r="N57" s="41">
        <f>MAX(Vertices[Eigenvector Centrality])</f>
        <v>0.098907</v>
      </c>
      <c r="O57" s="42">
        <f>COUNTIF(Vertices[Eigenvector Centrality],"&gt;= "&amp;N57)-COUNTIF(Vertices[Eigenvector Centrality],"&gt;="&amp;N58)</f>
        <v>1</v>
      </c>
      <c r="P57" s="41">
        <f>MAX(Vertices[PageRank])</f>
        <v>3.597477</v>
      </c>
      <c r="Q57" s="42">
        <f>COUNTIF(Vertices[PageRank],"&gt;= "&amp;P57)-COUNTIF(Vertices[PageRank],"&gt;="&amp;P58)</f>
        <v>1</v>
      </c>
      <c r="R57" s="41">
        <f>MAX(Vertices[Clustering Coefficient])</f>
        <v>0.5</v>
      </c>
      <c r="S57" s="45">
        <f>COUNTIF(Vertices[Clustering Coefficient],"&gt;= "&amp;R57)-COUNTIF(Vertices[Clustering Coefficient],"&gt;="&amp;R58)</f>
        <v>16</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9</v>
      </c>
    </row>
    <row r="79" spans="1:2" ht="15">
      <c r="A79" s="33" t="s">
        <v>90</v>
      </c>
      <c r="B79" s="47">
        <f>_xlfn.IFERROR(AVERAGE(Vertices[In-Degree]),NoMetricMessage)</f>
        <v>1.3805309734513274</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12</v>
      </c>
    </row>
    <row r="93" spans="1:2" ht="15">
      <c r="A93" s="33" t="s">
        <v>96</v>
      </c>
      <c r="B93" s="47">
        <f>_xlfn.IFERROR(AVERAGE(Vertices[Out-Degree]),NoMetricMessage)</f>
        <v>1.3805309734513274</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586.166667</v>
      </c>
    </row>
    <row r="107" spans="1:2" ht="15">
      <c r="A107" s="33" t="s">
        <v>102</v>
      </c>
      <c r="B107" s="47">
        <f>_xlfn.IFERROR(AVERAGE(Vertices[Betweenness Centrality]),NoMetricMessage)</f>
        <v>26.495575247787606</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0.30669121238938063</v>
      </c>
    </row>
    <row r="122" spans="1:2" ht="15">
      <c r="A122" s="33" t="s">
        <v>109</v>
      </c>
      <c r="B122" s="47">
        <f>_xlfn.IFERROR(MEDIAN(Vertices[Closeness Centrality]),NoMetricMessage)</f>
        <v>0.05</v>
      </c>
    </row>
    <row r="133" spans="1:2" ht="15">
      <c r="A133" s="33" t="s">
        <v>112</v>
      </c>
      <c r="B133" s="47">
        <f>IF(COUNT(Vertices[Eigenvector Centrality])&gt;0,N2,NoMetricMessage)</f>
        <v>0</v>
      </c>
    </row>
    <row r="134" spans="1:2" ht="15">
      <c r="A134" s="33" t="s">
        <v>113</v>
      </c>
      <c r="B134" s="47">
        <f>IF(COUNT(Vertices[Eigenvector Centrality])&gt;0,N57,NoMetricMessage)</f>
        <v>0.098907</v>
      </c>
    </row>
    <row r="135" spans="1:2" ht="15">
      <c r="A135" s="33" t="s">
        <v>114</v>
      </c>
      <c r="B135" s="47">
        <f>_xlfn.IFERROR(AVERAGE(Vertices[Eigenvector Centrality]),NoMetricMessage)</f>
        <v>0.008849557522123894</v>
      </c>
    </row>
    <row r="136" spans="1:2" ht="15">
      <c r="A136" s="33" t="s">
        <v>115</v>
      </c>
      <c r="B136" s="47">
        <f>_xlfn.IFERROR(MEDIAN(Vertices[Eigenvector Centrality]),NoMetricMessage)</f>
        <v>0</v>
      </c>
    </row>
    <row r="147" spans="1:2" ht="15">
      <c r="A147" s="33" t="s">
        <v>140</v>
      </c>
      <c r="B147" s="47">
        <f>IF(COUNT(Vertices[PageRank])&gt;0,P2,NoMetricMessage)</f>
        <v>0.33234</v>
      </c>
    </row>
    <row r="148" spans="1:2" ht="15">
      <c r="A148" s="33" t="s">
        <v>141</v>
      </c>
      <c r="B148" s="47">
        <f>IF(COUNT(Vertices[PageRank])&gt;0,P57,NoMetricMessage)</f>
        <v>3.597477</v>
      </c>
    </row>
    <row r="149" spans="1:2" ht="15">
      <c r="A149" s="33" t="s">
        <v>142</v>
      </c>
      <c r="B149" s="47">
        <f>_xlfn.IFERROR(AVERAGE(Vertices[PageRank]),NoMetricMessage)</f>
        <v>0.9999958407079645</v>
      </c>
    </row>
    <row r="150" spans="1:2" ht="15">
      <c r="A150" s="33" t="s">
        <v>143</v>
      </c>
      <c r="B150" s="47">
        <f>_xlfn.IFERROR(MEDIAN(Vertices[PageRank]),NoMetricMessage)</f>
        <v>0.999996</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0.09894726708886001</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1974</v>
      </c>
      <c r="K7" s="13" t="s">
        <v>1975</v>
      </c>
    </row>
    <row r="8" spans="1:11" ht="409.5">
      <c r="A8"/>
      <c r="B8">
        <v>2</v>
      </c>
      <c r="C8">
        <v>2</v>
      </c>
      <c r="D8" t="s">
        <v>61</v>
      </c>
      <c r="E8" t="s">
        <v>61</v>
      </c>
      <c r="H8" t="s">
        <v>73</v>
      </c>
      <c r="J8" t="s">
        <v>1976</v>
      </c>
      <c r="K8" s="13" t="s">
        <v>1977</v>
      </c>
    </row>
    <row r="9" spans="1:11" ht="409.5">
      <c r="A9"/>
      <c r="B9">
        <v>3</v>
      </c>
      <c r="C9">
        <v>4</v>
      </c>
      <c r="D9" t="s">
        <v>62</v>
      </c>
      <c r="E9" t="s">
        <v>62</v>
      </c>
      <c r="H9" t="s">
        <v>74</v>
      </c>
      <c r="J9" t="s">
        <v>1978</v>
      </c>
      <c r="K9" s="13" t="s">
        <v>1979</v>
      </c>
    </row>
    <row r="10" spans="1:11" ht="409.5">
      <c r="A10"/>
      <c r="B10">
        <v>4</v>
      </c>
      <c r="D10" t="s">
        <v>63</v>
      </c>
      <c r="E10" t="s">
        <v>63</v>
      </c>
      <c r="H10" t="s">
        <v>75</v>
      </c>
      <c r="J10" t="s">
        <v>1980</v>
      </c>
      <c r="K10" s="13" t="s">
        <v>1981</v>
      </c>
    </row>
    <row r="11" spans="1:11" ht="15">
      <c r="A11"/>
      <c r="B11">
        <v>5</v>
      </c>
      <c r="D11" t="s">
        <v>46</v>
      </c>
      <c r="E11">
        <v>1</v>
      </c>
      <c r="H11" t="s">
        <v>76</v>
      </c>
      <c r="J11" t="s">
        <v>1982</v>
      </c>
      <c r="K11" t="s">
        <v>1983</v>
      </c>
    </row>
    <row r="12" spans="1:11" ht="15">
      <c r="A12"/>
      <c r="B12"/>
      <c r="D12" t="s">
        <v>64</v>
      </c>
      <c r="E12">
        <v>2</v>
      </c>
      <c r="H12">
        <v>0</v>
      </c>
      <c r="J12" t="s">
        <v>1984</v>
      </c>
      <c r="K12" t="s">
        <v>1985</v>
      </c>
    </row>
    <row r="13" spans="1:11" ht="15">
      <c r="A13"/>
      <c r="B13"/>
      <c r="D13">
        <v>1</v>
      </c>
      <c r="E13">
        <v>3</v>
      </c>
      <c r="H13">
        <v>1</v>
      </c>
      <c r="J13" t="s">
        <v>1986</v>
      </c>
      <c r="K13" t="s">
        <v>1987</v>
      </c>
    </row>
    <row r="14" spans="4:11" ht="15">
      <c r="D14">
        <v>2</v>
      </c>
      <c r="E14">
        <v>4</v>
      </c>
      <c r="H14">
        <v>2</v>
      </c>
      <c r="J14" t="s">
        <v>1988</v>
      </c>
      <c r="K14" t="s">
        <v>1989</v>
      </c>
    </row>
    <row r="15" spans="4:11" ht="15">
      <c r="D15">
        <v>3</v>
      </c>
      <c r="E15">
        <v>5</v>
      </c>
      <c r="H15">
        <v>3</v>
      </c>
      <c r="J15" t="s">
        <v>1990</v>
      </c>
      <c r="K15" t="s">
        <v>1991</v>
      </c>
    </row>
    <row r="16" spans="4:11" ht="15">
      <c r="D16">
        <v>4</v>
      </c>
      <c r="E16">
        <v>6</v>
      </c>
      <c r="H16">
        <v>4</v>
      </c>
      <c r="J16" t="s">
        <v>1992</v>
      </c>
      <c r="K16" t="s">
        <v>1993</v>
      </c>
    </row>
    <row r="17" spans="4:11" ht="15">
      <c r="D17">
        <v>5</v>
      </c>
      <c r="E17">
        <v>7</v>
      </c>
      <c r="H17">
        <v>5</v>
      </c>
      <c r="J17" t="s">
        <v>1994</v>
      </c>
      <c r="K17" t="s">
        <v>1995</v>
      </c>
    </row>
    <row r="18" spans="4:11" ht="15">
      <c r="D18">
        <v>6</v>
      </c>
      <c r="E18">
        <v>8</v>
      </c>
      <c r="H18">
        <v>6</v>
      </c>
      <c r="J18" t="s">
        <v>1996</v>
      </c>
      <c r="K18" t="s">
        <v>1997</v>
      </c>
    </row>
    <row r="19" spans="4:11" ht="15">
      <c r="D19">
        <v>7</v>
      </c>
      <c r="E19">
        <v>9</v>
      </c>
      <c r="H19">
        <v>7</v>
      </c>
      <c r="J19" t="s">
        <v>1998</v>
      </c>
      <c r="K19" t="s">
        <v>1999</v>
      </c>
    </row>
    <row r="20" spans="4:11" ht="15">
      <c r="D20">
        <v>8</v>
      </c>
      <c r="H20">
        <v>8</v>
      </c>
      <c r="J20" t="s">
        <v>2000</v>
      </c>
      <c r="K20" t="s">
        <v>2001</v>
      </c>
    </row>
    <row r="21" spans="4:11" ht="409.5">
      <c r="D21">
        <v>9</v>
      </c>
      <c r="H21">
        <v>9</v>
      </c>
      <c r="J21" t="s">
        <v>2002</v>
      </c>
      <c r="K21" s="13" t="s">
        <v>2003</v>
      </c>
    </row>
    <row r="22" spans="4:11" ht="409.5">
      <c r="D22">
        <v>10</v>
      </c>
      <c r="J22" t="s">
        <v>2004</v>
      </c>
      <c r="K22" s="13" t="s">
        <v>2005</v>
      </c>
    </row>
    <row r="23" spans="4:11" ht="409.5">
      <c r="D23">
        <v>11</v>
      </c>
      <c r="J23" t="s">
        <v>2006</v>
      </c>
      <c r="K23" s="13" t="s">
        <v>2007</v>
      </c>
    </row>
    <row r="24" spans="10:11" ht="409.5">
      <c r="J24" t="s">
        <v>2008</v>
      </c>
      <c r="K24" s="13" t="s">
        <v>3172</v>
      </c>
    </row>
    <row r="25" spans="10:11" ht="15">
      <c r="J25" t="s">
        <v>2009</v>
      </c>
      <c r="K25" t="b">
        <v>0</v>
      </c>
    </row>
    <row r="26" spans="10:11" ht="15">
      <c r="J26" t="s">
        <v>3170</v>
      </c>
      <c r="K26" t="s">
        <v>3171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2051</v>
      </c>
      <c r="B1" s="13" t="s">
        <v>2052</v>
      </c>
      <c r="C1" s="13" t="s">
        <v>2053</v>
      </c>
      <c r="D1" s="13" t="s">
        <v>2057</v>
      </c>
      <c r="E1" s="13" t="s">
        <v>2056</v>
      </c>
      <c r="F1" s="13" t="s">
        <v>2059</v>
      </c>
      <c r="G1" s="13" t="s">
        <v>2058</v>
      </c>
      <c r="H1" s="13" t="s">
        <v>2061</v>
      </c>
      <c r="I1" s="13" t="s">
        <v>2060</v>
      </c>
      <c r="J1" s="13" t="s">
        <v>2064</v>
      </c>
      <c r="K1" s="13" t="s">
        <v>2063</v>
      </c>
      <c r="L1" s="13" t="s">
        <v>2066</v>
      </c>
      <c r="M1" s="13" t="s">
        <v>2065</v>
      </c>
      <c r="N1" s="13" t="s">
        <v>2068</v>
      </c>
      <c r="O1" s="13" t="s">
        <v>2067</v>
      </c>
      <c r="P1" s="13" t="s">
        <v>2070</v>
      </c>
      <c r="Q1" s="13" t="s">
        <v>2069</v>
      </c>
      <c r="R1" s="13" t="s">
        <v>2072</v>
      </c>
      <c r="S1" s="78" t="s">
        <v>2071</v>
      </c>
      <c r="T1" s="78" t="s">
        <v>2074</v>
      </c>
      <c r="U1" s="78" t="s">
        <v>2073</v>
      </c>
      <c r="V1" s="78" t="s">
        <v>2075</v>
      </c>
    </row>
    <row r="2" spans="1:22" ht="15">
      <c r="A2" s="82" t="s">
        <v>474</v>
      </c>
      <c r="B2" s="78">
        <v>7</v>
      </c>
      <c r="C2" s="82" t="s">
        <v>471</v>
      </c>
      <c r="D2" s="78">
        <v>1</v>
      </c>
      <c r="E2" s="82" t="s">
        <v>487</v>
      </c>
      <c r="F2" s="78">
        <v>1</v>
      </c>
      <c r="G2" s="82" t="s">
        <v>521</v>
      </c>
      <c r="H2" s="78">
        <v>3</v>
      </c>
      <c r="I2" s="82" t="s">
        <v>474</v>
      </c>
      <c r="J2" s="78">
        <v>7</v>
      </c>
      <c r="K2" s="82" t="s">
        <v>497</v>
      </c>
      <c r="L2" s="78">
        <v>1</v>
      </c>
      <c r="M2" s="82" t="s">
        <v>498</v>
      </c>
      <c r="N2" s="78">
        <v>1</v>
      </c>
      <c r="O2" s="82" t="s">
        <v>494</v>
      </c>
      <c r="P2" s="78">
        <v>1</v>
      </c>
      <c r="Q2" s="82" t="s">
        <v>476</v>
      </c>
      <c r="R2" s="78">
        <v>1</v>
      </c>
      <c r="S2" s="78"/>
      <c r="T2" s="78"/>
      <c r="U2" s="78"/>
      <c r="V2" s="78"/>
    </row>
    <row r="3" spans="1:22" ht="15">
      <c r="A3" s="82" t="s">
        <v>473</v>
      </c>
      <c r="B3" s="78">
        <v>6</v>
      </c>
      <c r="C3" s="82" t="s">
        <v>475</v>
      </c>
      <c r="D3" s="78">
        <v>1</v>
      </c>
      <c r="E3" s="78"/>
      <c r="F3" s="78"/>
      <c r="G3" s="82" t="s">
        <v>470</v>
      </c>
      <c r="H3" s="78">
        <v>1</v>
      </c>
      <c r="I3" s="82" t="s">
        <v>473</v>
      </c>
      <c r="J3" s="78">
        <v>6</v>
      </c>
      <c r="K3" s="78"/>
      <c r="L3" s="78"/>
      <c r="M3" s="78"/>
      <c r="N3" s="78"/>
      <c r="O3" s="78"/>
      <c r="P3" s="78"/>
      <c r="Q3" s="78"/>
      <c r="R3" s="78"/>
      <c r="S3" s="78"/>
      <c r="T3" s="78"/>
      <c r="U3" s="78"/>
      <c r="V3" s="78"/>
    </row>
    <row r="4" spans="1:22" ht="15">
      <c r="A4" s="82" t="s">
        <v>472</v>
      </c>
      <c r="B4" s="78">
        <v>5</v>
      </c>
      <c r="C4" s="82" t="s">
        <v>477</v>
      </c>
      <c r="D4" s="78">
        <v>1</v>
      </c>
      <c r="E4" s="78"/>
      <c r="F4" s="78"/>
      <c r="G4" s="82" t="s">
        <v>522</v>
      </c>
      <c r="H4" s="78">
        <v>1</v>
      </c>
      <c r="I4" s="82" t="s">
        <v>472</v>
      </c>
      <c r="J4" s="78">
        <v>5</v>
      </c>
      <c r="K4" s="78"/>
      <c r="L4" s="78"/>
      <c r="M4" s="78"/>
      <c r="N4" s="78"/>
      <c r="O4" s="78"/>
      <c r="P4" s="78"/>
      <c r="Q4" s="78"/>
      <c r="R4" s="78"/>
      <c r="S4" s="78"/>
      <c r="T4" s="78"/>
      <c r="U4" s="78"/>
      <c r="V4" s="78"/>
    </row>
    <row r="5" spans="1:22" ht="15">
      <c r="A5" s="82" t="s">
        <v>521</v>
      </c>
      <c r="B5" s="78">
        <v>3</v>
      </c>
      <c r="C5" s="82" t="s">
        <v>478</v>
      </c>
      <c r="D5" s="78">
        <v>1</v>
      </c>
      <c r="E5" s="78"/>
      <c r="F5" s="78"/>
      <c r="G5" s="82" t="s">
        <v>513</v>
      </c>
      <c r="H5" s="78">
        <v>1</v>
      </c>
      <c r="I5" s="82" t="s">
        <v>479</v>
      </c>
      <c r="J5" s="78">
        <v>2</v>
      </c>
      <c r="K5" s="78"/>
      <c r="L5" s="78"/>
      <c r="M5" s="78"/>
      <c r="N5" s="78"/>
      <c r="O5" s="78"/>
      <c r="P5" s="78"/>
      <c r="Q5" s="78"/>
      <c r="R5" s="78"/>
      <c r="S5" s="78"/>
      <c r="T5" s="78"/>
      <c r="U5" s="78"/>
      <c r="V5" s="78"/>
    </row>
    <row r="6" spans="1:22" ht="15">
      <c r="A6" s="82" t="s">
        <v>495</v>
      </c>
      <c r="B6" s="78">
        <v>3</v>
      </c>
      <c r="C6" s="82" t="s">
        <v>486</v>
      </c>
      <c r="D6" s="78">
        <v>1</v>
      </c>
      <c r="E6" s="78"/>
      <c r="F6" s="78"/>
      <c r="G6" s="78"/>
      <c r="H6" s="78"/>
      <c r="I6" s="82" t="s">
        <v>480</v>
      </c>
      <c r="J6" s="78">
        <v>1</v>
      </c>
      <c r="K6" s="78"/>
      <c r="L6" s="78"/>
      <c r="M6" s="78"/>
      <c r="N6" s="78"/>
      <c r="O6" s="78"/>
      <c r="P6" s="78"/>
      <c r="Q6" s="78"/>
      <c r="R6" s="78"/>
      <c r="S6" s="78"/>
      <c r="T6" s="78"/>
      <c r="U6" s="78"/>
      <c r="V6" s="78"/>
    </row>
    <row r="7" spans="1:22" ht="15">
      <c r="A7" s="82" t="s">
        <v>516</v>
      </c>
      <c r="B7" s="78">
        <v>2</v>
      </c>
      <c r="C7" s="82" t="s">
        <v>488</v>
      </c>
      <c r="D7" s="78">
        <v>1</v>
      </c>
      <c r="E7" s="78"/>
      <c r="F7" s="78"/>
      <c r="G7" s="78"/>
      <c r="H7" s="78"/>
      <c r="I7" s="82" t="s">
        <v>481</v>
      </c>
      <c r="J7" s="78">
        <v>1</v>
      </c>
      <c r="K7" s="78"/>
      <c r="L7" s="78"/>
      <c r="M7" s="78"/>
      <c r="N7" s="78"/>
      <c r="O7" s="78"/>
      <c r="P7" s="78"/>
      <c r="Q7" s="78"/>
      <c r="R7" s="78"/>
      <c r="S7" s="78"/>
      <c r="T7" s="78"/>
      <c r="U7" s="78"/>
      <c r="V7" s="78"/>
    </row>
    <row r="8" spans="1:22" ht="15">
      <c r="A8" s="82" t="s">
        <v>517</v>
      </c>
      <c r="B8" s="78">
        <v>2</v>
      </c>
      <c r="C8" s="82" t="s">
        <v>489</v>
      </c>
      <c r="D8" s="78">
        <v>1</v>
      </c>
      <c r="E8" s="78"/>
      <c r="F8" s="78"/>
      <c r="G8" s="78"/>
      <c r="H8" s="78"/>
      <c r="I8" s="82" t="s">
        <v>482</v>
      </c>
      <c r="J8" s="78">
        <v>1</v>
      </c>
      <c r="K8" s="78"/>
      <c r="L8" s="78"/>
      <c r="M8" s="78"/>
      <c r="N8" s="78"/>
      <c r="O8" s="78"/>
      <c r="P8" s="78"/>
      <c r="Q8" s="78"/>
      <c r="R8" s="78"/>
      <c r="S8" s="78"/>
      <c r="T8" s="78"/>
      <c r="U8" s="78"/>
      <c r="V8" s="78"/>
    </row>
    <row r="9" spans="1:22" ht="15">
      <c r="A9" s="82" t="s">
        <v>479</v>
      </c>
      <c r="B9" s="78">
        <v>2</v>
      </c>
      <c r="C9" s="82" t="s">
        <v>2054</v>
      </c>
      <c r="D9" s="78">
        <v>1</v>
      </c>
      <c r="E9" s="78"/>
      <c r="F9" s="78"/>
      <c r="G9" s="78"/>
      <c r="H9" s="78"/>
      <c r="I9" s="82" t="s">
        <v>2062</v>
      </c>
      <c r="J9" s="78">
        <v>1</v>
      </c>
      <c r="K9" s="78"/>
      <c r="L9" s="78"/>
      <c r="M9" s="78"/>
      <c r="N9" s="78"/>
      <c r="O9" s="78"/>
      <c r="P9" s="78"/>
      <c r="Q9" s="78"/>
      <c r="R9" s="78"/>
      <c r="S9" s="78"/>
      <c r="T9" s="78"/>
      <c r="U9" s="78"/>
      <c r="V9" s="78"/>
    </row>
    <row r="10" spans="1:22" ht="15">
      <c r="A10" s="82" t="s">
        <v>520</v>
      </c>
      <c r="B10" s="78">
        <v>1</v>
      </c>
      <c r="C10" s="82" t="s">
        <v>2055</v>
      </c>
      <c r="D10" s="78">
        <v>1</v>
      </c>
      <c r="E10" s="78"/>
      <c r="F10" s="78"/>
      <c r="G10" s="78"/>
      <c r="H10" s="78"/>
      <c r="I10" s="82" t="s">
        <v>484</v>
      </c>
      <c r="J10" s="78">
        <v>1</v>
      </c>
      <c r="K10" s="78"/>
      <c r="L10" s="78"/>
      <c r="M10" s="78"/>
      <c r="N10" s="78"/>
      <c r="O10" s="78"/>
      <c r="P10" s="78"/>
      <c r="Q10" s="78"/>
      <c r="R10" s="78"/>
      <c r="S10" s="78"/>
      <c r="T10" s="78"/>
      <c r="U10" s="78"/>
      <c r="V10" s="78"/>
    </row>
    <row r="11" spans="1:22" ht="15">
      <c r="A11" s="82" t="s">
        <v>518</v>
      </c>
      <c r="B11" s="78">
        <v>1</v>
      </c>
      <c r="C11" s="82" t="s">
        <v>491</v>
      </c>
      <c r="D11" s="78">
        <v>1</v>
      </c>
      <c r="E11" s="78"/>
      <c r="F11" s="78"/>
      <c r="G11" s="78"/>
      <c r="H11" s="78"/>
      <c r="I11" s="78"/>
      <c r="J11" s="78"/>
      <c r="K11" s="78"/>
      <c r="L11" s="78"/>
      <c r="M11" s="78"/>
      <c r="N11" s="78"/>
      <c r="O11" s="78"/>
      <c r="P11" s="78"/>
      <c r="Q11" s="78"/>
      <c r="R11" s="78"/>
      <c r="S11" s="78"/>
      <c r="T11" s="78"/>
      <c r="U11" s="78"/>
      <c r="V11" s="78"/>
    </row>
    <row r="14" spans="1:22" ht="15" customHeight="1">
      <c r="A14" s="13" t="s">
        <v>2086</v>
      </c>
      <c r="B14" s="13" t="s">
        <v>2052</v>
      </c>
      <c r="C14" s="13" t="s">
        <v>2087</v>
      </c>
      <c r="D14" s="13" t="s">
        <v>2057</v>
      </c>
      <c r="E14" s="13" t="s">
        <v>2090</v>
      </c>
      <c r="F14" s="13" t="s">
        <v>2059</v>
      </c>
      <c r="G14" s="13" t="s">
        <v>2091</v>
      </c>
      <c r="H14" s="13" t="s">
        <v>2061</v>
      </c>
      <c r="I14" s="13" t="s">
        <v>2092</v>
      </c>
      <c r="J14" s="13" t="s">
        <v>2064</v>
      </c>
      <c r="K14" s="13" t="s">
        <v>2093</v>
      </c>
      <c r="L14" s="13" t="s">
        <v>2066</v>
      </c>
      <c r="M14" s="13" t="s">
        <v>2094</v>
      </c>
      <c r="N14" s="13" t="s">
        <v>2068</v>
      </c>
      <c r="O14" s="13" t="s">
        <v>2095</v>
      </c>
      <c r="P14" s="13" t="s">
        <v>2070</v>
      </c>
      <c r="Q14" s="13" t="s">
        <v>2096</v>
      </c>
      <c r="R14" s="13" t="s">
        <v>2072</v>
      </c>
      <c r="S14" s="78" t="s">
        <v>2097</v>
      </c>
      <c r="T14" s="78" t="s">
        <v>2074</v>
      </c>
      <c r="U14" s="78" t="s">
        <v>2098</v>
      </c>
      <c r="V14" s="78" t="s">
        <v>2075</v>
      </c>
    </row>
    <row r="15" spans="1:22" ht="15">
      <c r="A15" s="78" t="s">
        <v>536</v>
      </c>
      <c r="B15" s="78">
        <v>42</v>
      </c>
      <c r="C15" s="78" t="s">
        <v>536</v>
      </c>
      <c r="D15" s="78">
        <v>9</v>
      </c>
      <c r="E15" s="78" t="s">
        <v>536</v>
      </c>
      <c r="F15" s="78">
        <v>1</v>
      </c>
      <c r="G15" s="78" t="s">
        <v>536</v>
      </c>
      <c r="H15" s="78">
        <v>6</v>
      </c>
      <c r="I15" s="78" t="s">
        <v>536</v>
      </c>
      <c r="J15" s="78">
        <v>10</v>
      </c>
      <c r="K15" s="78" t="s">
        <v>549</v>
      </c>
      <c r="L15" s="78">
        <v>1</v>
      </c>
      <c r="M15" s="78" t="s">
        <v>536</v>
      </c>
      <c r="N15" s="78">
        <v>1</v>
      </c>
      <c r="O15" s="78" t="s">
        <v>536</v>
      </c>
      <c r="P15" s="78">
        <v>1</v>
      </c>
      <c r="Q15" s="78" t="s">
        <v>536</v>
      </c>
      <c r="R15" s="78">
        <v>1</v>
      </c>
      <c r="S15" s="78"/>
      <c r="T15" s="78"/>
      <c r="U15" s="78"/>
      <c r="V15" s="78"/>
    </row>
    <row r="16" spans="1:22" ht="15">
      <c r="A16" s="78" t="s">
        <v>539</v>
      </c>
      <c r="B16" s="78">
        <v>9</v>
      </c>
      <c r="C16" s="78" t="s">
        <v>537</v>
      </c>
      <c r="D16" s="78">
        <v>1</v>
      </c>
      <c r="E16" s="78"/>
      <c r="F16" s="78"/>
      <c r="G16" s="78"/>
      <c r="H16" s="78"/>
      <c r="I16" s="78" t="s">
        <v>539</v>
      </c>
      <c r="J16" s="78">
        <v>9</v>
      </c>
      <c r="K16" s="78"/>
      <c r="L16" s="78"/>
      <c r="M16" s="78"/>
      <c r="N16" s="78"/>
      <c r="O16" s="78"/>
      <c r="P16" s="78"/>
      <c r="Q16" s="78"/>
      <c r="R16" s="78"/>
      <c r="S16" s="78"/>
      <c r="T16" s="78"/>
      <c r="U16" s="78"/>
      <c r="V16" s="78"/>
    </row>
    <row r="17" spans="1:22" ht="15">
      <c r="A17" s="78" t="s">
        <v>553</v>
      </c>
      <c r="B17" s="78">
        <v>6</v>
      </c>
      <c r="C17" s="78" t="s">
        <v>540</v>
      </c>
      <c r="D17" s="78">
        <v>1</v>
      </c>
      <c r="E17" s="78"/>
      <c r="F17" s="78"/>
      <c r="G17" s="78"/>
      <c r="H17" s="78"/>
      <c r="I17" s="78" t="s">
        <v>538</v>
      </c>
      <c r="J17" s="78">
        <v>5</v>
      </c>
      <c r="K17" s="78"/>
      <c r="L17" s="78"/>
      <c r="M17" s="78"/>
      <c r="N17" s="78"/>
      <c r="O17" s="78"/>
      <c r="P17" s="78"/>
      <c r="Q17" s="78"/>
      <c r="R17" s="78"/>
      <c r="S17" s="78"/>
      <c r="T17" s="78"/>
      <c r="U17" s="78"/>
      <c r="V17" s="78"/>
    </row>
    <row r="18" spans="1:22" ht="15">
      <c r="A18" s="78" t="s">
        <v>556</v>
      </c>
      <c r="B18" s="78">
        <v>5</v>
      </c>
      <c r="C18" s="78" t="s">
        <v>544</v>
      </c>
      <c r="D18" s="78">
        <v>1</v>
      </c>
      <c r="E18" s="78"/>
      <c r="F18" s="78"/>
      <c r="G18" s="78"/>
      <c r="H18" s="78"/>
      <c r="I18" s="78" t="s">
        <v>541</v>
      </c>
      <c r="J18" s="78">
        <v>1</v>
      </c>
      <c r="K18" s="78"/>
      <c r="L18" s="78"/>
      <c r="M18" s="78"/>
      <c r="N18" s="78"/>
      <c r="O18" s="78"/>
      <c r="P18" s="78"/>
      <c r="Q18" s="78"/>
      <c r="R18" s="78"/>
      <c r="S18" s="78"/>
      <c r="T18" s="78"/>
      <c r="U18" s="78"/>
      <c r="V18" s="78"/>
    </row>
    <row r="19" spans="1:22" ht="15">
      <c r="A19" s="78" t="s">
        <v>558</v>
      </c>
      <c r="B19" s="78">
        <v>5</v>
      </c>
      <c r="C19" s="78" t="s">
        <v>2088</v>
      </c>
      <c r="D19" s="78">
        <v>1</v>
      </c>
      <c r="E19" s="78"/>
      <c r="F19" s="78"/>
      <c r="G19" s="78"/>
      <c r="H19" s="78"/>
      <c r="I19" s="78"/>
      <c r="J19" s="78"/>
      <c r="K19" s="78"/>
      <c r="L19" s="78"/>
      <c r="M19" s="78"/>
      <c r="N19" s="78"/>
      <c r="O19" s="78"/>
      <c r="P19" s="78"/>
      <c r="Q19" s="78"/>
      <c r="R19" s="78"/>
      <c r="S19" s="78"/>
      <c r="T19" s="78"/>
      <c r="U19" s="78"/>
      <c r="V19" s="78"/>
    </row>
    <row r="20" spans="1:22" ht="15">
      <c r="A20" s="78" t="s">
        <v>538</v>
      </c>
      <c r="B20" s="78">
        <v>5</v>
      </c>
      <c r="C20" s="78" t="s">
        <v>546</v>
      </c>
      <c r="D20" s="78">
        <v>1</v>
      </c>
      <c r="E20" s="78"/>
      <c r="F20" s="78"/>
      <c r="G20" s="78"/>
      <c r="H20" s="78"/>
      <c r="I20" s="78"/>
      <c r="J20" s="78"/>
      <c r="K20" s="78"/>
      <c r="L20" s="78"/>
      <c r="M20" s="78"/>
      <c r="N20" s="78"/>
      <c r="O20" s="78"/>
      <c r="P20" s="78"/>
      <c r="Q20" s="78"/>
      <c r="R20" s="78"/>
      <c r="S20" s="78"/>
      <c r="T20" s="78"/>
      <c r="U20" s="78"/>
      <c r="V20" s="78"/>
    </row>
    <row r="21" spans="1:22" ht="15">
      <c r="A21" s="78" t="s">
        <v>547</v>
      </c>
      <c r="B21" s="78">
        <v>3</v>
      </c>
      <c r="C21" s="78" t="s">
        <v>547</v>
      </c>
      <c r="D21" s="78">
        <v>1</v>
      </c>
      <c r="E21" s="78"/>
      <c r="F21" s="78"/>
      <c r="G21" s="78"/>
      <c r="H21" s="78"/>
      <c r="I21" s="78"/>
      <c r="J21" s="78"/>
      <c r="K21" s="78"/>
      <c r="L21" s="78"/>
      <c r="M21" s="78"/>
      <c r="N21" s="78"/>
      <c r="O21" s="78"/>
      <c r="P21" s="78"/>
      <c r="Q21" s="78"/>
      <c r="R21" s="78"/>
      <c r="S21" s="78"/>
      <c r="T21" s="78"/>
      <c r="U21" s="78"/>
      <c r="V21" s="78"/>
    </row>
    <row r="22" spans="1:22" ht="15">
      <c r="A22" s="78" t="s">
        <v>551</v>
      </c>
      <c r="B22" s="78">
        <v>2</v>
      </c>
      <c r="C22" s="78" t="s">
        <v>548</v>
      </c>
      <c r="D22" s="78">
        <v>1</v>
      </c>
      <c r="E22" s="78"/>
      <c r="F22" s="78"/>
      <c r="G22" s="78"/>
      <c r="H22" s="78"/>
      <c r="I22" s="78"/>
      <c r="J22" s="78"/>
      <c r="K22" s="78"/>
      <c r="L22" s="78"/>
      <c r="M22" s="78"/>
      <c r="N22" s="78"/>
      <c r="O22" s="78"/>
      <c r="P22" s="78"/>
      <c r="Q22" s="78"/>
      <c r="R22" s="78"/>
      <c r="S22" s="78"/>
      <c r="T22" s="78"/>
      <c r="U22" s="78"/>
      <c r="V22" s="78"/>
    </row>
    <row r="23" spans="1:22" ht="15">
      <c r="A23" s="78" t="s">
        <v>557</v>
      </c>
      <c r="B23" s="78">
        <v>1</v>
      </c>
      <c r="C23" s="78" t="s">
        <v>2089</v>
      </c>
      <c r="D23" s="78">
        <v>1</v>
      </c>
      <c r="E23" s="78"/>
      <c r="F23" s="78"/>
      <c r="G23" s="78"/>
      <c r="H23" s="78"/>
      <c r="I23" s="78"/>
      <c r="J23" s="78"/>
      <c r="K23" s="78"/>
      <c r="L23" s="78"/>
      <c r="M23" s="78"/>
      <c r="N23" s="78"/>
      <c r="O23" s="78"/>
      <c r="P23" s="78"/>
      <c r="Q23" s="78"/>
      <c r="R23" s="78"/>
      <c r="S23" s="78"/>
      <c r="T23" s="78"/>
      <c r="U23" s="78"/>
      <c r="V23" s="78"/>
    </row>
    <row r="24" spans="1:22" ht="15">
      <c r="A24" s="78" t="s">
        <v>555</v>
      </c>
      <c r="B24" s="78">
        <v>1</v>
      </c>
      <c r="C24" s="78" t="s">
        <v>552</v>
      </c>
      <c r="D24" s="78">
        <v>1</v>
      </c>
      <c r="E24" s="78"/>
      <c r="F24" s="78"/>
      <c r="G24" s="78"/>
      <c r="H24" s="78"/>
      <c r="I24" s="78"/>
      <c r="J24" s="78"/>
      <c r="K24" s="78"/>
      <c r="L24" s="78"/>
      <c r="M24" s="78"/>
      <c r="N24" s="78"/>
      <c r="O24" s="78"/>
      <c r="P24" s="78"/>
      <c r="Q24" s="78"/>
      <c r="R24" s="78"/>
      <c r="S24" s="78"/>
      <c r="T24" s="78"/>
      <c r="U24" s="78"/>
      <c r="V24" s="78"/>
    </row>
    <row r="27" spans="1:22" ht="15" customHeight="1">
      <c r="A27" s="13" t="s">
        <v>2105</v>
      </c>
      <c r="B27" s="13" t="s">
        <v>2052</v>
      </c>
      <c r="C27" s="13" t="s">
        <v>2113</v>
      </c>
      <c r="D27" s="13" t="s">
        <v>2057</v>
      </c>
      <c r="E27" s="13" t="s">
        <v>2121</v>
      </c>
      <c r="F27" s="13" t="s">
        <v>2059</v>
      </c>
      <c r="G27" s="13" t="s">
        <v>2123</v>
      </c>
      <c r="H27" s="13" t="s">
        <v>2061</v>
      </c>
      <c r="I27" s="13" t="s">
        <v>2125</v>
      </c>
      <c r="J27" s="13" t="s">
        <v>2064</v>
      </c>
      <c r="K27" s="13" t="s">
        <v>2130</v>
      </c>
      <c r="L27" s="13" t="s">
        <v>2066</v>
      </c>
      <c r="M27" s="78" t="s">
        <v>2135</v>
      </c>
      <c r="N27" s="78" t="s">
        <v>2068</v>
      </c>
      <c r="O27" s="13" t="s">
        <v>2136</v>
      </c>
      <c r="P27" s="13" t="s">
        <v>2070</v>
      </c>
      <c r="Q27" s="13" t="s">
        <v>2139</v>
      </c>
      <c r="R27" s="13" t="s">
        <v>2072</v>
      </c>
      <c r="S27" s="13" t="s">
        <v>2141</v>
      </c>
      <c r="T27" s="13" t="s">
        <v>2074</v>
      </c>
      <c r="U27" s="13" t="s">
        <v>2142</v>
      </c>
      <c r="V27" s="13" t="s">
        <v>2075</v>
      </c>
    </row>
    <row r="28" spans="1:22" ht="15">
      <c r="A28" s="78" t="s">
        <v>559</v>
      </c>
      <c r="B28" s="78">
        <v>93</v>
      </c>
      <c r="C28" s="78" t="s">
        <v>559</v>
      </c>
      <c r="D28" s="78">
        <v>12</v>
      </c>
      <c r="E28" s="78" t="s">
        <v>2122</v>
      </c>
      <c r="F28" s="78">
        <v>1</v>
      </c>
      <c r="G28" s="78" t="s">
        <v>559</v>
      </c>
      <c r="H28" s="78">
        <v>22</v>
      </c>
      <c r="I28" s="78" t="s">
        <v>567</v>
      </c>
      <c r="J28" s="78">
        <v>28</v>
      </c>
      <c r="K28" s="78" t="s">
        <v>2110</v>
      </c>
      <c r="L28" s="78">
        <v>1</v>
      </c>
      <c r="M28" s="78"/>
      <c r="N28" s="78"/>
      <c r="O28" s="78" t="s">
        <v>2137</v>
      </c>
      <c r="P28" s="78">
        <v>1</v>
      </c>
      <c r="Q28" s="78" t="s">
        <v>2140</v>
      </c>
      <c r="R28" s="78">
        <v>1</v>
      </c>
      <c r="S28" s="78" t="s">
        <v>559</v>
      </c>
      <c r="T28" s="78">
        <v>2</v>
      </c>
      <c r="U28" s="78" t="s">
        <v>2143</v>
      </c>
      <c r="V28" s="78">
        <v>3</v>
      </c>
    </row>
    <row r="29" spans="1:22" ht="15">
      <c r="A29" s="78" t="s">
        <v>585</v>
      </c>
      <c r="B29" s="78">
        <v>32</v>
      </c>
      <c r="C29" s="78" t="s">
        <v>585</v>
      </c>
      <c r="D29" s="78">
        <v>4</v>
      </c>
      <c r="E29" s="78" t="s">
        <v>559</v>
      </c>
      <c r="F29" s="78">
        <v>1</v>
      </c>
      <c r="G29" s="78" t="s">
        <v>2124</v>
      </c>
      <c r="H29" s="78">
        <v>1</v>
      </c>
      <c r="I29" s="78" t="s">
        <v>2107</v>
      </c>
      <c r="J29" s="78">
        <v>14</v>
      </c>
      <c r="K29" s="78" t="s">
        <v>559</v>
      </c>
      <c r="L29" s="78">
        <v>1</v>
      </c>
      <c r="M29" s="78"/>
      <c r="N29" s="78"/>
      <c r="O29" s="78" t="s">
        <v>2138</v>
      </c>
      <c r="P29" s="78">
        <v>1</v>
      </c>
      <c r="Q29" s="78" t="s">
        <v>559</v>
      </c>
      <c r="R29" s="78">
        <v>1</v>
      </c>
      <c r="S29" s="78"/>
      <c r="T29" s="78"/>
      <c r="U29" s="78" t="s">
        <v>2144</v>
      </c>
      <c r="V29" s="78">
        <v>3</v>
      </c>
    </row>
    <row r="30" spans="1:22" ht="15">
      <c r="A30" s="78" t="s">
        <v>567</v>
      </c>
      <c r="B30" s="78">
        <v>28</v>
      </c>
      <c r="C30" s="78" t="s">
        <v>2114</v>
      </c>
      <c r="D30" s="78">
        <v>2</v>
      </c>
      <c r="E30" s="78"/>
      <c r="F30" s="78"/>
      <c r="G30" s="78"/>
      <c r="H30" s="78"/>
      <c r="I30" s="78" t="s">
        <v>2108</v>
      </c>
      <c r="J30" s="78">
        <v>13</v>
      </c>
      <c r="K30" s="78" t="s">
        <v>585</v>
      </c>
      <c r="L30" s="78">
        <v>1</v>
      </c>
      <c r="M30" s="78"/>
      <c r="N30" s="78"/>
      <c r="O30" s="78" t="s">
        <v>559</v>
      </c>
      <c r="P30" s="78">
        <v>1</v>
      </c>
      <c r="Q30" s="78" t="s">
        <v>2111</v>
      </c>
      <c r="R30" s="78">
        <v>1</v>
      </c>
      <c r="S30" s="78"/>
      <c r="T30" s="78"/>
      <c r="U30" s="78" t="s">
        <v>2145</v>
      </c>
      <c r="V30" s="78">
        <v>3</v>
      </c>
    </row>
    <row r="31" spans="1:22" ht="15">
      <c r="A31" s="78" t="s">
        <v>2106</v>
      </c>
      <c r="B31" s="78">
        <v>19</v>
      </c>
      <c r="C31" s="78" t="s">
        <v>2115</v>
      </c>
      <c r="D31" s="78">
        <v>2</v>
      </c>
      <c r="E31" s="78"/>
      <c r="F31" s="78"/>
      <c r="G31" s="78"/>
      <c r="H31" s="78"/>
      <c r="I31" s="78" t="s">
        <v>559</v>
      </c>
      <c r="J31" s="78">
        <v>12</v>
      </c>
      <c r="K31" s="78" t="s">
        <v>2131</v>
      </c>
      <c r="L31" s="78">
        <v>1</v>
      </c>
      <c r="M31" s="78"/>
      <c r="N31" s="78"/>
      <c r="O31" s="78"/>
      <c r="P31" s="78"/>
      <c r="Q31" s="78"/>
      <c r="R31" s="78"/>
      <c r="S31" s="78"/>
      <c r="T31" s="78"/>
      <c r="U31" s="78" t="s">
        <v>2146</v>
      </c>
      <c r="V31" s="78">
        <v>3</v>
      </c>
    </row>
    <row r="32" spans="1:22" ht="15">
      <c r="A32" s="78" t="s">
        <v>2107</v>
      </c>
      <c r="B32" s="78">
        <v>14</v>
      </c>
      <c r="C32" s="78" t="s">
        <v>2109</v>
      </c>
      <c r="D32" s="78">
        <v>2</v>
      </c>
      <c r="E32" s="78"/>
      <c r="F32" s="78"/>
      <c r="G32" s="78"/>
      <c r="H32" s="78"/>
      <c r="I32" s="78" t="s">
        <v>585</v>
      </c>
      <c r="J32" s="78">
        <v>9</v>
      </c>
      <c r="K32" s="78" t="s">
        <v>2132</v>
      </c>
      <c r="L32" s="78">
        <v>1</v>
      </c>
      <c r="M32" s="78"/>
      <c r="N32" s="78"/>
      <c r="O32" s="78"/>
      <c r="P32" s="78"/>
      <c r="Q32" s="78"/>
      <c r="R32" s="78"/>
      <c r="S32" s="78"/>
      <c r="T32" s="78"/>
      <c r="U32" s="78" t="s">
        <v>2147</v>
      </c>
      <c r="V32" s="78">
        <v>3</v>
      </c>
    </row>
    <row r="33" spans="1:22" ht="15">
      <c r="A33" s="78" t="s">
        <v>2108</v>
      </c>
      <c r="B33" s="78">
        <v>13</v>
      </c>
      <c r="C33" s="78" t="s">
        <v>2116</v>
      </c>
      <c r="D33" s="78">
        <v>1</v>
      </c>
      <c r="E33" s="78"/>
      <c r="F33" s="78"/>
      <c r="G33" s="78"/>
      <c r="H33" s="78"/>
      <c r="I33" s="78" t="s">
        <v>2126</v>
      </c>
      <c r="J33" s="78">
        <v>8</v>
      </c>
      <c r="K33" s="78" t="s">
        <v>2133</v>
      </c>
      <c r="L33" s="78">
        <v>1</v>
      </c>
      <c r="M33" s="78"/>
      <c r="N33" s="78"/>
      <c r="O33" s="78"/>
      <c r="P33" s="78"/>
      <c r="Q33" s="78"/>
      <c r="R33" s="78"/>
      <c r="S33" s="78"/>
      <c r="T33" s="78"/>
      <c r="U33" s="78" t="s">
        <v>559</v>
      </c>
      <c r="V33" s="78">
        <v>3</v>
      </c>
    </row>
    <row r="34" spans="1:22" ht="15">
      <c r="A34" s="78" t="s">
        <v>2109</v>
      </c>
      <c r="B34" s="78">
        <v>10</v>
      </c>
      <c r="C34" s="78" t="s">
        <v>2117</v>
      </c>
      <c r="D34" s="78">
        <v>1</v>
      </c>
      <c r="E34" s="78"/>
      <c r="F34" s="78"/>
      <c r="G34" s="78"/>
      <c r="H34" s="78"/>
      <c r="I34" s="78" t="s">
        <v>2127</v>
      </c>
      <c r="J34" s="78">
        <v>8</v>
      </c>
      <c r="K34" s="78" t="s">
        <v>2134</v>
      </c>
      <c r="L34" s="78">
        <v>1</v>
      </c>
      <c r="M34" s="78"/>
      <c r="N34" s="78"/>
      <c r="O34" s="78"/>
      <c r="P34" s="78"/>
      <c r="Q34" s="78"/>
      <c r="R34" s="78"/>
      <c r="S34" s="78"/>
      <c r="T34" s="78"/>
      <c r="U34" s="78" t="s">
        <v>2148</v>
      </c>
      <c r="V34" s="78">
        <v>3</v>
      </c>
    </row>
    <row r="35" spans="1:22" ht="15">
      <c r="A35" s="78" t="s">
        <v>2110</v>
      </c>
      <c r="B35" s="78">
        <v>9</v>
      </c>
      <c r="C35" s="78" t="s">
        <v>2118</v>
      </c>
      <c r="D35" s="78">
        <v>1</v>
      </c>
      <c r="E35" s="78"/>
      <c r="F35" s="78"/>
      <c r="G35" s="78"/>
      <c r="H35" s="78"/>
      <c r="I35" s="78" t="s">
        <v>581</v>
      </c>
      <c r="J35" s="78">
        <v>8</v>
      </c>
      <c r="K35" s="78"/>
      <c r="L35" s="78"/>
      <c r="M35" s="78"/>
      <c r="N35" s="78"/>
      <c r="O35" s="78"/>
      <c r="P35" s="78"/>
      <c r="Q35" s="78"/>
      <c r="R35" s="78"/>
      <c r="S35" s="78"/>
      <c r="T35" s="78"/>
      <c r="U35" s="78" t="s">
        <v>2149</v>
      </c>
      <c r="V35" s="78">
        <v>3</v>
      </c>
    </row>
    <row r="36" spans="1:22" ht="15">
      <c r="A36" s="78" t="s">
        <v>2111</v>
      </c>
      <c r="B36" s="78">
        <v>9</v>
      </c>
      <c r="C36" s="78" t="s">
        <v>2119</v>
      </c>
      <c r="D36" s="78">
        <v>1</v>
      </c>
      <c r="E36" s="78"/>
      <c r="F36" s="78"/>
      <c r="G36" s="78"/>
      <c r="H36" s="78"/>
      <c r="I36" s="78" t="s">
        <v>2128</v>
      </c>
      <c r="J36" s="78">
        <v>7</v>
      </c>
      <c r="K36" s="78"/>
      <c r="L36" s="78"/>
      <c r="M36" s="78"/>
      <c r="N36" s="78"/>
      <c r="O36" s="78"/>
      <c r="P36" s="78"/>
      <c r="Q36" s="78"/>
      <c r="R36" s="78"/>
      <c r="S36" s="78"/>
      <c r="T36" s="78"/>
      <c r="U36" s="78" t="s">
        <v>2150</v>
      </c>
      <c r="V36" s="78">
        <v>1</v>
      </c>
    </row>
    <row r="37" spans="1:22" ht="15">
      <c r="A37" s="78" t="s">
        <v>2112</v>
      </c>
      <c r="B37" s="78">
        <v>8</v>
      </c>
      <c r="C37" s="78" t="s">
        <v>2120</v>
      </c>
      <c r="D37" s="78">
        <v>1</v>
      </c>
      <c r="E37" s="78"/>
      <c r="F37" s="78"/>
      <c r="G37" s="78"/>
      <c r="H37" s="78"/>
      <c r="I37" s="78" t="s">
        <v>2129</v>
      </c>
      <c r="J37" s="78">
        <v>7</v>
      </c>
      <c r="K37" s="78"/>
      <c r="L37" s="78"/>
      <c r="M37" s="78"/>
      <c r="N37" s="78"/>
      <c r="O37" s="78"/>
      <c r="P37" s="78"/>
      <c r="Q37" s="78"/>
      <c r="R37" s="78"/>
      <c r="S37" s="78"/>
      <c r="T37" s="78"/>
      <c r="U37" s="78" t="s">
        <v>2151</v>
      </c>
      <c r="V37" s="78">
        <v>1</v>
      </c>
    </row>
    <row r="40" spans="1:22" ht="15" customHeight="1">
      <c r="A40" s="13" t="s">
        <v>2161</v>
      </c>
      <c r="B40" s="13" t="s">
        <v>2052</v>
      </c>
      <c r="C40" s="13" t="s">
        <v>2171</v>
      </c>
      <c r="D40" s="13" t="s">
        <v>2057</v>
      </c>
      <c r="E40" s="13" t="s">
        <v>2177</v>
      </c>
      <c r="F40" s="13" t="s">
        <v>2059</v>
      </c>
      <c r="G40" s="13" t="s">
        <v>2178</v>
      </c>
      <c r="H40" s="13" t="s">
        <v>2061</v>
      </c>
      <c r="I40" s="13" t="s">
        <v>2183</v>
      </c>
      <c r="J40" s="13" t="s">
        <v>2064</v>
      </c>
      <c r="K40" s="13" t="s">
        <v>2192</v>
      </c>
      <c r="L40" s="13" t="s">
        <v>2066</v>
      </c>
      <c r="M40" s="78" t="s">
        <v>2193</v>
      </c>
      <c r="N40" s="78" t="s">
        <v>2068</v>
      </c>
      <c r="O40" s="13" t="s">
        <v>2194</v>
      </c>
      <c r="P40" s="13" t="s">
        <v>2070</v>
      </c>
      <c r="Q40" s="13" t="s">
        <v>2196</v>
      </c>
      <c r="R40" s="13" t="s">
        <v>2072</v>
      </c>
      <c r="S40" s="13" t="s">
        <v>2205</v>
      </c>
      <c r="T40" s="13" t="s">
        <v>2074</v>
      </c>
      <c r="U40" s="13" t="s">
        <v>2206</v>
      </c>
      <c r="V40" s="13" t="s">
        <v>2075</v>
      </c>
    </row>
    <row r="41" spans="1:22" ht="15">
      <c r="A41" s="84" t="s">
        <v>2162</v>
      </c>
      <c r="B41" s="84">
        <v>159</v>
      </c>
      <c r="C41" s="84" t="s">
        <v>2168</v>
      </c>
      <c r="D41" s="84">
        <v>16</v>
      </c>
      <c r="E41" s="84" t="s">
        <v>293</v>
      </c>
      <c r="F41" s="84">
        <v>5</v>
      </c>
      <c r="G41" s="84" t="s">
        <v>2167</v>
      </c>
      <c r="H41" s="84">
        <v>22</v>
      </c>
      <c r="I41" s="84" t="s">
        <v>234</v>
      </c>
      <c r="J41" s="84">
        <v>41</v>
      </c>
      <c r="K41" s="84" t="s">
        <v>293</v>
      </c>
      <c r="L41" s="84">
        <v>3</v>
      </c>
      <c r="M41" s="84"/>
      <c r="N41" s="84"/>
      <c r="O41" s="84" t="s">
        <v>2195</v>
      </c>
      <c r="P41" s="84">
        <v>2</v>
      </c>
      <c r="Q41" s="84" t="s">
        <v>2197</v>
      </c>
      <c r="R41" s="84">
        <v>4</v>
      </c>
      <c r="S41" s="84" t="s">
        <v>286</v>
      </c>
      <c r="T41" s="84">
        <v>2</v>
      </c>
      <c r="U41" s="84" t="s">
        <v>285</v>
      </c>
      <c r="V41" s="84">
        <v>4</v>
      </c>
    </row>
    <row r="42" spans="1:22" ht="15">
      <c r="A42" s="84" t="s">
        <v>2163</v>
      </c>
      <c r="B42" s="84">
        <v>20</v>
      </c>
      <c r="C42" s="84" t="s">
        <v>2167</v>
      </c>
      <c r="D42" s="84">
        <v>12</v>
      </c>
      <c r="E42" s="84" t="s">
        <v>297</v>
      </c>
      <c r="F42" s="84">
        <v>4</v>
      </c>
      <c r="G42" s="84" t="s">
        <v>2169</v>
      </c>
      <c r="H42" s="84">
        <v>18</v>
      </c>
      <c r="I42" s="84" t="s">
        <v>285</v>
      </c>
      <c r="J42" s="84">
        <v>29</v>
      </c>
      <c r="K42" s="84" t="s">
        <v>308</v>
      </c>
      <c r="L42" s="84">
        <v>3</v>
      </c>
      <c r="M42" s="84"/>
      <c r="N42" s="84"/>
      <c r="O42" s="84"/>
      <c r="P42" s="84"/>
      <c r="Q42" s="84" t="s">
        <v>2198</v>
      </c>
      <c r="R42" s="84">
        <v>3</v>
      </c>
      <c r="S42" s="84" t="s">
        <v>2167</v>
      </c>
      <c r="T42" s="84">
        <v>2</v>
      </c>
      <c r="U42" s="84" t="s">
        <v>2207</v>
      </c>
      <c r="V42" s="84">
        <v>4</v>
      </c>
    </row>
    <row r="43" spans="1:22" ht="15">
      <c r="A43" s="84" t="s">
        <v>2164</v>
      </c>
      <c r="B43" s="84">
        <v>0</v>
      </c>
      <c r="C43" s="84" t="s">
        <v>2170</v>
      </c>
      <c r="D43" s="84">
        <v>12</v>
      </c>
      <c r="E43" s="84" t="s">
        <v>296</v>
      </c>
      <c r="F43" s="84">
        <v>4</v>
      </c>
      <c r="G43" s="84" t="s">
        <v>280</v>
      </c>
      <c r="H43" s="84">
        <v>15</v>
      </c>
      <c r="I43" s="84" t="s">
        <v>2184</v>
      </c>
      <c r="J43" s="84">
        <v>28</v>
      </c>
      <c r="K43" s="84" t="s">
        <v>297</v>
      </c>
      <c r="L43" s="84">
        <v>3</v>
      </c>
      <c r="M43" s="84"/>
      <c r="N43" s="84"/>
      <c r="O43" s="84"/>
      <c r="P43" s="84"/>
      <c r="Q43" s="84" t="s">
        <v>2199</v>
      </c>
      <c r="R43" s="84">
        <v>3</v>
      </c>
      <c r="S43" s="84"/>
      <c r="T43" s="84"/>
      <c r="U43" s="84" t="s">
        <v>2208</v>
      </c>
      <c r="V43" s="84">
        <v>3</v>
      </c>
    </row>
    <row r="44" spans="1:22" ht="15">
      <c r="A44" s="84" t="s">
        <v>2165</v>
      </c>
      <c r="B44" s="84">
        <v>3731</v>
      </c>
      <c r="C44" s="84" t="s">
        <v>2172</v>
      </c>
      <c r="D44" s="84">
        <v>8</v>
      </c>
      <c r="E44" s="84" t="s">
        <v>295</v>
      </c>
      <c r="F44" s="84">
        <v>4</v>
      </c>
      <c r="G44" s="84" t="s">
        <v>2179</v>
      </c>
      <c r="H44" s="84">
        <v>10</v>
      </c>
      <c r="I44" s="84" t="s">
        <v>2185</v>
      </c>
      <c r="J44" s="84">
        <v>17</v>
      </c>
      <c r="K44" s="84" t="s">
        <v>307</v>
      </c>
      <c r="L44" s="84">
        <v>3</v>
      </c>
      <c r="M44" s="84"/>
      <c r="N44" s="84"/>
      <c r="O44" s="84"/>
      <c r="P44" s="84"/>
      <c r="Q44" s="84" t="s">
        <v>2168</v>
      </c>
      <c r="R44" s="84">
        <v>3</v>
      </c>
      <c r="S44" s="84"/>
      <c r="T44" s="84"/>
      <c r="U44" s="84" t="s">
        <v>2109</v>
      </c>
      <c r="V44" s="84">
        <v>3</v>
      </c>
    </row>
    <row r="45" spans="1:22" ht="15">
      <c r="A45" s="84" t="s">
        <v>2166</v>
      </c>
      <c r="B45" s="84">
        <v>3910</v>
      </c>
      <c r="C45" s="84" t="s">
        <v>2114</v>
      </c>
      <c r="D45" s="84">
        <v>6</v>
      </c>
      <c r="E45" s="84" t="s">
        <v>294</v>
      </c>
      <c r="F45" s="84">
        <v>4</v>
      </c>
      <c r="G45" s="84" t="s">
        <v>2168</v>
      </c>
      <c r="H45" s="84">
        <v>8</v>
      </c>
      <c r="I45" s="84" t="s">
        <v>2186</v>
      </c>
      <c r="J45" s="84">
        <v>16</v>
      </c>
      <c r="K45" s="84" t="s">
        <v>295</v>
      </c>
      <c r="L45" s="84">
        <v>3</v>
      </c>
      <c r="M45" s="84"/>
      <c r="N45" s="84"/>
      <c r="O45" s="84"/>
      <c r="P45" s="84"/>
      <c r="Q45" s="84" t="s">
        <v>2170</v>
      </c>
      <c r="R45" s="84">
        <v>3</v>
      </c>
      <c r="S45" s="84"/>
      <c r="T45" s="84"/>
      <c r="U45" s="84" t="s">
        <v>2209</v>
      </c>
      <c r="V45" s="84">
        <v>3</v>
      </c>
    </row>
    <row r="46" spans="1:22" ht="15">
      <c r="A46" s="84" t="s">
        <v>2167</v>
      </c>
      <c r="B46" s="84">
        <v>93</v>
      </c>
      <c r="C46" s="84" t="s">
        <v>2173</v>
      </c>
      <c r="D46" s="84">
        <v>6</v>
      </c>
      <c r="E46" s="84" t="s">
        <v>240</v>
      </c>
      <c r="F46" s="84">
        <v>4</v>
      </c>
      <c r="G46" s="84" t="s">
        <v>2180</v>
      </c>
      <c r="H46" s="84">
        <v>7</v>
      </c>
      <c r="I46" s="84" t="s">
        <v>2187</v>
      </c>
      <c r="J46" s="84">
        <v>15</v>
      </c>
      <c r="K46" s="84" t="s">
        <v>306</v>
      </c>
      <c r="L46" s="84">
        <v>3</v>
      </c>
      <c r="M46" s="84"/>
      <c r="N46" s="84"/>
      <c r="O46" s="84"/>
      <c r="P46" s="84"/>
      <c r="Q46" s="84" t="s">
        <v>2200</v>
      </c>
      <c r="R46" s="84">
        <v>3</v>
      </c>
      <c r="S46" s="84"/>
      <c r="T46" s="84"/>
      <c r="U46" s="84" t="s">
        <v>2210</v>
      </c>
      <c r="V46" s="84">
        <v>3</v>
      </c>
    </row>
    <row r="47" spans="1:22" ht="15">
      <c r="A47" s="84" t="s">
        <v>2168</v>
      </c>
      <c r="B47" s="84">
        <v>44</v>
      </c>
      <c r="C47" s="84" t="s">
        <v>2174</v>
      </c>
      <c r="D47" s="84">
        <v>5</v>
      </c>
      <c r="E47" s="84" t="s">
        <v>271</v>
      </c>
      <c r="F47" s="84">
        <v>4</v>
      </c>
      <c r="G47" s="84" t="s">
        <v>2117</v>
      </c>
      <c r="H47" s="84">
        <v>6</v>
      </c>
      <c r="I47" s="84" t="s">
        <v>2188</v>
      </c>
      <c r="J47" s="84">
        <v>14</v>
      </c>
      <c r="K47" s="84" t="s">
        <v>305</v>
      </c>
      <c r="L47" s="84">
        <v>3</v>
      </c>
      <c r="M47" s="84"/>
      <c r="N47" s="84"/>
      <c r="O47" s="84"/>
      <c r="P47" s="84"/>
      <c r="Q47" s="84" t="s">
        <v>2201</v>
      </c>
      <c r="R47" s="84">
        <v>3</v>
      </c>
      <c r="S47" s="84"/>
      <c r="T47" s="84"/>
      <c r="U47" s="84" t="s">
        <v>2211</v>
      </c>
      <c r="V47" s="84">
        <v>3</v>
      </c>
    </row>
    <row r="48" spans="1:22" ht="15">
      <c r="A48" s="84" t="s">
        <v>2169</v>
      </c>
      <c r="B48" s="84">
        <v>41</v>
      </c>
      <c r="C48" s="84" t="s">
        <v>2175</v>
      </c>
      <c r="D48" s="84">
        <v>5</v>
      </c>
      <c r="E48" s="84" t="s">
        <v>292</v>
      </c>
      <c r="F48" s="84">
        <v>4</v>
      </c>
      <c r="G48" s="84" t="s">
        <v>2181</v>
      </c>
      <c r="H48" s="84">
        <v>6</v>
      </c>
      <c r="I48" s="84" t="s">
        <v>2189</v>
      </c>
      <c r="J48" s="84">
        <v>14</v>
      </c>
      <c r="K48" s="84" t="s">
        <v>304</v>
      </c>
      <c r="L48" s="84">
        <v>3</v>
      </c>
      <c r="M48" s="84"/>
      <c r="N48" s="84"/>
      <c r="O48" s="84"/>
      <c r="P48" s="84"/>
      <c r="Q48" s="84" t="s">
        <v>2202</v>
      </c>
      <c r="R48" s="84">
        <v>3</v>
      </c>
      <c r="S48" s="84"/>
      <c r="T48" s="84"/>
      <c r="U48" s="84" t="s">
        <v>2212</v>
      </c>
      <c r="V48" s="84">
        <v>3</v>
      </c>
    </row>
    <row r="49" spans="1:22" ht="15">
      <c r="A49" s="84" t="s">
        <v>234</v>
      </c>
      <c r="B49" s="84">
        <v>41</v>
      </c>
      <c r="C49" s="84" t="s">
        <v>2109</v>
      </c>
      <c r="D49" s="84">
        <v>4</v>
      </c>
      <c r="E49" s="84" t="s">
        <v>291</v>
      </c>
      <c r="F49" s="84">
        <v>4</v>
      </c>
      <c r="G49" s="84" t="s">
        <v>2170</v>
      </c>
      <c r="H49" s="84">
        <v>6</v>
      </c>
      <c r="I49" s="84" t="s">
        <v>2190</v>
      </c>
      <c r="J49" s="84">
        <v>13</v>
      </c>
      <c r="K49" s="84" t="s">
        <v>303</v>
      </c>
      <c r="L49" s="84">
        <v>3</v>
      </c>
      <c r="M49" s="84"/>
      <c r="N49" s="84"/>
      <c r="O49" s="84"/>
      <c r="P49" s="84"/>
      <c r="Q49" s="84" t="s">
        <v>2203</v>
      </c>
      <c r="R49" s="84">
        <v>3</v>
      </c>
      <c r="S49" s="84"/>
      <c r="T49" s="84"/>
      <c r="U49" s="84" t="s">
        <v>2213</v>
      </c>
      <c r="V49" s="84">
        <v>3</v>
      </c>
    </row>
    <row r="50" spans="1:22" ht="15">
      <c r="A50" s="84" t="s">
        <v>2170</v>
      </c>
      <c r="B50" s="84">
        <v>37</v>
      </c>
      <c r="C50" s="84" t="s">
        <v>2176</v>
      </c>
      <c r="D50" s="84">
        <v>4</v>
      </c>
      <c r="E50" s="84" t="s">
        <v>290</v>
      </c>
      <c r="F50" s="84">
        <v>4</v>
      </c>
      <c r="G50" s="84" t="s">
        <v>2182</v>
      </c>
      <c r="H50" s="84">
        <v>6</v>
      </c>
      <c r="I50" s="84" t="s">
        <v>2191</v>
      </c>
      <c r="J50" s="84">
        <v>12</v>
      </c>
      <c r="K50" s="84" t="s">
        <v>302</v>
      </c>
      <c r="L50" s="84">
        <v>3</v>
      </c>
      <c r="M50" s="84"/>
      <c r="N50" s="84"/>
      <c r="O50" s="84"/>
      <c r="P50" s="84"/>
      <c r="Q50" s="84" t="s">
        <v>2204</v>
      </c>
      <c r="R50" s="84">
        <v>3</v>
      </c>
      <c r="S50" s="84"/>
      <c r="T50" s="84"/>
      <c r="U50" s="84" t="s">
        <v>2167</v>
      </c>
      <c r="V50" s="84">
        <v>3</v>
      </c>
    </row>
    <row r="53" spans="1:22" ht="15" customHeight="1">
      <c r="A53" s="13" t="s">
        <v>2233</v>
      </c>
      <c r="B53" s="13" t="s">
        <v>2052</v>
      </c>
      <c r="C53" s="13" t="s">
        <v>2244</v>
      </c>
      <c r="D53" s="13" t="s">
        <v>2057</v>
      </c>
      <c r="E53" s="13" t="s">
        <v>2254</v>
      </c>
      <c r="F53" s="13" t="s">
        <v>2059</v>
      </c>
      <c r="G53" s="13" t="s">
        <v>2265</v>
      </c>
      <c r="H53" s="13" t="s">
        <v>2061</v>
      </c>
      <c r="I53" s="13" t="s">
        <v>2274</v>
      </c>
      <c r="J53" s="13" t="s">
        <v>2064</v>
      </c>
      <c r="K53" s="13" t="s">
        <v>2281</v>
      </c>
      <c r="L53" s="13" t="s">
        <v>2066</v>
      </c>
      <c r="M53" s="78" t="s">
        <v>2292</v>
      </c>
      <c r="N53" s="78" t="s">
        <v>2068</v>
      </c>
      <c r="O53" s="78" t="s">
        <v>2293</v>
      </c>
      <c r="P53" s="78" t="s">
        <v>2070</v>
      </c>
      <c r="Q53" s="13" t="s">
        <v>2294</v>
      </c>
      <c r="R53" s="13" t="s">
        <v>2072</v>
      </c>
      <c r="S53" s="78" t="s">
        <v>2304</v>
      </c>
      <c r="T53" s="78" t="s">
        <v>2074</v>
      </c>
      <c r="U53" s="13" t="s">
        <v>2305</v>
      </c>
      <c r="V53" s="13" t="s">
        <v>2075</v>
      </c>
    </row>
    <row r="54" spans="1:22" ht="15">
      <c r="A54" s="84" t="s">
        <v>2234</v>
      </c>
      <c r="B54" s="84">
        <v>34</v>
      </c>
      <c r="C54" s="84" t="s">
        <v>2234</v>
      </c>
      <c r="D54" s="84">
        <v>12</v>
      </c>
      <c r="E54" s="84" t="s">
        <v>2255</v>
      </c>
      <c r="F54" s="84">
        <v>4</v>
      </c>
      <c r="G54" s="84" t="s">
        <v>2236</v>
      </c>
      <c r="H54" s="84">
        <v>14</v>
      </c>
      <c r="I54" s="84" t="s">
        <v>2235</v>
      </c>
      <c r="J54" s="84">
        <v>15</v>
      </c>
      <c r="K54" s="84" t="s">
        <v>2282</v>
      </c>
      <c r="L54" s="84">
        <v>3</v>
      </c>
      <c r="M54" s="84"/>
      <c r="N54" s="84"/>
      <c r="O54" s="84"/>
      <c r="P54" s="84"/>
      <c r="Q54" s="84" t="s">
        <v>2295</v>
      </c>
      <c r="R54" s="84">
        <v>3</v>
      </c>
      <c r="S54" s="84"/>
      <c r="T54" s="84"/>
      <c r="U54" s="84" t="s">
        <v>2306</v>
      </c>
      <c r="V54" s="84">
        <v>4</v>
      </c>
    </row>
    <row r="55" spans="1:22" ht="15">
      <c r="A55" s="84" t="s">
        <v>2235</v>
      </c>
      <c r="B55" s="84">
        <v>15</v>
      </c>
      <c r="C55" s="84" t="s">
        <v>2245</v>
      </c>
      <c r="D55" s="84">
        <v>4</v>
      </c>
      <c r="E55" s="84" t="s">
        <v>2256</v>
      </c>
      <c r="F55" s="84">
        <v>4</v>
      </c>
      <c r="G55" s="84" t="s">
        <v>2234</v>
      </c>
      <c r="H55" s="84">
        <v>5</v>
      </c>
      <c r="I55" s="84" t="s">
        <v>2237</v>
      </c>
      <c r="J55" s="84">
        <v>12</v>
      </c>
      <c r="K55" s="84" t="s">
        <v>2283</v>
      </c>
      <c r="L55" s="84">
        <v>3</v>
      </c>
      <c r="M55" s="84"/>
      <c r="N55" s="84"/>
      <c r="O55" s="84"/>
      <c r="P55" s="84"/>
      <c r="Q55" s="84" t="s">
        <v>2296</v>
      </c>
      <c r="R55" s="84">
        <v>3</v>
      </c>
      <c r="S55" s="84"/>
      <c r="T55" s="84"/>
      <c r="U55" s="84" t="s">
        <v>2307</v>
      </c>
      <c r="V55" s="84">
        <v>3</v>
      </c>
    </row>
    <row r="56" spans="1:22" ht="15">
      <c r="A56" s="84" t="s">
        <v>2236</v>
      </c>
      <c r="B56" s="84">
        <v>14</v>
      </c>
      <c r="C56" s="84" t="s">
        <v>2246</v>
      </c>
      <c r="D56" s="84">
        <v>4</v>
      </c>
      <c r="E56" s="84" t="s">
        <v>2257</v>
      </c>
      <c r="F56" s="84">
        <v>4</v>
      </c>
      <c r="G56" s="84" t="s">
        <v>2266</v>
      </c>
      <c r="H56" s="84">
        <v>4</v>
      </c>
      <c r="I56" s="84" t="s">
        <v>2239</v>
      </c>
      <c r="J56" s="84">
        <v>9</v>
      </c>
      <c r="K56" s="84" t="s">
        <v>2284</v>
      </c>
      <c r="L56" s="84">
        <v>3</v>
      </c>
      <c r="M56" s="84"/>
      <c r="N56" s="84"/>
      <c r="O56" s="84"/>
      <c r="P56" s="84"/>
      <c r="Q56" s="84" t="s">
        <v>2297</v>
      </c>
      <c r="R56" s="84">
        <v>3</v>
      </c>
      <c r="S56" s="84"/>
      <c r="T56" s="84"/>
      <c r="U56" s="84" t="s">
        <v>2308</v>
      </c>
      <c r="V56" s="84">
        <v>3</v>
      </c>
    </row>
    <row r="57" spans="1:22" ht="15">
      <c r="A57" s="84" t="s">
        <v>2237</v>
      </c>
      <c r="B57" s="84">
        <v>12</v>
      </c>
      <c r="C57" s="84" t="s">
        <v>2247</v>
      </c>
      <c r="D57" s="84">
        <v>4</v>
      </c>
      <c r="E57" s="84" t="s">
        <v>2258</v>
      </c>
      <c r="F57" s="84">
        <v>4</v>
      </c>
      <c r="G57" s="84" t="s">
        <v>2267</v>
      </c>
      <c r="H57" s="84">
        <v>3</v>
      </c>
      <c r="I57" s="84" t="s">
        <v>2240</v>
      </c>
      <c r="J57" s="84">
        <v>9</v>
      </c>
      <c r="K57" s="84" t="s">
        <v>2285</v>
      </c>
      <c r="L57" s="84">
        <v>3</v>
      </c>
      <c r="M57" s="84"/>
      <c r="N57" s="84"/>
      <c r="O57" s="84"/>
      <c r="P57" s="84"/>
      <c r="Q57" s="84" t="s">
        <v>2234</v>
      </c>
      <c r="R57" s="84">
        <v>3</v>
      </c>
      <c r="S57" s="84"/>
      <c r="T57" s="84"/>
      <c r="U57" s="84" t="s">
        <v>2309</v>
      </c>
      <c r="V57" s="84">
        <v>3</v>
      </c>
    </row>
    <row r="58" spans="1:22" ht="15">
      <c r="A58" s="84" t="s">
        <v>2238</v>
      </c>
      <c r="B58" s="84">
        <v>10</v>
      </c>
      <c r="C58" s="84" t="s">
        <v>2248</v>
      </c>
      <c r="D58" s="84">
        <v>4</v>
      </c>
      <c r="E58" s="84" t="s">
        <v>2259</v>
      </c>
      <c r="F58" s="84">
        <v>4</v>
      </c>
      <c r="G58" s="84" t="s">
        <v>2268</v>
      </c>
      <c r="H58" s="84">
        <v>3</v>
      </c>
      <c r="I58" s="84" t="s">
        <v>2275</v>
      </c>
      <c r="J58" s="84">
        <v>8</v>
      </c>
      <c r="K58" s="84" t="s">
        <v>2286</v>
      </c>
      <c r="L58" s="84">
        <v>3</v>
      </c>
      <c r="M58" s="84"/>
      <c r="N58" s="84"/>
      <c r="O58" s="84"/>
      <c r="P58" s="84"/>
      <c r="Q58" s="84" t="s">
        <v>2298</v>
      </c>
      <c r="R58" s="84">
        <v>3</v>
      </c>
      <c r="S58" s="84"/>
      <c r="T58" s="84"/>
      <c r="U58" s="84" t="s">
        <v>2310</v>
      </c>
      <c r="V58" s="84">
        <v>3</v>
      </c>
    </row>
    <row r="59" spans="1:22" ht="15">
      <c r="A59" s="84" t="s">
        <v>2239</v>
      </c>
      <c r="B59" s="84">
        <v>9</v>
      </c>
      <c r="C59" s="84" t="s">
        <v>2249</v>
      </c>
      <c r="D59" s="84">
        <v>4</v>
      </c>
      <c r="E59" s="84" t="s">
        <v>2260</v>
      </c>
      <c r="F59" s="84">
        <v>4</v>
      </c>
      <c r="G59" s="84" t="s">
        <v>2269</v>
      </c>
      <c r="H59" s="84">
        <v>3</v>
      </c>
      <c r="I59" s="84" t="s">
        <v>2276</v>
      </c>
      <c r="J59" s="84">
        <v>8</v>
      </c>
      <c r="K59" s="84" t="s">
        <v>2287</v>
      </c>
      <c r="L59" s="84">
        <v>3</v>
      </c>
      <c r="M59" s="84"/>
      <c r="N59" s="84"/>
      <c r="O59" s="84"/>
      <c r="P59" s="84"/>
      <c r="Q59" s="84" t="s">
        <v>2299</v>
      </c>
      <c r="R59" s="84">
        <v>3</v>
      </c>
      <c r="S59" s="84"/>
      <c r="T59" s="84"/>
      <c r="U59" s="84" t="s">
        <v>2311</v>
      </c>
      <c r="V59" s="84">
        <v>3</v>
      </c>
    </row>
    <row r="60" spans="1:22" ht="15">
      <c r="A60" s="84" t="s">
        <v>2240</v>
      </c>
      <c r="B60" s="84">
        <v>9</v>
      </c>
      <c r="C60" s="84" t="s">
        <v>2250</v>
      </c>
      <c r="D60" s="84">
        <v>4</v>
      </c>
      <c r="E60" s="84" t="s">
        <v>2261</v>
      </c>
      <c r="F60" s="84">
        <v>4</v>
      </c>
      <c r="G60" s="84" t="s">
        <v>2270</v>
      </c>
      <c r="H60" s="84">
        <v>3</v>
      </c>
      <c r="I60" s="84" t="s">
        <v>2277</v>
      </c>
      <c r="J60" s="84">
        <v>8</v>
      </c>
      <c r="K60" s="84" t="s">
        <v>2288</v>
      </c>
      <c r="L60" s="84">
        <v>3</v>
      </c>
      <c r="M60" s="84"/>
      <c r="N60" s="84"/>
      <c r="O60" s="84"/>
      <c r="P60" s="84"/>
      <c r="Q60" s="84" t="s">
        <v>2300</v>
      </c>
      <c r="R60" s="84">
        <v>3</v>
      </c>
      <c r="S60" s="84"/>
      <c r="T60" s="84"/>
      <c r="U60" s="84" t="s">
        <v>2312</v>
      </c>
      <c r="V60" s="84">
        <v>3</v>
      </c>
    </row>
    <row r="61" spans="1:22" ht="15">
      <c r="A61" s="84" t="s">
        <v>2241</v>
      </c>
      <c r="B61" s="84">
        <v>8</v>
      </c>
      <c r="C61" s="84" t="s">
        <v>2251</v>
      </c>
      <c r="D61" s="84">
        <v>4</v>
      </c>
      <c r="E61" s="84" t="s">
        <v>2262</v>
      </c>
      <c r="F61" s="84">
        <v>4</v>
      </c>
      <c r="G61" s="84" t="s">
        <v>2271</v>
      </c>
      <c r="H61" s="84">
        <v>3</v>
      </c>
      <c r="I61" s="84" t="s">
        <v>2278</v>
      </c>
      <c r="J61" s="84">
        <v>8</v>
      </c>
      <c r="K61" s="84" t="s">
        <v>2289</v>
      </c>
      <c r="L61" s="84">
        <v>3</v>
      </c>
      <c r="M61" s="84"/>
      <c r="N61" s="84"/>
      <c r="O61" s="84"/>
      <c r="P61" s="84"/>
      <c r="Q61" s="84" t="s">
        <v>2301</v>
      </c>
      <c r="R61" s="84">
        <v>3</v>
      </c>
      <c r="S61" s="84"/>
      <c r="T61" s="84"/>
      <c r="U61" s="84" t="s">
        <v>2313</v>
      </c>
      <c r="V61" s="84">
        <v>3</v>
      </c>
    </row>
    <row r="62" spans="1:22" ht="15">
      <c r="A62" s="84" t="s">
        <v>2242</v>
      </c>
      <c r="B62" s="84">
        <v>8</v>
      </c>
      <c r="C62" s="84" t="s">
        <v>2252</v>
      </c>
      <c r="D62" s="84">
        <v>4</v>
      </c>
      <c r="E62" s="84" t="s">
        <v>2263</v>
      </c>
      <c r="F62" s="84">
        <v>4</v>
      </c>
      <c r="G62" s="84" t="s">
        <v>2272</v>
      </c>
      <c r="H62" s="84">
        <v>3</v>
      </c>
      <c r="I62" s="84" t="s">
        <v>2279</v>
      </c>
      <c r="J62" s="84">
        <v>8</v>
      </c>
      <c r="K62" s="84" t="s">
        <v>2290</v>
      </c>
      <c r="L62" s="84">
        <v>3</v>
      </c>
      <c r="M62" s="84"/>
      <c r="N62" s="84"/>
      <c r="O62" s="84"/>
      <c r="P62" s="84"/>
      <c r="Q62" s="84" t="s">
        <v>2302</v>
      </c>
      <c r="R62" s="84">
        <v>3</v>
      </c>
      <c r="S62" s="84"/>
      <c r="T62" s="84"/>
      <c r="U62" s="84" t="s">
        <v>2314</v>
      </c>
      <c r="V62" s="84">
        <v>3</v>
      </c>
    </row>
    <row r="63" spans="1:22" ht="15">
      <c r="A63" s="84" t="s">
        <v>2243</v>
      </c>
      <c r="B63" s="84">
        <v>8</v>
      </c>
      <c r="C63" s="84" t="s">
        <v>2253</v>
      </c>
      <c r="D63" s="84">
        <v>4</v>
      </c>
      <c r="E63" s="84" t="s">
        <v>2264</v>
      </c>
      <c r="F63" s="84">
        <v>3</v>
      </c>
      <c r="G63" s="84" t="s">
        <v>2273</v>
      </c>
      <c r="H63" s="84">
        <v>3</v>
      </c>
      <c r="I63" s="84" t="s">
        <v>2280</v>
      </c>
      <c r="J63" s="84">
        <v>8</v>
      </c>
      <c r="K63" s="84" t="s">
        <v>2291</v>
      </c>
      <c r="L63" s="84">
        <v>2</v>
      </c>
      <c r="M63" s="84"/>
      <c r="N63" s="84"/>
      <c r="O63" s="84"/>
      <c r="P63" s="84"/>
      <c r="Q63" s="84" t="s">
        <v>2303</v>
      </c>
      <c r="R63" s="84">
        <v>3</v>
      </c>
      <c r="S63" s="84"/>
      <c r="T63" s="84"/>
      <c r="U63" s="84" t="s">
        <v>2315</v>
      </c>
      <c r="V63" s="84">
        <v>3</v>
      </c>
    </row>
    <row r="66" spans="1:22" ht="15" customHeight="1">
      <c r="A66" s="13" t="s">
        <v>2333</v>
      </c>
      <c r="B66" s="13" t="s">
        <v>2052</v>
      </c>
      <c r="C66" s="78" t="s">
        <v>2335</v>
      </c>
      <c r="D66" s="78" t="s">
        <v>2057</v>
      </c>
      <c r="E66" s="13" t="s">
        <v>2336</v>
      </c>
      <c r="F66" s="13" t="s">
        <v>2059</v>
      </c>
      <c r="G66" s="13" t="s">
        <v>2339</v>
      </c>
      <c r="H66" s="13" t="s">
        <v>2061</v>
      </c>
      <c r="I66" s="78" t="s">
        <v>2341</v>
      </c>
      <c r="J66" s="78" t="s">
        <v>2064</v>
      </c>
      <c r="K66" s="13" t="s">
        <v>2343</v>
      </c>
      <c r="L66" s="13" t="s">
        <v>2066</v>
      </c>
      <c r="M66" s="13" t="s">
        <v>2345</v>
      </c>
      <c r="N66" s="13" t="s">
        <v>2068</v>
      </c>
      <c r="O66" s="78" t="s">
        <v>2347</v>
      </c>
      <c r="P66" s="78" t="s">
        <v>2070</v>
      </c>
      <c r="Q66" s="78" t="s">
        <v>2349</v>
      </c>
      <c r="R66" s="78" t="s">
        <v>2072</v>
      </c>
      <c r="S66" s="13" t="s">
        <v>2351</v>
      </c>
      <c r="T66" s="13" t="s">
        <v>2074</v>
      </c>
      <c r="U66" s="78" t="s">
        <v>2353</v>
      </c>
      <c r="V66" s="78" t="s">
        <v>2075</v>
      </c>
    </row>
    <row r="67" spans="1:22" ht="15">
      <c r="A67" s="78" t="s">
        <v>280</v>
      </c>
      <c r="B67" s="78">
        <v>2</v>
      </c>
      <c r="C67" s="78"/>
      <c r="D67" s="78"/>
      <c r="E67" s="78" t="s">
        <v>297</v>
      </c>
      <c r="F67" s="78">
        <v>1</v>
      </c>
      <c r="G67" s="78" t="s">
        <v>280</v>
      </c>
      <c r="H67" s="78">
        <v>2</v>
      </c>
      <c r="I67" s="78"/>
      <c r="J67" s="78"/>
      <c r="K67" s="78" t="s">
        <v>293</v>
      </c>
      <c r="L67" s="78">
        <v>1</v>
      </c>
      <c r="M67" s="78" t="s">
        <v>314</v>
      </c>
      <c r="N67" s="78">
        <v>1</v>
      </c>
      <c r="O67" s="78"/>
      <c r="P67" s="78"/>
      <c r="Q67" s="78"/>
      <c r="R67" s="78"/>
      <c r="S67" s="78" t="s">
        <v>222</v>
      </c>
      <c r="T67" s="78">
        <v>1</v>
      </c>
      <c r="U67" s="78"/>
      <c r="V67" s="78"/>
    </row>
    <row r="68" spans="1:22" ht="15">
      <c r="A68" s="78" t="s">
        <v>322</v>
      </c>
      <c r="B68" s="78">
        <v>1</v>
      </c>
      <c r="C68" s="78"/>
      <c r="D68" s="78"/>
      <c r="E68" s="78"/>
      <c r="F68" s="78"/>
      <c r="G68" s="78" t="s">
        <v>322</v>
      </c>
      <c r="H68" s="78">
        <v>1</v>
      </c>
      <c r="I68" s="78"/>
      <c r="J68" s="78"/>
      <c r="K68" s="78"/>
      <c r="L68" s="78"/>
      <c r="M68" s="78"/>
      <c r="N68" s="78"/>
      <c r="O68" s="78"/>
      <c r="P68" s="78"/>
      <c r="Q68" s="78"/>
      <c r="R68" s="78"/>
      <c r="S68" s="78" t="s">
        <v>286</v>
      </c>
      <c r="T68" s="78">
        <v>1</v>
      </c>
      <c r="U68" s="78"/>
      <c r="V68" s="78"/>
    </row>
    <row r="69" spans="1:22" ht="15">
      <c r="A69" s="78" t="s">
        <v>317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297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222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2334</v>
      </c>
      <c r="B78" s="13" t="s">
        <v>2052</v>
      </c>
      <c r="C78" s="13" t="s">
        <v>2337</v>
      </c>
      <c r="D78" s="13" t="s">
        <v>2057</v>
      </c>
      <c r="E78" s="13" t="s">
        <v>2338</v>
      </c>
      <c r="F78" s="13" t="s">
        <v>2059</v>
      </c>
      <c r="G78" s="13" t="s">
        <v>2340</v>
      </c>
      <c r="H78" s="13" t="s">
        <v>2061</v>
      </c>
      <c r="I78" s="13" t="s">
        <v>2342</v>
      </c>
      <c r="J78" s="13" t="s">
        <v>2064</v>
      </c>
      <c r="K78" s="13" t="s">
        <v>2344</v>
      </c>
      <c r="L78" s="13" t="s">
        <v>2066</v>
      </c>
      <c r="M78" s="13" t="s">
        <v>2346</v>
      </c>
      <c r="N78" s="13" t="s">
        <v>2068</v>
      </c>
      <c r="O78" s="13" t="s">
        <v>2348</v>
      </c>
      <c r="P78" s="13" t="s">
        <v>2070</v>
      </c>
      <c r="Q78" s="13" t="s">
        <v>2350</v>
      </c>
      <c r="R78" s="13" t="s">
        <v>2072</v>
      </c>
      <c r="S78" s="13" t="s">
        <v>2352</v>
      </c>
      <c r="T78" s="13" t="s">
        <v>2074</v>
      </c>
      <c r="U78" s="13" t="s">
        <v>2354</v>
      </c>
      <c r="V78" s="13" t="s">
        <v>2075</v>
      </c>
    </row>
    <row r="79" spans="1:22" ht="15">
      <c r="A79" s="78" t="s">
        <v>234</v>
      </c>
      <c r="B79" s="78">
        <v>41</v>
      </c>
      <c r="C79" s="78" t="s">
        <v>275</v>
      </c>
      <c r="D79" s="78">
        <v>3</v>
      </c>
      <c r="E79" s="78" t="s">
        <v>293</v>
      </c>
      <c r="F79" s="78">
        <v>5</v>
      </c>
      <c r="G79" s="78" t="s">
        <v>280</v>
      </c>
      <c r="H79" s="78">
        <v>12</v>
      </c>
      <c r="I79" s="78" t="s">
        <v>234</v>
      </c>
      <c r="J79" s="78">
        <v>41</v>
      </c>
      <c r="K79" s="78" t="s">
        <v>308</v>
      </c>
      <c r="L79" s="78">
        <v>3</v>
      </c>
      <c r="M79" s="78" t="s">
        <v>313</v>
      </c>
      <c r="N79" s="78">
        <v>1</v>
      </c>
      <c r="O79" s="78" t="s">
        <v>300</v>
      </c>
      <c r="P79" s="78">
        <v>1</v>
      </c>
      <c r="Q79" s="78" t="s">
        <v>229</v>
      </c>
      <c r="R79" s="78">
        <v>2</v>
      </c>
      <c r="S79" s="78" t="s">
        <v>286</v>
      </c>
      <c r="T79" s="78">
        <v>1</v>
      </c>
      <c r="U79" s="78" t="s">
        <v>217</v>
      </c>
      <c r="V79" s="78">
        <v>2</v>
      </c>
    </row>
    <row r="80" spans="1:22" ht="15">
      <c r="A80" s="78" t="s">
        <v>280</v>
      </c>
      <c r="B80" s="78">
        <v>12</v>
      </c>
      <c r="C80" s="78" t="s">
        <v>227</v>
      </c>
      <c r="D80" s="78">
        <v>1</v>
      </c>
      <c r="E80" s="78" t="s">
        <v>296</v>
      </c>
      <c r="F80" s="78">
        <v>4</v>
      </c>
      <c r="G80" s="78" t="s">
        <v>283</v>
      </c>
      <c r="H80" s="78">
        <v>5</v>
      </c>
      <c r="I80" s="78" t="s">
        <v>287</v>
      </c>
      <c r="J80" s="78">
        <v>6</v>
      </c>
      <c r="K80" s="78" t="s">
        <v>297</v>
      </c>
      <c r="L80" s="78">
        <v>3</v>
      </c>
      <c r="M80" s="78" t="s">
        <v>312</v>
      </c>
      <c r="N80" s="78">
        <v>1</v>
      </c>
      <c r="O80" s="78" t="s">
        <v>299</v>
      </c>
      <c r="P80" s="78">
        <v>1</v>
      </c>
      <c r="Q80" s="78"/>
      <c r="R80" s="78"/>
      <c r="S80" s="78"/>
      <c r="T80" s="78"/>
      <c r="U80" s="78"/>
      <c r="V80" s="78"/>
    </row>
    <row r="81" spans="1:22" ht="15">
      <c r="A81" s="78" t="s">
        <v>293</v>
      </c>
      <c r="B81" s="78">
        <v>7</v>
      </c>
      <c r="C81" s="78"/>
      <c r="D81" s="78"/>
      <c r="E81" s="78" t="s">
        <v>295</v>
      </c>
      <c r="F81" s="78">
        <v>4</v>
      </c>
      <c r="G81" s="78" t="s">
        <v>282</v>
      </c>
      <c r="H81" s="78">
        <v>5</v>
      </c>
      <c r="I81" s="78" t="s">
        <v>235</v>
      </c>
      <c r="J81" s="78">
        <v>2</v>
      </c>
      <c r="K81" s="78" t="s">
        <v>307</v>
      </c>
      <c r="L81" s="78">
        <v>3</v>
      </c>
      <c r="M81" s="78" t="s">
        <v>311</v>
      </c>
      <c r="N81" s="78">
        <v>1</v>
      </c>
      <c r="O81" s="78"/>
      <c r="P81" s="78"/>
      <c r="Q81" s="78"/>
      <c r="R81" s="78"/>
      <c r="S81" s="78"/>
      <c r="T81" s="78"/>
      <c r="U81" s="78"/>
      <c r="V81" s="78"/>
    </row>
    <row r="82" spans="1:22" ht="15">
      <c r="A82" s="78" t="s">
        <v>295</v>
      </c>
      <c r="B82" s="78">
        <v>7</v>
      </c>
      <c r="C82" s="78"/>
      <c r="D82" s="78"/>
      <c r="E82" s="78" t="s">
        <v>294</v>
      </c>
      <c r="F82" s="78">
        <v>4</v>
      </c>
      <c r="G82" s="78" t="s">
        <v>212</v>
      </c>
      <c r="H82" s="78">
        <v>4</v>
      </c>
      <c r="I82" s="78"/>
      <c r="J82" s="78"/>
      <c r="K82" s="78" t="s">
        <v>295</v>
      </c>
      <c r="L82" s="78">
        <v>3</v>
      </c>
      <c r="M82" s="78" t="s">
        <v>310</v>
      </c>
      <c r="N82" s="78">
        <v>1</v>
      </c>
      <c r="O82" s="78"/>
      <c r="P82" s="78"/>
      <c r="Q82" s="78"/>
      <c r="R82" s="78"/>
      <c r="S82" s="78"/>
      <c r="T82" s="78"/>
      <c r="U82" s="78"/>
      <c r="V82" s="78"/>
    </row>
    <row r="83" spans="1:22" ht="15">
      <c r="A83" s="78" t="s">
        <v>297</v>
      </c>
      <c r="B83" s="78">
        <v>6</v>
      </c>
      <c r="C83" s="78"/>
      <c r="D83" s="78"/>
      <c r="E83" s="78" t="s">
        <v>240</v>
      </c>
      <c r="F83" s="78">
        <v>4</v>
      </c>
      <c r="G83" s="78" t="s">
        <v>324</v>
      </c>
      <c r="H83" s="78">
        <v>2</v>
      </c>
      <c r="I83" s="78"/>
      <c r="J83" s="78"/>
      <c r="K83" s="78" t="s">
        <v>306</v>
      </c>
      <c r="L83" s="78">
        <v>3</v>
      </c>
      <c r="M83" s="78" t="s">
        <v>309</v>
      </c>
      <c r="N83" s="78">
        <v>1</v>
      </c>
      <c r="O83" s="78"/>
      <c r="P83" s="78"/>
      <c r="Q83" s="78"/>
      <c r="R83" s="78"/>
      <c r="S83" s="78"/>
      <c r="T83" s="78"/>
      <c r="U83" s="78"/>
      <c r="V83" s="78"/>
    </row>
    <row r="84" spans="1:22" ht="15">
      <c r="A84" s="78" t="s">
        <v>287</v>
      </c>
      <c r="B84" s="78">
        <v>6</v>
      </c>
      <c r="C84" s="78"/>
      <c r="D84" s="78"/>
      <c r="E84" s="78" t="s">
        <v>271</v>
      </c>
      <c r="F84" s="78">
        <v>4</v>
      </c>
      <c r="G84" s="78" t="s">
        <v>321</v>
      </c>
      <c r="H84" s="78">
        <v>2</v>
      </c>
      <c r="I84" s="78"/>
      <c r="J84" s="78"/>
      <c r="K84" s="78" t="s">
        <v>305</v>
      </c>
      <c r="L84" s="78">
        <v>3</v>
      </c>
      <c r="M84" s="78"/>
      <c r="N84" s="78"/>
      <c r="O84" s="78"/>
      <c r="P84" s="78"/>
      <c r="Q84" s="78"/>
      <c r="R84" s="78"/>
      <c r="S84" s="78"/>
      <c r="T84" s="78"/>
      <c r="U84" s="78"/>
      <c r="V84" s="78"/>
    </row>
    <row r="85" spans="1:22" ht="15">
      <c r="A85" s="78" t="s">
        <v>283</v>
      </c>
      <c r="B85" s="78">
        <v>5</v>
      </c>
      <c r="C85" s="78"/>
      <c r="D85" s="78"/>
      <c r="E85" s="78" t="s">
        <v>292</v>
      </c>
      <c r="F85" s="78">
        <v>4</v>
      </c>
      <c r="G85" s="78" t="s">
        <v>320</v>
      </c>
      <c r="H85" s="78">
        <v>2</v>
      </c>
      <c r="I85" s="78"/>
      <c r="J85" s="78"/>
      <c r="K85" s="78" t="s">
        <v>304</v>
      </c>
      <c r="L85" s="78">
        <v>3</v>
      </c>
      <c r="M85" s="78"/>
      <c r="N85" s="78"/>
      <c r="O85" s="78"/>
      <c r="P85" s="78"/>
      <c r="Q85" s="78"/>
      <c r="R85" s="78"/>
      <c r="S85" s="78"/>
      <c r="T85" s="78"/>
      <c r="U85" s="78"/>
      <c r="V85" s="78"/>
    </row>
    <row r="86" spans="1:22" ht="15">
      <c r="A86" s="78" t="s">
        <v>282</v>
      </c>
      <c r="B86" s="78">
        <v>5</v>
      </c>
      <c r="C86" s="78"/>
      <c r="D86" s="78"/>
      <c r="E86" s="78" t="s">
        <v>291</v>
      </c>
      <c r="F86" s="78">
        <v>4</v>
      </c>
      <c r="G86" s="78" t="s">
        <v>319</v>
      </c>
      <c r="H86" s="78">
        <v>2</v>
      </c>
      <c r="I86" s="78"/>
      <c r="J86" s="78"/>
      <c r="K86" s="78" t="s">
        <v>303</v>
      </c>
      <c r="L86" s="78">
        <v>3</v>
      </c>
      <c r="M86" s="78"/>
      <c r="N86" s="78"/>
      <c r="O86" s="78"/>
      <c r="P86" s="78"/>
      <c r="Q86" s="78"/>
      <c r="R86" s="78"/>
      <c r="S86" s="78"/>
      <c r="T86" s="78"/>
      <c r="U86" s="78"/>
      <c r="V86" s="78"/>
    </row>
    <row r="87" spans="1:22" ht="15">
      <c r="A87" s="78" t="s">
        <v>271</v>
      </c>
      <c r="B87" s="78">
        <v>5</v>
      </c>
      <c r="C87" s="78"/>
      <c r="D87" s="78"/>
      <c r="E87" s="78" t="s">
        <v>290</v>
      </c>
      <c r="F87" s="78">
        <v>4</v>
      </c>
      <c r="G87" s="78" t="s">
        <v>285</v>
      </c>
      <c r="H87" s="78">
        <v>1</v>
      </c>
      <c r="I87" s="78"/>
      <c r="J87" s="78"/>
      <c r="K87" s="78" t="s">
        <v>302</v>
      </c>
      <c r="L87" s="78">
        <v>3</v>
      </c>
      <c r="M87" s="78"/>
      <c r="N87" s="78"/>
      <c r="O87" s="78"/>
      <c r="P87" s="78"/>
      <c r="Q87" s="78"/>
      <c r="R87" s="78"/>
      <c r="S87" s="78"/>
      <c r="T87" s="78"/>
      <c r="U87" s="78"/>
      <c r="V87" s="78"/>
    </row>
    <row r="88" spans="1:22" ht="15">
      <c r="A88" s="78" t="s">
        <v>296</v>
      </c>
      <c r="B88" s="78">
        <v>5</v>
      </c>
      <c r="C88" s="78"/>
      <c r="D88" s="78"/>
      <c r="E88" s="78" t="s">
        <v>241</v>
      </c>
      <c r="F88" s="78">
        <v>3</v>
      </c>
      <c r="G88" s="78" t="s">
        <v>271</v>
      </c>
      <c r="H88" s="78">
        <v>1</v>
      </c>
      <c r="I88" s="78"/>
      <c r="J88" s="78"/>
      <c r="K88" s="78" t="s">
        <v>256</v>
      </c>
      <c r="L88" s="78">
        <v>2</v>
      </c>
      <c r="M88" s="78"/>
      <c r="N88" s="78"/>
      <c r="O88" s="78"/>
      <c r="P88" s="78"/>
      <c r="Q88" s="78"/>
      <c r="R88" s="78"/>
      <c r="S88" s="78"/>
      <c r="T88" s="78"/>
      <c r="U88" s="78"/>
      <c r="V88" s="78"/>
    </row>
    <row r="91" spans="1:22" ht="15" customHeight="1">
      <c r="A91" s="13" t="s">
        <v>2367</v>
      </c>
      <c r="B91" s="13" t="s">
        <v>2052</v>
      </c>
      <c r="C91" s="13" t="s">
        <v>2368</v>
      </c>
      <c r="D91" s="13" t="s">
        <v>2057</v>
      </c>
      <c r="E91" s="13" t="s">
        <v>2369</v>
      </c>
      <c r="F91" s="13" t="s">
        <v>2059</v>
      </c>
      <c r="G91" s="13" t="s">
        <v>2370</v>
      </c>
      <c r="H91" s="13" t="s">
        <v>2061</v>
      </c>
      <c r="I91" s="13" t="s">
        <v>2371</v>
      </c>
      <c r="J91" s="13" t="s">
        <v>2064</v>
      </c>
      <c r="K91" s="13" t="s">
        <v>2372</v>
      </c>
      <c r="L91" s="13" t="s">
        <v>2066</v>
      </c>
      <c r="M91" s="13" t="s">
        <v>2373</v>
      </c>
      <c r="N91" s="13" t="s">
        <v>2068</v>
      </c>
      <c r="O91" s="13" t="s">
        <v>2374</v>
      </c>
      <c r="P91" s="13" t="s">
        <v>2070</v>
      </c>
      <c r="Q91" s="13" t="s">
        <v>2375</v>
      </c>
      <c r="R91" s="13" t="s">
        <v>2072</v>
      </c>
      <c r="S91" s="13" t="s">
        <v>2376</v>
      </c>
      <c r="T91" s="13" t="s">
        <v>2074</v>
      </c>
      <c r="U91" s="13" t="s">
        <v>2377</v>
      </c>
      <c r="V91" s="13" t="s">
        <v>2075</v>
      </c>
    </row>
    <row r="92" spans="1:22" ht="15">
      <c r="A92" s="114" t="s">
        <v>302</v>
      </c>
      <c r="B92" s="78">
        <v>397088</v>
      </c>
      <c r="C92" s="114" t="s">
        <v>275</v>
      </c>
      <c r="D92" s="78">
        <v>88799</v>
      </c>
      <c r="E92" s="114" t="s">
        <v>296</v>
      </c>
      <c r="F92" s="78">
        <v>180022</v>
      </c>
      <c r="G92" s="114" t="s">
        <v>281</v>
      </c>
      <c r="H92" s="78">
        <v>383882</v>
      </c>
      <c r="I92" s="114" t="s">
        <v>213</v>
      </c>
      <c r="J92" s="78">
        <v>312348</v>
      </c>
      <c r="K92" s="114" t="s">
        <v>302</v>
      </c>
      <c r="L92" s="78">
        <v>397088</v>
      </c>
      <c r="M92" s="114" t="s">
        <v>312</v>
      </c>
      <c r="N92" s="78">
        <v>42758</v>
      </c>
      <c r="O92" s="114" t="s">
        <v>300</v>
      </c>
      <c r="P92" s="78">
        <v>32111</v>
      </c>
      <c r="Q92" s="114" t="s">
        <v>228</v>
      </c>
      <c r="R92" s="78">
        <v>37329</v>
      </c>
      <c r="S92" s="114" t="s">
        <v>222</v>
      </c>
      <c r="T92" s="78">
        <v>109734</v>
      </c>
      <c r="U92" s="114" t="s">
        <v>218</v>
      </c>
      <c r="V92" s="78">
        <v>22324</v>
      </c>
    </row>
    <row r="93" spans="1:22" ht="15">
      <c r="A93" s="114" t="s">
        <v>281</v>
      </c>
      <c r="B93" s="78">
        <v>383882</v>
      </c>
      <c r="C93" s="114" t="s">
        <v>255</v>
      </c>
      <c r="D93" s="78">
        <v>34006</v>
      </c>
      <c r="E93" s="114" t="s">
        <v>297</v>
      </c>
      <c r="F93" s="78">
        <v>95545</v>
      </c>
      <c r="G93" s="114" t="s">
        <v>271</v>
      </c>
      <c r="H93" s="78">
        <v>209244</v>
      </c>
      <c r="I93" s="114" t="s">
        <v>235</v>
      </c>
      <c r="J93" s="78">
        <v>147070</v>
      </c>
      <c r="K93" s="114" t="s">
        <v>307</v>
      </c>
      <c r="L93" s="78">
        <v>170359</v>
      </c>
      <c r="M93" s="114" t="s">
        <v>257</v>
      </c>
      <c r="N93" s="78">
        <v>39960</v>
      </c>
      <c r="O93" s="114" t="s">
        <v>299</v>
      </c>
      <c r="P93" s="78">
        <v>29936</v>
      </c>
      <c r="Q93" s="114" t="s">
        <v>230</v>
      </c>
      <c r="R93" s="78">
        <v>33302</v>
      </c>
      <c r="S93" s="114" t="s">
        <v>223</v>
      </c>
      <c r="T93" s="78">
        <v>14481</v>
      </c>
      <c r="U93" s="114" t="s">
        <v>217</v>
      </c>
      <c r="V93" s="78">
        <v>6792</v>
      </c>
    </row>
    <row r="94" spans="1:22" ht="15">
      <c r="A94" s="114" t="s">
        <v>213</v>
      </c>
      <c r="B94" s="78">
        <v>312348</v>
      </c>
      <c r="C94" s="114" t="s">
        <v>263</v>
      </c>
      <c r="D94" s="78">
        <v>32603</v>
      </c>
      <c r="E94" s="114" t="s">
        <v>290</v>
      </c>
      <c r="F94" s="78">
        <v>82560</v>
      </c>
      <c r="G94" s="114" t="s">
        <v>283</v>
      </c>
      <c r="H94" s="78">
        <v>129943</v>
      </c>
      <c r="I94" s="114" t="s">
        <v>220</v>
      </c>
      <c r="J94" s="78">
        <v>66673</v>
      </c>
      <c r="K94" s="114" t="s">
        <v>303</v>
      </c>
      <c r="L94" s="78">
        <v>98196</v>
      </c>
      <c r="M94" s="114" t="s">
        <v>313</v>
      </c>
      <c r="N94" s="78">
        <v>20049</v>
      </c>
      <c r="O94" s="114" t="s">
        <v>253</v>
      </c>
      <c r="P94" s="78">
        <v>5615</v>
      </c>
      <c r="Q94" s="114" t="s">
        <v>229</v>
      </c>
      <c r="R94" s="78">
        <v>2088</v>
      </c>
      <c r="S94" s="114" t="s">
        <v>286</v>
      </c>
      <c r="T94" s="78">
        <v>1992</v>
      </c>
      <c r="U94" s="114" t="s">
        <v>216</v>
      </c>
      <c r="V94" s="78">
        <v>296</v>
      </c>
    </row>
    <row r="95" spans="1:22" ht="15">
      <c r="A95" s="114" t="s">
        <v>271</v>
      </c>
      <c r="B95" s="78">
        <v>209244</v>
      </c>
      <c r="C95" s="114" t="s">
        <v>244</v>
      </c>
      <c r="D95" s="78">
        <v>29211</v>
      </c>
      <c r="E95" s="114" t="s">
        <v>293</v>
      </c>
      <c r="F95" s="78">
        <v>69882</v>
      </c>
      <c r="G95" s="114" t="s">
        <v>321</v>
      </c>
      <c r="H95" s="78">
        <v>125803</v>
      </c>
      <c r="I95" s="114" t="s">
        <v>287</v>
      </c>
      <c r="J95" s="78">
        <v>39870</v>
      </c>
      <c r="K95" s="114" t="s">
        <v>308</v>
      </c>
      <c r="L95" s="78">
        <v>85358</v>
      </c>
      <c r="M95" s="114" t="s">
        <v>311</v>
      </c>
      <c r="N95" s="78">
        <v>16942</v>
      </c>
      <c r="O95" s="114"/>
      <c r="P95" s="78"/>
      <c r="Q95" s="114"/>
      <c r="R95" s="78"/>
      <c r="S95" s="114"/>
      <c r="T95" s="78"/>
      <c r="U95" s="114"/>
      <c r="V95" s="78"/>
    </row>
    <row r="96" spans="1:22" ht="15">
      <c r="A96" s="114" t="s">
        <v>296</v>
      </c>
      <c r="B96" s="78">
        <v>180022</v>
      </c>
      <c r="C96" s="114" t="s">
        <v>227</v>
      </c>
      <c r="D96" s="78">
        <v>20920</v>
      </c>
      <c r="E96" s="114" t="s">
        <v>240</v>
      </c>
      <c r="F96" s="78">
        <v>55020</v>
      </c>
      <c r="G96" s="114" t="s">
        <v>319</v>
      </c>
      <c r="H96" s="78">
        <v>83449</v>
      </c>
      <c r="I96" s="114" t="s">
        <v>225</v>
      </c>
      <c r="J96" s="78">
        <v>22764</v>
      </c>
      <c r="K96" s="114" t="s">
        <v>306</v>
      </c>
      <c r="L96" s="78">
        <v>68034</v>
      </c>
      <c r="M96" s="114" t="s">
        <v>309</v>
      </c>
      <c r="N96" s="78">
        <v>8833</v>
      </c>
      <c r="O96" s="114"/>
      <c r="P96" s="78"/>
      <c r="Q96" s="114"/>
      <c r="R96" s="78"/>
      <c r="S96" s="114"/>
      <c r="T96" s="78"/>
      <c r="U96" s="114"/>
      <c r="V96" s="78"/>
    </row>
    <row r="97" spans="1:22" ht="15">
      <c r="A97" s="114" t="s">
        <v>307</v>
      </c>
      <c r="B97" s="78">
        <v>170359</v>
      </c>
      <c r="C97" s="114" t="s">
        <v>268</v>
      </c>
      <c r="D97" s="78">
        <v>19936</v>
      </c>
      <c r="E97" s="114" t="s">
        <v>295</v>
      </c>
      <c r="F97" s="78">
        <v>43320</v>
      </c>
      <c r="G97" s="114" t="s">
        <v>280</v>
      </c>
      <c r="H97" s="78">
        <v>37332</v>
      </c>
      <c r="I97" s="114" t="s">
        <v>224</v>
      </c>
      <c r="J97" s="78">
        <v>6299</v>
      </c>
      <c r="K97" s="114" t="s">
        <v>304</v>
      </c>
      <c r="L97" s="78">
        <v>61805</v>
      </c>
      <c r="M97" s="114" t="s">
        <v>310</v>
      </c>
      <c r="N97" s="78">
        <v>3574</v>
      </c>
      <c r="O97" s="114"/>
      <c r="P97" s="78"/>
      <c r="Q97" s="114"/>
      <c r="R97" s="78"/>
      <c r="S97" s="114"/>
      <c r="T97" s="78"/>
      <c r="U97" s="114"/>
      <c r="V97" s="78"/>
    </row>
    <row r="98" spans="1:22" ht="15">
      <c r="A98" s="114" t="s">
        <v>235</v>
      </c>
      <c r="B98" s="78">
        <v>147070</v>
      </c>
      <c r="C98" s="114" t="s">
        <v>274</v>
      </c>
      <c r="D98" s="78">
        <v>11622</v>
      </c>
      <c r="E98" s="114" t="s">
        <v>294</v>
      </c>
      <c r="F98" s="78">
        <v>23078</v>
      </c>
      <c r="G98" s="114" t="s">
        <v>322</v>
      </c>
      <c r="H98" s="78">
        <v>28670</v>
      </c>
      <c r="I98" s="114" t="s">
        <v>226</v>
      </c>
      <c r="J98" s="78">
        <v>4535</v>
      </c>
      <c r="K98" s="114" t="s">
        <v>301</v>
      </c>
      <c r="L98" s="78">
        <v>53095</v>
      </c>
      <c r="M98" s="114" t="s">
        <v>314</v>
      </c>
      <c r="N98" s="78">
        <v>2222</v>
      </c>
      <c r="O98" s="114"/>
      <c r="P98" s="78"/>
      <c r="Q98" s="114"/>
      <c r="R98" s="78"/>
      <c r="S98" s="114"/>
      <c r="T98" s="78"/>
      <c r="U98" s="114"/>
      <c r="V98" s="78"/>
    </row>
    <row r="99" spans="1:22" ht="15">
      <c r="A99" s="114" t="s">
        <v>283</v>
      </c>
      <c r="B99" s="78">
        <v>129943</v>
      </c>
      <c r="C99" s="114" t="s">
        <v>219</v>
      </c>
      <c r="D99" s="78">
        <v>9705</v>
      </c>
      <c r="E99" s="114" t="s">
        <v>239</v>
      </c>
      <c r="F99" s="78">
        <v>21595</v>
      </c>
      <c r="G99" s="114" t="s">
        <v>272</v>
      </c>
      <c r="H99" s="78">
        <v>18199</v>
      </c>
      <c r="I99" s="114" t="s">
        <v>214</v>
      </c>
      <c r="J99" s="78">
        <v>1461</v>
      </c>
      <c r="K99" s="114" t="s">
        <v>305</v>
      </c>
      <c r="L99" s="78">
        <v>24711</v>
      </c>
      <c r="M99" s="114"/>
      <c r="N99" s="78"/>
      <c r="O99" s="114"/>
      <c r="P99" s="78"/>
      <c r="Q99" s="114"/>
      <c r="R99" s="78"/>
      <c r="S99" s="114"/>
      <c r="T99" s="78"/>
      <c r="U99" s="114"/>
      <c r="V99" s="78"/>
    </row>
    <row r="100" spans="1:22" ht="15">
      <c r="A100" s="114" t="s">
        <v>321</v>
      </c>
      <c r="B100" s="78">
        <v>125803</v>
      </c>
      <c r="C100" s="114" t="s">
        <v>264</v>
      </c>
      <c r="D100" s="78">
        <v>8072</v>
      </c>
      <c r="E100" s="114" t="s">
        <v>291</v>
      </c>
      <c r="F100" s="78">
        <v>20919</v>
      </c>
      <c r="G100" s="114" t="s">
        <v>282</v>
      </c>
      <c r="H100" s="78">
        <v>12338</v>
      </c>
      <c r="I100" s="114" t="s">
        <v>215</v>
      </c>
      <c r="J100" s="78">
        <v>779</v>
      </c>
      <c r="K100" s="114" t="s">
        <v>256</v>
      </c>
      <c r="L100" s="78">
        <v>14670</v>
      </c>
      <c r="M100" s="114"/>
      <c r="N100" s="78"/>
      <c r="O100" s="114"/>
      <c r="P100" s="78"/>
      <c r="Q100" s="114"/>
      <c r="R100" s="78"/>
      <c r="S100" s="114"/>
      <c r="T100" s="78"/>
      <c r="U100" s="114"/>
      <c r="V100" s="78"/>
    </row>
    <row r="101" spans="1:22" ht="15">
      <c r="A101" s="114" t="s">
        <v>222</v>
      </c>
      <c r="B101" s="78">
        <v>109734</v>
      </c>
      <c r="C101" s="114" t="s">
        <v>242</v>
      </c>
      <c r="D101" s="78">
        <v>5855</v>
      </c>
      <c r="E101" s="114" t="s">
        <v>238</v>
      </c>
      <c r="F101" s="78">
        <v>12211</v>
      </c>
      <c r="G101" s="114" t="s">
        <v>285</v>
      </c>
      <c r="H101" s="78">
        <v>11870</v>
      </c>
      <c r="I101" s="114" t="s">
        <v>232</v>
      </c>
      <c r="J101" s="78">
        <v>212</v>
      </c>
      <c r="K101" s="114"/>
      <c r="L101" s="78"/>
      <c r="M101" s="114"/>
      <c r="N101" s="78"/>
      <c r="O101" s="114"/>
      <c r="P101" s="78"/>
      <c r="Q101" s="114"/>
      <c r="R101" s="78"/>
      <c r="S101" s="114"/>
      <c r="T101" s="78"/>
      <c r="U101" s="114"/>
      <c r="V101" s="78"/>
    </row>
  </sheetData>
  <hyperlinks>
    <hyperlink ref="A2" r:id="rId1" display="https://app.btweeps.com/"/>
    <hyperlink ref="A3" r:id="rId2" display="https://twitter.com/btweeps_/status/1159867749260283904?s=21"/>
    <hyperlink ref="A4" r:id="rId3" display="https://bookme.name/MohdImran"/>
    <hyperlink ref="A5" r:id="rId4" display="https://twitter.com/ManageFlitter/status/1113195710474801153"/>
    <hyperlink ref="A6" r:id="rId5" display="https://b2the7.com/learning-from-others-and-what-social-tools-they-are-using/"/>
    <hyperlink ref="A7" r:id="rId6" display="https://kickfactory.com/blog/the-case-for-human-assisted-ai/"/>
    <hyperlink ref="A8" r:id="rId7" display="https://kickfactory.com/blog/how-to-increase-social-media-engagement/"/>
    <hyperlink ref="A9" r:id="rId8" display="https://app.btweeps.com/"/>
    <hyperlink ref="A10" r:id="rId9" display="https://www.smartinsights.com/social-media-marketing/social-media-strategy/social-media-marketing-trends-2020/?utm_source=enews&amp;utm_medium=email&amp;utm_content=copy"/>
    <hyperlink ref="A11" r:id="rId10" display="https://kickfactory.com/blog/2-ways-to-give-your-audience-what-it-wants/"/>
    <hyperlink ref="C2" r:id="rId11" display="https://www.widefoc.us/?utm_source=WF&amp;utm_medium=Paidsocial_0810&amp;utm_campaign=WFSocial"/>
    <hyperlink ref="C3" r:id="rId12" display="http://www.managementguru.net/how-to-measure-instagram-marketing-roi/"/>
    <hyperlink ref="C4" r:id="rId13" display="https://twitter.com/InfovisionSocio/status/1164586396155183104"/>
    <hyperlink ref="C5" r:id="rId14" display="https://twitter.com/i/web/status/1165526725377351681"/>
    <hyperlink ref="C6" r:id="rId15" display="https://twitter.com/i/web/status/1166349822905004044"/>
    <hyperlink ref="C7" r:id="rId16" display="https://www.social-tribe.com/2018/07/20/translate-social-data-business-insights/?utm_source=blog-post&amp;utm_medium=st-website&amp;utm_campaign=measuring-success"/>
    <hyperlink ref="C8" r:id="rId17" display="https://twitter.com/i/web/status/1167503763353088001"/>
    <hyperlink ref="C9" r:id="rId18" display="http://www.cmssocial.com/social-media/4-ways-can-measure-roi-social-media/"/>
    <hyperlink ref="C10" r:id="rId19" display="https://twitter.com/i/web/status/1167621109262495744"/>
    <hyperlink ref="C11" r:id="rId20" display="http://bit.ly/2qBZlpZ"/>
    <hyperlink ref="E2" r:id="rId21" display="https://twitter.com/i/web/status/1166401705728237568"/>
    <hyperlink ref="G2" r:id="rId22" display="https://twitter.com/ManageFlitter/status/1113195710474801153"/>
    <hyperlink ref="G3" r:id="rId23" display="https://twitter.com/ManageFlitter/status/1113192788894670851"/>
    <hyperlink ref="G4" r:id="rId24" display="https://twitter.com/ManageFlitter/status/1113198490925117442"/>
    <hyperlink ref="G5" r:id="rId25" display="https://twitter.com/i/web/status/1152644282530107399"/>
    <hyperlink ref="I2" r:id="rId26" display="https://app.btweeps.com/"/>
    <hyperlink ref="I3" r:id="rId27" display="https://twitter.com/btweeps_/status/1159867749260283904?s=21"/>
    <hyperlink ref="I4" r:id="rId28" display="https://bookme.name/MohdImran"/>
    <hyperlink ref="I5" r:id="rId29" display="https://app.btweeps.com/"/>
    <hyperlink ref="I6" r:id="rId30" display="https://twitter.com/johnhall/status/1157818467489320960"/>
    <hyperlink ref="I7" r:id="rId31" display="https://twitter.com/ruhlin/status/1156277073817800704"/>
    <hyperlink ref="I8" r:id="rId32" display="https://fdier.co/ovoUPN"/>
    <hyperlink ref="I9" r:id="rId33" display="https://twitter.com/i/web/status/1160313879035035648"/>
    <hyperlink ref="I10" r:id="rId34" display="https://twitter.com/i/web/status/1165894657219465217"/>
    <hyperlink ref="K2" r:id="rId35" display="https://www.branex.com/blog/infographics-social-media-tips-to-get-the-best-results/"/>
    <hyperlink ref="M2" r:id="rId36" display="https://twitter.com/i/web/status/1173691942238076928"/>
    <hyperlink ref="O2" r:id="rId37" display="https://twitter.com/BarbStegemann/status/1171411201437380609"/>
    <hyperlink ref="Q2" r:id="rId38" display="https://twitter.com/marklives/status/1163716352529641473"/>
  </hyperlinks>
  <printOptions/>
  <pageMargins left="0.7" right="0.7" top="0.75" bottom="0.75" header="0.3" footer="0.3"/>
  <pageSetup orientation="portrait" paperSize="9"/>
  <tableParts>
    <tablePart r:id="rId46"/>
    <tablePart r:id="rId42"/>
    <tablePart r:id="rId45"/>
    <tablePart r:id="rId41"/>
    <tablePart r:id="rId44"/>
    <tablePart r:id="rId40"/>
    <tablePart r:id="rId39"/>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2589</v>
      </c>
      <c r="B1" s="13" t="s">
        <v>2984</v>
      </c>
      <c r="C1" s="13" t="s">
        <v>2985</v>
      </c>
      <c r="D1" s="13" t="s">
        <v>144</v>
      </c>
      <c r="E1" s="13" t="s">
        <v>2987</v>
      </c>
      <c r="F1" s="13" t="s">
        <v>2988</v>
      </c>
      <c r="G1" s="13" t="s">
        <v>2989</v>
      </c>
    </row>
    <row r="2" spans="1:7" ht="15">
      <c r="A2" s="78" t="s">
        <v>2162</v>
      </c>
      <c r="B2" s="78">
        <v>159</v>
      </c>
      <c r="C2" s="117">
        <v>0.040664961636828645</v>
      </c>
      <c r="D2" s="78" t="s">
        <v>2986</v>
      </c>
      <c r="E2" s="78"/>
      <c r="F2" s="78"/>
      <c r="G2" s="78"/>
    </row>
    <row r="3" spans="1:7" ht="15">
      <c r="A3" s="78" t="s">
        <v>2163</v>
      </c>
      <c r="B3" s="78">
        <v>20</v>
      </c>
      <c r="C3" s="117">
        <v>0.005115089514066497</v>
      </c>
      <c r="D3" s="78" t="s">
        <v>2986</v>
      </c>
      <c r="E3" s="78"/>
      <c r="F3" s="78"/>
      <c r="G3" s="78"/>
    </row>
    <row r="4" spans="1:7" ht="15">
      <c r="A4" s="78" t="s">
        <v>2164</v>
      </c>
      <c r="B4" s="78">
        <v>0</v>
      </c>
      <c r="C4" s="117">
        <v>0</v>
      </c>
      <c r="D4" s="78" t="s">
        <v>2986</v>
      </c>
      <c r="E4" s="78"/>
      <c r="F4" s="78"/>
      <c r="G4" s="78"/>
    </row>
    <row r="5" spans="1:7" ht="15">
      <c r="A5" s="78" t="s">
        <v>2165</v>
      </c>
      <c r="B5" s="78">
        <v>3731</v>
      </c>
      <c r="C5" s="117">
        <v>0.9542199488491049</v>
      </c>
      <c r="D5" s="78" t="s">
        <v>2986</v>
      </c>
      <c r="E5" s="78"/>
      <c r="F5" s="78"/>
      <c r="G5" s="78"/>
    </row>
    <row r="6" spans="1:7" ht="15">
      <c r="A6" s="78" t="s">
        <v>2166</v>
      </c>
      <c r="B6" s="78">
        <v>3910</v>
      </c>
      <c r="C6" s="117">
        <v>1</v>
      </c>
      <c r="D6" s="78" t="s">
        <v>2986</v>
      </c>
      <c r="E6" s="78"/>
      <c r="F6" s="78"/>
      <c r="G6" s="78"/>
    </row>
    <row r="7" spans="1:7" ht="15">
      <c r="A7" s="84" t="s">
        <v>2167</v>
      </c>
      <c r="B7" s="84">
        <v>93</v>
      </c>
      <c r="C7" s="118">
        <v>0.010402982164921602</v>
      </c>
      <c r="D7" s="84" t="s">
        <v>2986</v>
      </c>
      <c r="E7" s="84" t="b">
        <v>0</v>
      </c>
      <c r="F7" s="84" t="b">
        <v>0</v>
      </c>
      <c r="G7" s="84" t="b">
        <v>0</v>
      </c>
    </row>
    <row r="8" spans="1:7" ht="15">
      <c r="A8" s="84" t="s">
        <v>2168</v>
      </c>
      <c r="B8" s="84">
        <v>44</v>
      </c>
      <c r="C8" s="118">
        <v>0.012238499086103376</v>
      </c>
      <c r="D8" s="84" t="s">
        <v>2986</v>
      </c>
      <c r="E8" s="84" t="b">
        <v>0</v>
      </c>
      <c r="F8" s="84" t="b">
        <v>0</v>
      </c>
      <c r="G8" s="84" t="b">
        <v>0</v>
      </c>
    </row>
    <row r="9" spans="1:7" ht="15">
      <c r="A9" s="84" t="s">
        <v>2169</v>
      </c>
      <c r="B9" s="84">
        <v>41</v>
      </c>
      <c r="C9" s="118">
        <v>0.017918119191159553</v>
      </c>
      <c r="D9" s="84" t="s">
        <v>2986</v>
      </c>
      <c r="E9" s="84" t="b">
        <v>0</v>
      </c>
      <c r="F9" s="84" t="b">
        <v>0</v>
      </c>
      <c r="G9" s="84" t="b">
        <v>0</v>
      </c>
    </row>
    <row r="10" spans="1:7" ht="15">
      <c r="A10" s="84" t="s">
        <v>234</v>
      </c>
      <c r="B10" s="84">
        <v>41</v>
      </c>
      <c r="C10" s="118">
        <v>0.010135599906179016</v>
      </c>
      <c r="D10" s="84" t="s">
        <v>2986</v>
      </c>
      <c r="E10" s="84" t="b">
        <v>0</v>
      </c>
      <c r="F10" s="84" t="b">
        <v>0</v>
      </c>
      <c r="G10" s="84" t="b">
        <v>0</v>
      </c>
    </row>
    <row r="11" spans="1:7" ht="15">
      <c r="A11" s="84" t="s">
        <v>2170</v>
      </c>
      <c r="B11" s="84">
        <v>37</v>
      </c>
      <c r="C11" s="118">
        <v>0.011701001159110868</v>
      </c>
      <c r="D11" s="84" t="s">
        <v>2986</v>
      </c>
      <c r="E11" s="84" t="b">
        <v>0</v>
      </c>
      <c r="F11" s="84" t="b">
        <v>0</v>
      </c>
      <c r="G11" s="84" t="b">
        <v>0</v>
      </c>
    </row>
    <row r="12" spans="1:7" ht="15">
      <c r="A12" s="84" t="s">
        <v>285</v>
      </c>
      <c r="B12" s="84">
        <v>36</v>
      </c>
      <c r="C12" s="118">
        <v>0.011384757884540303</v>
      </c>
      <c r="D12" s="84" t="s">
        <v>2986</v>
      </c>
      <c r="E12" s="84" t="b">
        <v>0</v>
      </c>
      <c r="F12" s="84" t="b">
        <v>0</v>
      </c>
      <c r="G12" s="84" t="b">
        <v>0</v>
      </c>
    </row>
    <row r="13" spans="1:7" ht="15">
      <c r="A13" s="84" t="s">
        <v>2176</v>
      </c>
      <c r="B13" s="84">
        <v>32</v>
      </c>
      <c r="C13" s="118">
        <v>0.009221322513370149</v>
      </c>
      <c r="D13" s="84" t="s">
        <v>2986</v>
      </c>
      <c r="E13" s="84" t="b">
        <v>0</v>
      </c>
      <c r="F13" s="84" t="b">
        <v>0</v>
      </c>
      <c r="G13" s="84" t="b">
        <v>0</v>
      </c>
    </row>
    <row r="14" spans="1:7" ht="15">
      <c r="A14" s="84" t="s">
        <v>2184</v>
      </c>
      <c r="B14" s="84">
        <v>28</v>
      </c>
      <c r="C14" s="118">
        <v>0.00868653182453192</v>
      </c>
      <c r="D14" s="84" t="s">
        <v>2986</v>
      </c>
      <c r="E14" s="84" t="b">
        <v>0</v>
      </c>
      <c r="F14" s="84" t="b">
        <v>0</v>
      </c>
      <c r="G14" s="84" t="b">
        <v>0</v>
      </c>
    </row>
    <row r="15" spans="1:7" ht="15">
      <c r="A15" s="84" t="s">
        <v>2186</v>
      </c>
      <c r="B15" s="84">
        <v>22</v>
      </c>
      <c r="C15" s="118">
        <v>0.007701912098927287</v>
      </c>
      <c r="D15" s="84" t="s">
        <v>2986</v>
      </c>
      <c r="E15" s="84" t="b">
        <v>0</v>
      </c>
      <c r="F15" s="84" t="b">
        <v>0</v>
      </c>
      <c r="G15" s="84" t="b">
        <v>0</v>
      </c>
    </row>
    <row r="16" spans="1:7" ht="15">
      <c r="A16" s="84" t="s">
        <v>2179</v>
      </c>
      <c r="B16" s="84">
        <v>20</v>
      </c>
      <c r="C16" s="118">
        <v>0.007664981618166844</v>
      </c>
      <c r="D16" s="84" t="s">
        <v>2986</v>
      </c>
      <c r="E16" s="84" t="b">
        <v>0</v>
      </c>
      <c r="F16" s="84" t="b">
        <v>0</v>
      </c>
      <c r="G16" s="84" t="b">
        <v>0</v>
      </c>
    </row>
    <row r="17" spans="1:7" ht="15">
      <c r="A17" s="84" t="s">
        <v>2185</v>
      </c>
      <c r="B17" s="84">
        <v>19</v>
      </c>
      <c r="C17" s="118">
        <v>0.00882804782605475</v>
      </c>
      <c r="D17" s="84" t="s">
        <v>2986</v>
      </c>
      <c r="E17" s="84" t="b">
        <v>0</v>
      </c>
      <c r="F17" s="84" t="b">
        <v>0</v>
      </c>
      <c r="G17" s="84" t="b">
        <v>0</v>
      </c>
    </row>
    <row r="18" spans="1:7" ht="15">
      <c r="A18" s="84" t="s">
        <v>2590</v>
      </c>
      <c r="B18" s="84">
        <v>19</v>
      </c>
      <c r="C18" s="118">
        <v>0.007111968145652363</v>
      </c>
      <c r="D18" s="84" t="s">
        <v>2986</v>
      </c>
      <c r="E18" s="84" t="b">
        <v>0</v>
      </c>
      <c r="F18" s="84" t="b">
        <v>0</v>
      </c>
      <c r="G18" s="84" t="b">
        <v>0</v>
      </c>
    </row>
    <row r="19" spans="1:7" ht="15">
      <c r="A19" s="84" t="s">
        <v>2591</v>
      </c>
      <c r="B19" s="84">
        <v>15</v>
      </c>
      <c r="C19" s="118">
        <v>0.006200683965038516</v>
      </c>
      <c r="D19" s="84" t="s">
        <v>2986</v>
      </c>
      <c r="E19" s="84" t="b">
        <v>0</v>
      </c>
      <c r="F19" s="84" t="b">
        <v>0</v>
      </c>
      <c r="G19" s="84" t="b">
        <v>0</v>
      </c>
    </row>
    <row r="20" spans="1:7" ht="15">
      <c r="A20" s="84" t="s">
        <v>280</v>
      </c>
      <c r="B20" s="84">
        <v>15</v>
      </c>
      <c r="C20" s="118">
        <v>0.00637170692952164</v>
      </c>
      <c r="D20" s="84" t="s">
        <v>2986</v>
      </c>
      <c r="E20" s="84" t="b">
        <v>0</v>
      </c>
      <c r="F20" s="84" t="b">
        <v>0</v>
      </c>
      <c r="G20" s="84" t="b">
        <v>0</v>
      </c>
    </row>
    <row r="21" spans="1:7" ht="15">
      <c r="A21" s="84" t="s">
        <v>2109</v>
      </c>
      <c r="B21" s="84">
        <v>15</v>
      </c>
      <c r="C21" s="118">
        <v>0.006200683965038516</v>
      </c>
      <c r="D21" s="84" t="s">
        <v>2986</v>
      </c>
      <c r="E21" s="84" t="b">
        <v>0</v>
      </c>
      <c r="F21" s="84" t="b">
        <v>0</v>
      </c>
      <c r="G21" s="84" t="b">
        <v>0</v>
      </c>
    </row>
    <row r="22" spans="1:7" ht="15">
      <c r="A22" s="84" t="s">
        <v>2187</v>
      </c>
      <c r="B22" s="84">
        <v>15</v>
      </c>
      <c r="C22" s="118">
        <v>0.006200683965038516</v>
      </c>
      <c r="D22" s="84" t="s">
        <v>2986</v>
      </c>
      <c r="E22" s="84" t="b">
        <v>0</v>
      </c>
      <c r="F22" s="84" t="b">
        <v>0</v>
      </c>
      <c r="G22" s="84" t="b">
        <v>0</v>
      </c>
    </row>
    <row r="23" spans="1:7" ht="15">
      <c r="A23" s="84" t="s">
        <v>2592</v>
      </c>
      <c r="B23" s="84">
        <v>14</v>
      </c>
      <c r="C23" s="118">
        <v>0.0059469264675535306</v>
      </c>
      <c r="D23" s="84" t="s">
        <v>2986</v>
      </c>
      <c r="E23" s="84" t="b">
        <v>0</v>
      </c>
      <c r="F23" s="84" t="b">
        <v>0</v>
      </c>
      <c r="G23" s="84" t="b">
        <v>0</v>
      </c>
    </row>
    <row r="24" spans="1:7" ht="15">
      <c r="A24" s="84" t="s">
        <v>2188</v>
      </c>
      <c r="B24" s="84">
        <v>14</v>
      </c>
      <c r="C24" s="118">
        <v>0.0059469264675535306</v>
      </c>
      <c r="D24" s="84" t="s">
        <v>2986</v>
      </c>
      <c r="E24" s="84" t="b">
        <v>0</v>
      </c>
      <c r="F24" s="84" t="b">
        <v>0</v>
      </c>
      <c r="G24" s="84" t="b">
        <v>0</v>
      </c>
    </row>
    <row r="25" spans="1:7" ht="15">
      <c r="A25" s="84" t="s">
        <v>2189</v>
      </c>
      <c r="B25" s="84">
        <v>14</v>
      </c>
      <c r="C25" s="118">
        <v>0.0075505870228411015</v>
      </c>
      <c r="D25" s="84" t="s">
        <v>2986</v>
      </c>
      <c r="E25" s="84" t="b">
        <v>1</v>
      </c>
      <c r="F25" s="84" t="b">
        <v>0</v>
      </c>
      <c r="G25" s="84" t="b">
        <v>0</v>
      </c>
    </row>
    <row r="26" spans="1:7" ht="15">
      <c r="A26" s="84" t="s">
        <v>2593</v>
      </c>
      <c r="B26" s="84">
        <v>13</v>
      </c>
      <c r="C26" s="118">
        <v>0.005681354865489614</v>
      </c>
      <c r="D26" s="84" t="s">
        <v>2986</v>
      </c>
      <c r="E26" s="84" t="b">
        <v>0</v>
      </c>
      <c r="F26" s="84" t="b">
        <v>0</v>
      </c>
      <c r="G26" s="84" t="b">
        <v>0</v>
      </c>
    </row>
    <row r="27" spans="1:7" ht="15">
      <c r="A27" s="84" t="s">
        <v>2190</v>
      </c>
      <c r="B27" s="84">
        <v>13</v>
      </c>
      <c r="C27" s="118">
        <v>0.005681354865489614</v>
      </c>
      <c r="D27" s="84" t="s">
        <v>2986</v>
      </c>
      <c r="E27" s="84" t="b">
        <v>0</v>
      </c>
      <c r="F27" s="84" t="b">
        <v>0</v>
      </c>
      <c r="G27" s="84" t="b">
        <v>0</v>
      </c>
    </row>
    <row r="28" spans="1:7" ht="15">
      <c r="A28" s="84" t="s">
        <v>2594</v>
      </c>
      <c r="B28" s="84">
        <v>12</v>
      </c>
      <c r="C28" s="118">
        <v>0.005403058646953445</v>
      </c>
      <c r="D28" s="84" t="s">
        <v>2986</v>
      </c>
      <c r="E28" s="84" t="b">
        <v>0</v>
      </c>
      <c r="F28" s="84" t="b">
        <v>0</v>
      </c>
      <c r="G28" s="84" t="b">
        <v>0</v>
      </c>
    </row>
    <row r="29" spans="1:7" ht="15">
      <c r="A29" s="84" t="s">
        <v>2595</v>
      </c>
      <c r="B29" s="84">
        <v>12</v>
      </c>
      <c r="C29" s="118">
        <v>0.005403058646953445</v>
      </c>
      <c r="D29" s="84" t="s">
        <v>2986</v>
      </c>
      <c r="E29" s="84" t="b">
        <v>0</v>
      </c>
      <c r="F29" s="84" t="b">
        <v>0</v>
      </c>
      <c r="G29" s="84" t="b">
        <v>0</v>
      </c>
    </row>
    <row r="30" spans="1:7" ht="15">
      <c r="A30" s="84" t="s">
        <v>2191</v>
      </c>
      <c r="B30" s="84">
        <v>12</v>
      </c>
      <c r="C30" s="118">
        <v>0.005403058646953445</v>
      </c>
      <c r="D30" s="84" t="s">
        <v>2986</v>
      </c>
      <c r="E30" s="84" t="b">
        <v>1</v>
      </c>
      <c r="F30" s="84" t="b">
        <v>0</v>
      </c>
      <c r="G30" s="84" t="b">
        <v>0</v>
      </c>
    </row>
    <row r="31" spans="1:7" ht="15">
      <c r="A31" s="84" t="s">
        <v>2596</v>
      </c>
      <c r="B31" s="84">
        <v>12</v>
      </c>
      <c r="C31" s="118">
        <v>0.005403058646953445</v>
      </c>
      <c r="D31" s="84" t="s">
        <v>2986</v>
      </c>
      <c r="E31" s="84" t="b">
        <v>1</v>
      </c>
      <c r="F31" s="84" t="b">
        <v>0</v>
      </c>
      <c r="G31" s="84" t="b">
        <v>0</v>
      </c>
    </row>
    <row r="32" spans="1:7" ht="15">
      <c r="A32" s="84" t="s">
        <v>2597</v>
      </c>
      <c r="B32" s="84">
        <v>12</v>
      </c>
      <c r="C32" s="118">
        <v>0.005403058646953445</v>
      </c>
      <c r="D32" s="84" t="s">
        <v>2986</v>
      </c>
      <c r="E32" s="84" t="b">
        <v>0</v>
      </c>
      <c r="F32" s="84" t="b">
        <v>0</v>
      </c>
      <c r="G32" s="84" t="b">
        <v>0</v>
      </c>
    </row>
    <row r="33" spans="1:7" ht="15">
      <c r="A33" s="84" t="s">
        <v>2114</v>
      </c>
      <c r="B33" s="84">
        <v>11</v>
      </c>
      <c r="C33" s="118">
        <v>0.0054757588977177125</v>
      </c>
      <c r="D33" s="84" t="s">
        <v>2986</v>
      </c>
      <c r="E33" s="84" t="b">
        <v>0</v>
      </c>
      <c r="F33" s="84" t="b">
        <v>0</v>
      </c>
      <c r="G33" s="84" t="b">
        <v>0</v>
      </c>
    </row>
    <row r="34" spans="1:7" ht="15">
      <c r="A34" s="84" t="s">
        <v>293</v>
      </c>
      <c r="B34" s="84">
        <v>11</v>
      </c>
      <c r="C34" s="118">
        <v>0.005110975057189592</v>
      </c>
      <c r="D34" s="84" t="s">
        <v>2986</v>
      </c>
      <c r="E34" s="84" t="b">
        <v>0</v>
      </c>
      <c r="F34" s="84" t="b">
        <v>0</v>
      </c>
      <c r="G34" s="84" t="b">
        <v>0</v>
      </c>
    </row>
    <row r="35" spans="1:7" ht="15">
      <c r="A35" s="84" t="s">
        <v>2598</v>
      </c>
      <c r="B35" s="84">
        <v>11</v>
      </c>
      <c r="C35" s="118">
        <v>0.005110975057189592</v>
      </c>
      <c r="D35" s="84" t="s">
        <v>2986</v>
      </c>
      <c r="E35" s="84" t="b">
        <v>0</v>
      </c>
      <c r="F35" s="84" t="b">
        <v>0</v>
      </c>
      <c r="G35" s="84" t="b">
        <v>0</v>
      </c>
    </row>
    <row r="36" spans="1:7" ht="15">
      <c r="A36" s="84" t="s">
        <v>2599</v>
      </c>
      <c r="B36" s="84">
        <v>10</v>
      </c>
      <c r="C36" s="118">
        <v>0.004803847373403461</v>
      </c>
      <c r="D36" s="84" t="s">
        <v>2986</v>
      </c>
      <c r="E36" s="84" t="b">
        <v>0</v>
      </c>
      <c r="F36" s="84" t="b">
        <v>0</v>
      </c>
      <c r="G36" s="84" t="b">
        <v>0</v>
      </c>
    </row>
    <row r="37" spans="1:7" ht="15">
      <c r="A37" s="84" t="s">
        <v>2600</v>
      </c>
      <c r="B37" s="84">
        <v>10</v>
      </c>
      <c r="C37" s="118">
        <v>0.004803847373403461</v>
      </c>
      <c r="D37" s="84" t="s">
        <v>2986</v>
      </c>
      <c r="E37" s="84" t="b">
        <v>0</v>
      </c>
      <c r="F37" s="84" t="b">
        <v>0</v>
      </c>
      <c r="G37" s="84" t="b">
        <v>0</v>
      </c>
    </row>
    <row r="38" spans="1:7" ht="15">
      <c r="A38" s="84" t="s">
        <v>2601</v>
      </c>
      <c r="B38" s="84">
        <v>10</v>
      </c>
      <c r="C38" s="118">
        <v>0.004803847373403461</v>
      </c>
      <c r="D38" s="84" t="s">
        <v>2986</v>
      </c>
      <c r="E38" s="84" t="b">
        <v>0</v>
      </c>
      <c r="F38" s="84" t="b">
        <v>0</v>
      </c>
      <c r="G38" s="84" t="b">
        <v>0</v>
      </c>
    </row>
    <row r="39" spans="1:7" ht="15">
      <c r="A39" s="84" t="s">
        <v>2602</v>
      </c>
      <c r="B39" s="84">
        <v>10</v>
      </c>
      <c r="C39" s="118">
        <v>0.004803847373403461</v>
      </c>
      <c r="D39" s="84" t="s">
        <v>2986</v>
      </c>
      <c r="E39" s="84" t="b">
        <v>0</v>
      </c>
      <c r="F39" s="84" t="b">
        <v>0</v>
      </c>
      <c r="G39" s="84" t="b">
        <v>0</v>
      </c>
    </row>
    <row r="40" spans="1:7" ht="15">
      <c r="A40" s="84" t="s">
        <v>2129</v>
      </c>
      <c r="B40" s="84">
        <v>9</v>
      </c>
      <c r="C40" s="118">
        <v>0.004480166370859947</v>
      </c>
      <c r="D40" s="84" t="s">
        <v>2986</v>
      </c>
      <c r="E40" s="84" t="b">
        <v>0</v>
      </c>
      <c r="F40" s="84" t="b">
        <v>0</v>
      </c>
      <c r="G40" s="84" t="b">
        <v>0</v>
      </c>
    </row>
    <row r="41" spans="1:7" ht="15">
      <c r="A41" s="84" t="s">
        <v>2603</v>
      </c>
      <c r="B41" s="84">
        <v>9</v>
      </c>
      <c r="C41" s="118">
        <v>0.004480166370859947</v>
      </c>
      <c r="D41" s="84" t="s">
        <v>2986</v>
      </c>
      <c r="E41" s="84" t="b">
        <v>0</v>
      </c>
      <c r="F41" s="84" t="b">
        <v>0</v>
      </c>
      <c r="G41" s="84" t="b">
        <v>0</v>
      </c>
    </row>
    <row r="42" spans="1:7" ht="15">
      <c r="A42" s="84" t="s">
        <v>2604</v>
      </c>
      <c r="B42" s="84">
        <v>9</v>
      </c>
      <c r="C42" s="118">
        <v>0.004480166370859947</v>
      </c>
      <c r="D42" s="84" t="s">
        <v>2986</v>
      </c>
      <c r="E42" s="84" t="b">
        <v>0</v>
      </c>
      <c r="F42" s="84" t="b">
        <v>0</v>
      </c>
      <c r="G42" s="84" t="b">
        <v>0</v>
      </c>
    </row>
    <row r="43" spans="1:7" ht="15">
      <c r="A43" s="84" t="s">
        <v>2605</v>
      </c>
      <c r="B43" s="84">
        <v>9</v>
      </c>
      <c r="C43" s="118">
        <v>0.004480166370859947</v>
      </c>
      <c r="D43" s="84" t="s">
        <v>2986</v>
      </c>
      <c r="E43" s="84" t="b">
        <v>0</v>
      </c>
      <c r="F43" s="84" t="b">
        <v>0</v>
      </c>
      <c r="G43" s="84" t="b">
        <v>0</v>
      </c>
    </row>
    <row r="44" spans="1:7" ht="15">
      <c r="A44" s="84" t="s">
        <v>2606</v>
      </c>
      <c r="B44" s="84">
        <v>9</v>
      </c>
      <c r="C44" s="118">
        <v>0.004480166370859947</v>
      </c>
      <c r="D44" s="84" t="s">
        <v>2986</v>
      </c>
      <c r="E44" s="84" t="b">
        <v>0</v>
      </c>
      <c r="F44" s="84" t="b">
        <v>0</v>
      </c>
      <c r="G44" s="84" t="b">
        <v>0</v>
      </c>
    </row>
    <row r="45" spans="1:7" ht="15">
      <c r="A45" s="84" t="s">
        <v>2607</v>
      </c>
      <c r="B45" s="84">
        <v>9</v>
      </c>
      <c r="C45" s="118">
        <v>0.004480166370859947</v>
      </c>
      <c r="D45" s="84" t="s">
        <v>2986</v>
      </c>
      <c r="E45" s="84" t="b">
        <v>0</v>
      </c>
      <c r="F45" s="84" t="b">
        <v>0</v>
      </c>
      <c r="G45" s="84" t="b">
        <v>0</v>
      </c>
    </row>
    <row r="46" spans="1:7" ht="15">
      <c r="A46" s="84" t="s">
        <v>2608</v>
      </c>
      <c r="B46" s="84">
        <v>8</v>
      </c>
      <c r="C46" s="118">
        <v>0.00413808554867119</v>
      </c>
      <c r="D46" s="84" t="s">
        <v>2986</v>
      </c>
      <c r="E46" s="84" t="b">
        <v>0</v>
      </c>
      <c r="F46" s="84" t="b">
        <v>0</v>
      </c>
      <c r="G46" s="84" t="b">
        <v>0</v>
      </c>
    </row>
    <row r="47" spans="1:7" ht="15">
      <c r="A47" s="84" t="s">
        <v>2609</v>
      </c>
      <c r="B47" s="84">
        <v>8</v>
      </c>
      <c r="C47" s="118">
        <v>0.00413808554867119</v>
      </c>
      <c r="D47" s="84" t="s">
        <v>2986</v>
      </c>
      <c r="E47" s="84" t="b">
        <v>0</v>
      </c>
      <c r="F47" s="84" t="b">
        <v>0</v>
      </c>
      <c r="G47" s="84" t="b">
        <v>0</v>
      </c>
    </row>
    <row r="48" spans="1:7" ht="15">
      <c r="A48" s="84" t="s">
        <v>2610</v>
      </c>
      <c r="B48" s="84">
        <v>8</v>
      </c>
      <c r="C48" s="118">
        <v>0.00413808554867119</v>
      </c>
      <c r="D48" s="84" t="s">
        <v>2986</v>
      </c>
      <c r="E48" s="84" t="b">
        <v>0</v>
      </c>
      <c r="F48" s="84" t="b">
        <v>0</v>
      </c>
      <c r="G48" s="84" t="b">
        <v>0</v>
      </c>
    </row>
    <row r="49" spans="1:7" ht="15">
      <c r="A49" s="84" t="s">
        <v>2611</v>
      </c>
      <c r="B49" s="84">
        <v>8</v>
      </c>
      <c r="C49" s="118">
        <v>0.00413808554867119</v>
      </c>
      <c r="D49" s="84" t="s">
        <v>2986</v>
      </c>
      <c r="E49" s="84" t="b">
        <v>0</v>
      </c>
      <c r="F49" s="84" t="b">
        <v>0</v>
      </c>
      <c r="G49" s="84" t="b">
        <v>0</v>
      </c>
    </row>
    <row r="50" spans="1:7" ht="15">
      <c r="A50" s="84" t="s">
        <v>2172</v>
      </c>
      <c r="B50" s="84">
        <v>8</v>
      </c>
      <c r="C50" s="118">
        <v>0.005054463008835516</v>
      </c>
      <c r="D50" s="84" t="s">
        <v>2986</v>
      </c>
      <c r="E50" s="84" t="b">
        <v>0</v>
      </c>
      <c r="F50" s="84" t="b">
        <v>0</v>
      </c>
      <c r="G50" s="84" t="b">
        <v>0</v>
      </c>
    </row>
    <row r="51" spans="1:7" ht="15">
      <c r="A51" s="84" t="s">
        <v>2612</v>
      </c>
      <c r="B51" s="84">
        <v>8</v>
      </c>
      <c r="C51" s="118">
        <v>0.00413808554867119</v>
      </c>
      <c r="D51" s="84" t="s">
        <v>2986</v>
      </c>
      <c r="E51" s="84" t="b">
        <v>0</v>
      </c>
      <c r="F51" s="84" t="b">
        <v>0</v>
      </c>
      <c r="G51" s="84" t="b">
        <v>0</v>
      </c>
    </row>
    <row r="52" spans="1:7" ht="15">
      <c r="A52" s="84" t="s">
        <v>2613</v>
      </c>
      <c r="B52" s="84">
        <v>8</v>
      </c>
      <c r="C52" s="118">
        <v>0.00413808554867119</v>
      </c>
      <c r="D52" s="84" t="s">
        <v>2986</v>
      </c>
      <c r="E52" s="84" t="b">
        <v>0</v>
      </c>
      <c r="F52" s="84" t="b">
        <v>0</v>
      </c>
      <c r="G52" s="84" t="b">
        <v>0</v>
      </c>
    </row>
    <row r="53" spans="1:7" ht="15">
      <c r="A53" s="84" t="s">
        <v>2614</v>
      </c>
      <c r="B53" s="84">
        <v>8</v>
      </c>
      <c r="C53" s="118">
        <v>0.00413808554867119</v>
      </c>
      <c r="D53" s="84" t="s">
        <v>2986</v>
      </c>
      <c r="E53" s="84" t="b">
        <v>0</v>
      </c>
      <c r="F53" s="84" t="b">
        <v>0</v>
      </c>
      <c r="G53" s="84" t="b">
        <v>0</v>
      </c>
    </row>
    <row r="54" spans="1:7" ht="15">
      <c r="A54" s="84" t="s">
        <v>2615</v>
      </c>
      <c r="B54" s="84">
        <v>8</v>
      </c>
      <c r="C54" s="118">
        <v>0.00413808554867119</v>
      </c>
      <c r="D54" s="84" t="s">
        <v>2986</v>
      </c>
      <c r="E54" s="84" t="b">
        <v>0</v>
      </c>
      <c r="F54" s="84" t="b">
        <v>0</v>
      </c>
      <c r="G54" s="84" t="b">
        <v>0</v>
      </c>
    </row>
    <row r="55" spans="1:7" ht="15">
      <c r="A55" s="84" t="s">
        <v>2616</v>
      </c>
      <c r="B55" s="84">
        <v>8</v>
      </c>
      <c r="C55" s="118">
        <v>0.00413808554867119</v>
      </c>
      <c r="D55" s="84" t="s">
        <v>2986</v>
      </c>
      <c r="E55" s="84" t="b">
        <v>0</v>
      </c>
      <c r="F55" s="84" t="b">
        <v>0</v>
      </c>
      <c r="G55" s="84" t="b">
        <v>0</v>
      </c>
    </row>
    <row r="56" spans="1:7" ht="15">
      <c r="A56" s="84" t="s">
        <v>2617</v>
      </c>
      <c r="B56" s="84">
        <v>8</v>
      </c>
      <c r="C56" s="118">
        <v>0.00413808554867119</v>
      </c>
      <c r="D56" s="84" t="s">
        <v>2986</v>
      </c>
      <c r="E56" s="84" t="b">
        <v>0</v>
      </c>
      <c r="F56" s="84" t="b">
        <v>0</v>
      </c>
      <c r="G56" s="84" t="b">
        <v>0</v>
      </c>
    </row>
    <row r="57" spans="1:7" ht="15">
      <c r="A57" s="84" t="s">
        <v>2618</v>
      </c>
      <c r="B57" s="84">
        <v>8</v>
      </c>
      <c r="C57" s="118">
        <v>0.00413808554867119</v>
      </c>
      <c r="D57" s="84" t="s">
        <v>2986</v>
      </c>
      <c r="E57" s="84" t="b">
        <v>1</v>
      </c>
      <c r="F57" s="84" t="b">
        <v>0</v>
      </c>
      <c r="G57" s="84" t="b">
        <v>0</v>
      </c>
    </row>
    <row r="58" spans="1:7" ht="15">
      <c r="A58" s="84" t="s">
        <v>2619</v>
      </c>
      <c r="B58" s="84">
        <v>8</v>
      </c>
      <c r="C58" s="118">
        <v>0.00413808554867119</v>
      </c>
      <c r="D58" s="84" t="s">
        <v>2986</v>
      </c>
      <c r="E58" s="84" t="b">
        <v>0</v>
      </c>
      <c r="F58" s="84" t="b">
        <v>0</v>
      </c>
      <c r="G58" s="84" t="b">
        <v>0</v>
      </c>
    </row>
    <row r="59" spans="1:7" ht="15">
      <c r="A59" s="84" t="s">
        <v>2620</v>
      </c>
      <c r="B59" s="84">
        <v>8</v>
      </c>
      <c r="C59" s="118">
        <v>0.00413808554867119</v>
      </c>
      <c r="D59" s="84" t="s">
        <v>2986</v>
      </c>
      <c r="E59" s="84" t="b">
        <v>0</v>
      </c>
      <c r="F59" s="84" t="b">
        <v>0</v>
      </c>
      <c r="G59" s="84" t="b">
        <v>0</v>
      </c>
    </row>
    <row r="60" spans="1:7" ht="15">
      <c r="A60" s="84" t="s">
        <v>2621</v>
      </c>
      <c r="B60" s="84">
        <v>8</v>
      </c>
      <c r="C60" s="118">
        <v>0.00413808554867119</v>
      </c>
      <c r="D60" s="84" t="s">
        <v>2986</v>
      </c>
      <c r="E60" s="84" t="b">
        <v>0</v>
      </c>
      <c r="F60" s="84" t="b">
        <v>0</v>
      </c>
      <c r="G60" s="84" t="b">
        <v>0</v>
      </c>
    </row>
    <row r="61" spans="1:7" ht="15">
      <c r="A61" s="84" t="s">
        <v>2180</v>
      </c>
      <c r="B61" s="84">
        <v>7</v>
      </c>
      <c r="C61" s="118">
        <v>0.0037752935114205508</v>
      </c>
      <c r="D61" s="84" t="s">
        <v>2986</v>
      </c>
      <c r="E61" s="84" t="b">
        <v>0</v>
      </c>
      <c r="F61" s="84" t="b">
        <v>0</v>
      </c>
      <c r="G61" s="84" t="b">
        <v>0</v>
      </c>
    </row>
    <row r="62" spans="1:7" ht="15">
      <c r="A62" s="84" t="s">
        <v>2117</v>
      </c>
      <c r="B62" s="84">
        <v>7</v>
      </c>
      <c r="C62" s="118">
        <v>0.0037752935114205508</v>
      </c>
      <c r="D62" s="84" t="s">
        <v>2986</v>
      </c>
      <c r="E62" s="84" t="b">
        <v>0</v>
      </c>
      <c r="F62" s="84" t="b">
        <v>0</v>
      </c>
      <c r="G62" s="84" t="b">
        <v>0</v>
      </c>
    </row>
    <row r="63" spans="1:7" ht="15">
      <c r="A63" s="84" t="s">
        <v>2622</v>
      </c>
      <c r="B63" s="84">
        <v>7</v>
      </c>
      <c r="C63" s="118">
        <v>0.0037752935114205508</v>
      </c>
      <c r="D63" s="84" t="s">
        <v>2986</v>
      </c>
      <c r="E63" s="84" t="b">
        <v>0</v>
      </c>
      <c r="F63" s="84" t="b">
        <v>0</v>
      </c>
      <c r="G63" s="84" t="b">
        <v>0</v>
      </c>
    </row>
    <row r="64" spans="1:7" ht="15">
      <c r="A64" s="84" t="s">
        <v>2623</v>
      </c>
      <c r="B64" s="84">
        <v>7</v>
      </c>
      <c r="C64" s="118">
        <v>0.0037752935114205508</v>
      </c>
      <c r="D64" s="84" t="s">
        <v>2986</v>
      </c>
      <c r="E64" s="84" t="b">
        <v>0</v>
      </c>
      <c r="F64" s="84" t="b">
        <v>0</v>
      </c>
      <c r="G64" s="84" t="b">
        <v>0</v>
      </c>
    </row>
    <row r="65" spans="1:7" ht="15">
      <c r="A65" s="84" t="s">
        <v>2624</v>
      </c>
      <c r="B65" s="84">
        <v>7</v>
      </c>
      <c r="C65" s="118">
        <v>0.0037752935114205508</v>
      </c>
      <c r="D65" s="84" t="s">
        <v>2986</v>
      </c>
      <c r="E65" s="84" t="b">
        <v>0</v>
      </c>
      <c r="F65" s="84" t="b">
        <v>0</v>
      </c>
      <c r="G65" s="84" t="b">
        <v>0</v>
      </c>
    </row>
    <row r="66" spans="1:7" ht="15">
      <c r="A66" s="84" t="s">
        <v>297</v>
      </c>
      <c r="B66" s="84">
        <v>7</v>
      </c>
      <c r="C66" s="118">
        <v>0.0037752935114205508</v>
      </c>
      <c r="D66" s="84" t="s">
        <v>2986</v>
      </c>
      <c r="E66" s="84" t="b">
        <v>0</v>
      </c>
      <c r="F66" s="84" t="b">
        <v>0</v>
      </c>
      <c r="G66" s="84" t="b">
        <v>0</v>
      </c>
    </row>
    <row r="67" spans="1:7" ht="15">
      <c r="A67" s="84" t="s">
        <v>295</v>
      </c>
      <c r="B67" s="84">
        <v>7</v>
      </c>
      <c r="C67" s="118">
        <v>0.0037752935114205508</v>
      </c>
      <c r="D67" s="84" t="s">
        <v>2986</v>
      </c>
      <c r="E67" s="84" t="b">
        <v>0</v>
      </c>
      <c r="F67" s="84" t="b">
        <v>0</v>
      </c>
      <c r="G67" s="84" t="b">
        <v>0</v>
      </c>
    </row>
    <row r="68" spans="1:7" ht="15">
      <c r="A68" s="84" t="s">
        <v>2625</v>
      </c>
      <c r="B68" s="84">
        <v>7</v>
      </c>
      <c r="C68" s="118">
        <v>0.0037752935114205508</v>
      </c>
      <c r="D68" s="84" t="s">
        <v>2986</v>
      </c>
      <c r="E68" s="84" t="b">
        <v>0</v>
      </c>
      <c r="F68" s="84" t="b">
        <v>0</v>
      </c>
      <c r="G68" s="84" t="b">
        <v>0</v>
      </c>
    </row>
    <row r="69" spans="1:7" ht="15">
      <c r="A69" s="84" t="s">
        <v>2626</v>
      </c>
      <c r="B69" s="84">
        <v>7</v>
      </c>
      <c r="C69" s="118">
        <v>0.0037752935114205508</v>
      </c>
      <c r="D69" s="84" t="s">
        <v>2986</v>
      </c>
      <c r="E69" s="84" t="b">
        <v>0</v>
      </c>
      <c r="F69" s="84" t="b">
        <v>0</v>
      </c>
      <c r="G69" s="84" t="b">
        <v>0</v>
      </c>
    </row>
    <row r="70" spans="1:7" ht="15">
      <c r="A70" s="84" t="s">
        <v>2627</v>
      </c>
      <c r="B70" s="84">
        <v>7</v>
      </c>
      <c r="C70" s="118">
        <v>0.0037752935114205508</v>
      </c>
      <c r="D70" s="84" t="s">
        <v>2986</v>
      </c>
      <c r="E70" s="84" t="b">
        <v>0</v>
      </c>
      <c r="F70" s="84" t="b">
        <v>0</v>
      </c>
      <c r="G70" s="84" t="b">
        <v>0</v>
      </c>
    </row>
    <row r="71" spans="1:7" ht="15">
      <c r="A71" s="84" t="s">
        <v>2628</v>
      </c>
      <c r="B71" s="84">
        <v>7</v>
      </c>
      <c r="C71" s="118">
        <v>0.0037752935114205508</v>
      </c>
      <c r="D71" s="84" t="s">
        <v>2986</v>
      </c>
      <c r="E71" s="84" t="b">
        <v>0</v>
      </c>
      <c r="F71" s="84" t="b">
        <v>1</v>
      </c>
      <c r="G71" s="84" t="b">
        <v>0</v>
      </c>
    </row>
    <row r="72" spans="1:7" ht="15">
      <c r="A72" s="84" t="s">
        <v>2629</v>
      </c>
      <c r="B72" s="84">
        <v>7</v>
      </c>
      <c r="C72" s="118">
        <v>0.0037752935114205508</v>
      </c>
      <c r="D72" s="84" t="s">
        <v>2986</v>
      </c>
      <c r="E72" s="84" t="b">
        <v>0</v>
      </c>
      <c r="F72" s="84" t="b">
        <v>0</v>
      </c>
      <c r="G72" s="84" t="b">
        <v>0</v>
      </c>
    </row>
    <row r="73" spans="1:7" ht="15">
      <c r="A73" s="84" t="s">
        <v>2630</v>
      </c>
      <c r="B73" s="84">
        <v>7</v>
      </c>
      <c r="C73" s="118">
        <v>0.0037752935114205508</v>
      </c>
      <c r="D73" s="84" t="s">
        <v>2986</v>
      </c>
      <c r="E73" s="84" t="b">
        <v>1</v>
      </c>
      <c r="F73" s="84" t="b">
        <v>0</v>
      </c>
      <c r="G73" s="84" t="b">
        <v>0</v>
      </c>
    </row>
    <row r="74" spans="1:7" ht="15">
      <c r="A74" s="84" t="s">
        <v>2631</v>
      </c>
      <c r="B74" s="84">
        <v>7</v>
      </c>
      <c r="C74" s="118">
        <v>0.0037752935114205508</v>
      </c>
      <c r="D74" s="84" t="s">
        <v>2986</v>
      </c>
      <c r="E74" s="84" t="b">
        <v>0</v>
      </c>
      <c r="F74" s="84" t="b">
        <v>0</v>
      </c>
      <c r="G74" s="84" t="b">
        <v>0</v>
      </c>
    </row>
    <row r="75" spans="1:7" ht="15">
      <c r="A75" s="84" t="s">
        <v>2632</v>
      </c>
      <c r="B75" s="84">
        <v>7</v>
      </c>
      <c r="C75" s="118">
        <v>0.0037752935114205508</v>
      </c>
      <c r="D75" s="84" t="s">
        <v>2986</v>
      </c>
      <c r="E75" s="84" t="b">
        <v>0</v>
      </c>
      <c r="F75" s="84" t="b">
        <v>0</v>
      </c>
      <c r="G75" s="84" t="b">
        <v>0</v>
      </c>
    </row>
    <row r="76" spans="1:7" ht="15">
      <c r="A76" s="84" t="s">
        <v>2633</v>
      </c>
      <c r="B76" s="84">
        <v>7</v>
      </c>
      <c r="C76" s="118">
        <v>0.0037752935114205508</v>
      </c>
      <c r="D76" s="84" t="s">
        <v>2986</v>
      </c>
      <c r="E76" s="84" t="b">
        <v>0</v>
      </c>
      <c r="F76" s="84" t="b">
        <v>0</v>
      </c>
      <c r="G76" s="84" t="b">
        <v>0</v>
      </c>
    </row>
    <row r="77" spans="1:7" ht="15">
      <c r="A77" s="84" t="s">
        <v>2634</v>
      </c>
      <c r="B77" s="84">
        <v>7</v>
      </c>
      <c r="C77" s="118">
        <v>0.0037752935114205508</v>
      </c>
      <c r="D77" s="84" t="s">
        <v>2986</v>
      </c>
      <c r="E77" s="84" t="b">
        <v>0</v>
      </c>
      <c r="F77" s="84" t="b">
        <v>0</v>
      </c>
      <c r="G77" s="84" t="b">
        <v>0</v>
      </c>
    </row>
    <row r="78" spans="1:7" ht="15">
      <c r="A78" s="84" t="s">
        <v>2635</v>
      </c>
      <c r="B78" s="84">
        <v>7</v>
      </c>
      <c r="C78" s="118">
        <v>0.0037752935114205508</v>
      </c>
      <c r="D78" s="84" t="s">
        <v>2986</v>
      </c>
      <c r="E78" s="84" t="b">
        <v>0</v>
      </c>
      <c r="F78" s="84" t="b">
        <v>0</v>
      </c>
      <c r="G78" s="84" t="b">
        <v>0</v>
      </c>
    </row>
    <row r="79" spans="1:7" ht="15">
      <c r="A79" s="84" t="s">
        <v>2636</v>
      </c>
      <c r="B79" s="84">
        <v>7</v>
      </c>
      <c r="C79" s="118">
        <v>0.0037752935114205508</v>
      </c>
      <c r="D79" s="84" t="s">
        <v>2986</v>
      </c>
      <c r="E79" s="84" t="b">
        <v>0</v>
      </c>
      <c r="F79" s="84" t="b">
        <v>0</v>
      </c>
      <c r="G79" s="84" t="b">
        <v>0</v>
      </c>
    </row>
    <row r="80" spans="1:7" ht="15">
      <c r="A80" s="84" t="s">
        <v>2637</v>
      </c>
      <c r="B80" s="84">
        <v>7</v>
      </c>
      <c r="C80" s="118">
        <v>0.0037752935114205508</v>
      </c>
      <c r="D80" s="84" t="s">
        <v>2986</v>
      </c>
      <c r="E80" s="84" t="b">
        <v>1</v>
      </c>
      <c r="F80" s="84" t="b">
        <v>0</v>
      </c>
      <c r="G80" s="84" t="b">
        <v>0</v>
      </c>
    </row>
    <row r="81" spans="1:7" ht="15">
      <c r="A81" s="84" t="s">
        <v>2638</v>
      </c>
      <c r="B81" s="84">
        <v>6</v>
      </c>
      <c r="C81" s="118">
        <v>0.0035695915191653214</v>
      </c>
      <c r="D81" s="84" t="s">
        <v>2986</v>
      </c>
      <c r="E81" s="84" t="b">
        <v>0</v>
      </c>
      <c r="F81" s="84" t="b">
        <v>0</v>
      </c>
      <c r="G81" s="84" t="b">
        <v>0</v>
      </c>
    </row>
    <row r="82" spans="1:7" ht="15">
      <c r="A82" s="84" t="s">
        <v>2181</v>
      </c>
      <c r="B82" s="84">
        <v>6</v>
      </c>
      <c r="C82" s="118">
        <v>0.003388812418599968</v>
      </c>
      <c r="D82" s="84" t="s">
        <v>2986</v>
      </c>
      <c r="E82" s="84" t="b">
        <v>0</v>
      </c>
      <c r="F82" s="84" t="b">
        <v>0</v>
      </c>
      <c r="G82" s="84" t="b">
        <v>0</v>
      </c>
    </row>
    <row r="83" spans="1:7" ht="15">
      <c r="A83" s="84" t="s">
        <v>2639</v>
      </c>
      <c r="B83" s="84">
        <v>6</v>
      </c>
      <c r="C83" s="118">
        <v>0.003388812418599968</v>
      </c>
      <c r="D83" s="84" t="s">
        <v>2986</v>
      </c>
      <c r="E83" s="84" t="b">
        <v>0</v>
      </c>
      <c r="F83" s="84" t="b">
        <v>0</v>
      </c>
      <c r="G83" s="84" t="b">
        <v>0</v>
      </c>
    </row>
    <row r="84" spans="1:7" ht="15">
      <c r="A84" s="84" t="s">
        <v>2640</v>
      </c>
      <c r="B84" s="84">
        <v>6</v>
      </c>
      <c r="C84" s="118">
        <v>0.003388812418599968</v>
      </c>
      <c r="D84" s="84" t="s">
        <v>2986</v>
      </c>
      <c r="E84" s="84" t="b">
        <v>0</v>
      </c>
      <c r="F84" s="84" t="b">
        <v>0</v>
      </c>
      <c r="G84" s="84" t="b">
        <v>0</v>
      </c>
    </row>
    <row r="85" spans="1:7" ht="15">
      <c r="A85" s="84" t="s">
        <v>2182</v>
      </c>
      <c r="B85" s="84">
        <v>6</v>
      </c>
      <c r="C85" s="118">
        <v>0.0040760955137232125</v>
      </c>
      <c r="D85" s="84" t="s">
        <v>2986</v>
      </c>
      <c r="E85" s="84" t="b">
        <v>0</v>
      </c>
      <c r="F85" s="84" t="b">
        <v>0</v>
      </c>
      <c r="G85" s="84" t="b">
        <v>0</v>
      </c>
    </row>
    <row r="86" spans="1:7" ht="15">
      <c r="A86" s="84" t="s">
        <v>2641</v>
      </c>
      <c r="B86" s="84">
        <v>6</v>
      </c>
      <c r="C86" s="118">
        <v>0.003388812418599968</v>
      </c>
      <c r="D86" s="84" t="s">
        <v>2986</v>
      </c>
      <c r="E86" s="84" t="b">
        <v>0</v>
      </c>
      <c r="F86" s="84" t="b">
        <v>0</v>
      </c>
      <c r="G86" s="84" t="b">
        <v>0</v>
      </c>
    </row>
    <row r="87" spans="1:7" ht="15">
      <c r="A87" s="84" t="s">
        <v>2642</v>
      </c>
      <c r="B87" s="84">
        <v>6</v>
      </c>
      <c r="C87" s="118">
        <v>0.003388812418599968</v>
      </c>
      <c r="D87" s="84" t="s">
        <v>2986</v>
      </c>
      <c r="E87" s="84" t="b">
        <v>0</v>
      </c>
      <c r="F87" s="84" t="b">
        <v>0</v>
      </c>
      <c r="G87" s="84" t="b">
        <v>0</v>
      </c>
    </row>
    <row r="88" spans="1:7" ht="15">
      <c r="A88" s="84" t="s">
        <v>2195</v>
      </c>
      <c r="B88" s="84">
        <v>6</v>
      </c>
      <c r="C88" s="118">
        <v>0.0035695915191653214</v>
      </c>
      <c r="D88" s="84" t="s">
        <v>2986</v>
      </c>
      <c r="E88" s="84" t="b">
        <v>0</v>
      </c>
      <c r="F88" s="84" t="b">
        <v>0</v>
      </c>
      <c r="G88" s="84" t="b">
        <v>0</v>
      </c>
    </row>
    <row r="89" spans="1:7" ht="15">
      <c r="A89" s="84" t="s">
        <v>2643</v>
      </c>
      <c r="B89" s="84">
        <v>6</v>
      </c>
      <c r="C89" s="118">
        <v>0.003388812418599968</v>
      </c>
      <c r="D89" s="84" t="s">
        <v>2986</v>
      </c>
      <c r="E89" s="84" t="b">
        <v>0</v>
      </c>
      <c r="F89" s="84" t="b">
        <v>0</v>
      </c>
      <c r="G89" s="84" t="b">
        <v>0</v>
      </c>
    </row>
    <row r="90" spans="1:7" ht="15">
      <c r="A90" s="84" t="s">
        <v>2173</v>
      </c>
      <c r="B90" s="84">
        <v>6</v>
      </c>
      <c r="C90" s="118">
        <v>0.0040760955137232125</v>
      </c>
      <c r="D90" s="84" t="s">
        <v>2986</v>
      </c>
      <c r="E90" s="84" t="b">
        <v>0</v>
      </c>
      <c r="F90" s="84" t="b">
        <v>0</v>
      </c>
      <c r="G90" s="84" t="b">
        <v>0</v>
      </c>
    </row>
    <row r="91" spans="1:7" ht="15">
      <c r="A91" s="84" t="s">
        <v>2644</v>
      </c>
      <c r="B91" s="84">
        <v>6</v>
      </c>
      <c r="C91" s="118">
        <v>0.003388812418599968</v>
      </c>
      <c r="D91" s="84" t="s">
        <v>2986</v>
      </c>
      <c r="E91" s="84" t="b">
        <v>0</v>
      </c>
      <c r="F91" s="84" t="b">
        <v>0</v>
      </c>
      <c r="G91" s="84" t="b">
        <v>0</v>
      </c>
    </row>
    <row r="92" spans="1:7" ht="15">
      <c r="A92" s="84" t="s">
        <v>2645</v>
      </c>
      <c r="B92" s="84">
        <v>6</v>
      </c>
      <c r="C92" s="118">
        <v>0.003388812418599968</v>
      </c>
      <c r="D92" s="84" t="s">
        <v>2986</v>
      </c>
      <c r="E92" s="84" t="b">
        <v>1</v>
      </c>
      <c r="F92" s="84" t="b">
        <v>0</v>
      </c>
      <c r="G92" s="84" t="b">
        <v>0</v>
      </c>
    </row>
    <row r="93" spans="1:7" ht="15">
      <c r="A93" s="84" t="s">
        <v>2646</v>
      </c>
      <c r="B93" s="84">
        <v>6</v>
      </c>
      <c r="C93" s="118">
        <v>0.003388812418599968</v>
      </c>
      <c r="D93" s="84" t="s">
        <v>2986</v>
      </c>
      <c r="E93" s="84" t="b">
        <v>0</v>
      </c>
      <c r="F93" s="84" t="b">
        <v>0</v>
      </c>
      <c r="G93" s="84" t="b">
        <v>0</v>
      </c>
    </row>
    <row r="94" spans="1:7" ht="15">
      <c r="A94" s="84" t="s">
        <v>2647</v>
      </c>
      <c r="B94" s="84">
        <v>6</v>
      </c>
      <c r="C94" s="118">
        <v>0.003388812418599968</v>
      </c>
      <c r="D94" s="84" t="s">
        <v>2986</v>
      </c>
      <c r="E94" s="84" t="b">
        <v>0</v>
      </c>
      <c r="F94" s="84" t="b">
        <v>0</v>
      </c>
      <c r="G94" s="84" t="b">
        <v>0</v>
      </c>
    </row>
    <row r="95" spans="1:7" ht="15">
      <c r="A95" s="84" t="s">
        <v>2648</v>
      </c>
      <c r="B95" s="84">
        <v>6</v>
      </c>
      <c r="C95" s="118">
        <v>0.003388812418599968</v>
      </c>
      <c r="D95" s="84" t="s">
        <v>2986</v>
      </c>
      <c r="E95" s="84" t="b">
        <v>0</v>
      </c>
      <c r="F95" s="84" t="b">
        <v>0</v>
      </c>
      <c r="G95" s="84" t="b">
        <v>0</v>
      </c>
    </row>
    <row r="96" spans="1:7" ht="15">
      <c r="A96" s="84" t="s">
        <v>2649</v>
      </c>
      <c r="B96" s="84">
        <v>6</v>
      </c>
      <c r="C96" s="118">
        <v>0.003388812418599968</v>
      </c>
      <c r="D96" s="84" t="s">
        <v>2986</v>
      </c>
      <c r="E96" s="84" t="b">
        <v>0</v>
      </c>
      <c r="F96" s="84" t="b">
        <v>0</v>
      </c>
      <c r="G96" s="84" t="b">
        <v>0</v>
      </c>
    </row>
    <row r="97" spans="1:7" ht="15">
      <c r="A97" s="84" t="s">
        <v>2650</v>
      </c>
      <c r="B97" s="84">
        <v>6</v>
      </c>
      <c r="C97" s="118">
        <v>0.003388812418599968</v>
      </c>
      <c r="D97" s="84" t="s">
        <v>2986</v>
      </c>
      <c r="E97" s="84" t="b">
        <v>0</v>
      </c>
      <c r="F97" s="84" t="b">
        <v>0</v>
      </c>
      <c r="G97" s="84" t="b">
        <v>0</v>
      </c>
    </row>
    <row r="98" spans="1:7" ht="15">
      <c r="A98" s="84" t="s">
        <v>2651</v>
      </c>
      <c r="B98" s="84">
        <v>6</v>
      </c>
      <c r="C98" s="118">
        <v>0.003388812418599968</v>
      </c>
      <c r="D98" s="84" t="s">
        <v>2986</v>
      </c>
      <c r="E98" s="84" t="b">
        <v>0</v>
      </c>
      <c r="F98" s="84" t="b">
        <v>0</v>
      </c>
      <c r="G98" s="84" t="b">
        <v>0</v>
      </c>
    </row>
    <row r="99" spans="1:7" ht="15">
      <c r="A99" s="84" t="s">
        <v>287</v>
      </c>
      <c r="B99" s="84">
        <v>6</v>
      </c>
      <c r="C99" s="118">
        <v>0.003388812418599968</v>
      </c>
      <c r="D99" s="84" t="s">
        <v>2986</v>
      </c>
      <c r="E99" s="84" t="b">
        <v>0</v>
      </c>
      <c r="F99" s="84" t="b">
        <v>0</v>
      </c>
      <c r="G99" s="84" t="b">
        <v>0</v>
      </c>
    </row>
    <row r="100" spans="1:7" ht="15">
      <c r="A100" s="84" t="s">
        <v>2652</v>
      </c>
      <c r="B100" s="84">
        <v>6</v>
      </c>
      <c r="C100" s="118">
        <v>0.003388812418599968</v>
      </c>
      <c r="D100" s="84" t="s">
        <v>2986</v>
      </c>
      <c r="E100" s="84" t="b">
        <v>0</v>
      </c>
      <c r="F100" s="84" t="b">
        <v>0</v>
      </c>
      <c r="G100" s="84" t="b">
        <v>0</v>
      </c>
    </row>
    <row r="101" spans="1:7" ht="15">
      <c r="A101" s="84" t="s">
        <v>2653</v>
      </c>
      <c r="B101" s="84">
        <v>6</v>
      </c>
      <c r="C101" s="118">
        <v>0.003388812418599968</v>
      </c>
      <c r="D101" s="84" t="s">
        <v>2986</v>
      </c>
      <c r="E101" s="84" t="b">
        <v>0</v>
      </c>
      <c r="F101" s="84" t="b">
        <v>0</v>
      </c>
      <c r="G101" s="84" t="b">
        <v>0</v>
      </c>
    </row>
    <row r="102" spans="1:7" ht="15">
      <c r="A102" s="84" t="s">
        <v>2654</v>
      </c>
      <c r="B102" s="84">
        <v>6</v>
      </c>
      <c r="C102" s="118">
        <v>0.003388812418599968</v>
      </c>
      <c r="D102" s="84" t="s">
        <v>2986</v>
      </c>
      <c r="E102" s="84" t="b">
        <v>0</v>
      </c>
      <c r="F102" s="84" t="b">
        <v>0</v>
      </c>
      <c r="G102" s="84" t="b">
        <v>0</v>
      </c>
    </row>
    <row r="103" spans="1:7" ht="15">
      <c r="A103" s="84" t="s">
        <v>2655</v>
      </c>
      <c r="B103" s="84">
        <v>6</v>
      </c>
      <c r="C103" s="118">
        <v>0.003388812418599968</v>
      </c>
      <c r="D103" s="84" t="s">
        <v>2986</v>
      </c>
      <c r="E103" s="84" t="b">
        <v>0</v>
      </c>
      <c r="F103" s="84" t="b">
        <v>0</v>
      </c>
      <c r="G103" s="84" t="b">
        <v>0</v>
      </c>
    </row>
    <row r="104" spans="1:7" ht="15">
      <c r="A104" s="84" t="s">
        <v>2656</v>
      </c>
      <c r="B104" s="84">
        <v>6</v>
      </c>
      <c r="C104" s="118">
        <v>0.003388812418599968</v>
      </c>
      <c r="D104" s="84" t="s">
        <v>2986</v>
      </c>
      <c r="E104" s="84" t="b">
        <v>0</v>
      </c>
      <c r="F104" s="84" t="b">
        <v>0</v>
      </c>
      <c r="G104" s="84" t="b">
        <v>0</v>
      </c>
    </row>
    <row r="105" spans="1:7" ht="15">
      <c r="A105" s="84" t="s">
        <v>2657</v>
      </c>
      <c r="B105" s="84">
        <v>6</v>
      </c>
      <c r="C105" s="118">
        <v>0.003388812418599968</v>
      </c>
      <c r="D105" s="84" t="s">
        <v>2986</v>
      </c>
      <c r="E105" s="84" t="b">
        <v>0</v>
      </c>
      <c r="F105" s="84" t="b">
        <v>0</v>
      </c>
      <c r="G105" s="84" t="b">
        <v>0</v>
      </c>
    </row>
    <row r="106" spans="1:7" ht="15">
      <c r="A106" s="84" t="s">
        <v>2658</v>
      </c>
      <c r="B106" s="84">
        <v>6</v>
      </c>
      <c r="C106" s="118">
        <v>0.003388812418599968</v>
      </c>
      <c r="D106" s="84" t="s">
        <v>2986</v>
      </c>
      <c r="E106" s="84" t="b">
        <v>0</v>
      </c>
      <c r="F106" s="84" t="b">
        <v>0</v>
      </c>
      <c r="G106" s="84" t="b">
        <v>0</v>
      </c>
    </row>
    <row r="107" spans="1:7" ht="15">
      <c r="A107" s="84" t="s">
        <v>2659</v>
      </c>
      <c r="B107" s="84">
        <v>6</v>
      </c>
      <c r="C107" s="118">
        <v>0.003388812418599968</v>
      </c>
      <c r="D107" s="84" t="s">
        <v>2986</v>
      </c>
      <c r="E107" s="84" t="b">
        <v>0</v>
      </c>
      <c r="F107" s="84" t="b">
        <v>0</v>
      </c>
      <c r="G107" s="84" t="b">
        <v>0</v>
      </c>
    </row>
    <row r="108" spans="1:7" ht="15">
      <c r="A108" s="84" t="s">
        <v>2660</v>
      </c>
      <c r="B108" s="84">
        <v>6</v>
      </c>
      <c r="C108" s="118">
        <v>0.003388812418599968</v>
      </c>
      <c r="D108" s="84" t="s">
        <v>2986</v>
      </c>
      <c r="E108" s="84" t="b">
        <v>0</v>
      </c>
      <c r="F108" s="84" t="b">
        <v>0</v>
      </c>
      <c r="G108" s="84" t="b">
        <v>0</v>
      </c>
    </row>
    <row r="109" spans="1:7" ht="15">
      <c r="A109" s="84" t="s">
        <v>2661</v>
      </c>
      <c r="B109" s="84">
        <v>6</v>
      </c>
      <c r="C109" s="118">
        <v>0.003388812418599968</v>
      </c>
      <c r="D109" s="84" t="s">
        <v>2986</v>
      </c>
      <c r="E109" s="84" t="b">
        <v>0</v>
      </c>
      <c r="F109" s="84" t="b">
        <v>0</v>
      </c>
      <c r="G109" s="84" t="b">
        <v>0</v>
      </c>
    </row>
    <row r="110" spans="1:7" ht="15">
      <c r="A110" s="84" t="s">
        <v>2662</v>
      </c>
      <c r="B110" s="84">
        <v>6</v>
      </c>
      <c r="C110" s="118">
        <v>0.003388812418599968</v>
      </c>
      <c r="D110" s="84" t="s">
        <v>2986</v>
      </c>
      <c r="E110" s="84" t="b">
        <v>0</v>
      </c>
      <c r="F110" s="84" t="b">
        <v>0</v>
      </c>
      <c r="G110" s="84" t="b">
        <v>0</v>
      </c>
    </row>
    <row r="111" spans="1:7" ht="15">
      <c r="A111" s="84" t="s">
        <v>2663</v>
      </c>
      <c r="B111" s="84">
        <v>6</v>
      </c>
      <c r="C111" s="118">
        <v>0.003388812418599968</v>
      </c>
      <c r="D111" s="84" t="s">
        <v>2986</v>
      </c>
      <c r="E111" s="84" t="b">
        <v>1</v>
      </c>
      <c r="F111" s="84" t="b">
        <v>0</v>
      </c>
      <c r="G111" s="84" t="b">
        <v>0</v>
      </c>
    </row>
    <row r="112" spans="1:7" ht="15">
      <c r="A112" s="84" t="s">
        <v>2664</v>
      </c>
      <c r="B112" s="84">
        <v>6</v>
      </c>
      <c r="C112" s="118">
        <v>0.003388812418599968</v>
      </c>
      <c r="D112" s="84" t="s">
        <v>2986</v>
      </c>
      <c r="E112" s="84" t="b">
        <v>0</v>
      </c>
      <c r="F112" s="84" t="b">
        <v>0</v>
      </c>
      <c r="G112" s="84" t="b">
        <v>0</v>
      </c>
    </row>
    <row r="113" spans="1:7" ht="15">
      <c r="A113" s="84" t="s">
        <v>2665</v>
      </c>
      <c r="B113" s="84">
        <v>6</v>
      </c>
      <c r="C113" s="118">
        <v>0.003388812418599968</v>
      </c>
      <c r="D113" s="84" t="s">
        <v>2986</v>
      </c>
      <c r="E113" s="84" t="b">
        <v>0</v>
      </c>
      <c r="F113" s="84" t="b">
        <v>0</v>
      </c>
      <c r="G113" s="84" t="b">
        <v>0</v>
      </c>
    </row>
    <row r="114" spans="1:7" ht="15">
      <c r="A114" s="84" t="s">
        <v>2666</v>
      </c>
      <c r="B114" s="84">
        <v>6</v>
      </c>
      <c r="C114" s="118">
        <v>0.003388812418599968</v>
      </c>
      <c r="D114" s="84" t="s">
        <v>2986</v>
      </c>
      <c r="E114" s="84" t="b">
        <v>0</v>
      </c>
      <c r="F114" s="84" t="b">
        <v>0</v>
      </c>
      <c r="G114" s="84" t="b">
        <v>0</v>
      </c>
    </row>
    <row r="115" spans="1:7" ht="15">
      <c r="A115" s="84" t="s">
        <v>2667</v>
      </c>
      <c r="B115" s="84">
        <v>6</v>
      </c>
      <c r="C115" s="118">
        <v>0.003388812418599968</v>
      </c>
      <c r="D115" s="84" t="s">
        <v>2986</v>
      </c>
      <c r="E115" s="84" t="b">
        <v>0</v>
      </c>
      <c r="F115" s="84" t="b">
        <v>0</v>
      </c>
      <c r="G115" s="84" t="b">
        <v>0</v>
      </c>
    </row>
    <row r="116" spans="1:7" ht="15">
      <c r="A116" s="84" t="s">
        <v>283</v>
      </c>
      <c r="B116" s="84">
        <v>5</v>
      </c>
      <c r="C116" s="118">
        <v>0.0029746595993044344</v>
      </c>
      <c r="D116" s="84" t="s">
        <v>2986</v>
      </c>
      <c r="E116" s="84" t="b">
        <v>0</v>
      </c>
      <c r="F116" s="84" t="b">
        <v>0</v>
      </c>
      <c r="G116" s="84" t="b">
        <v>0</v>
      </c>
    </row>
    <row r="117" spans="1:7" ht="15">
      <c r="A117" s="84" t="s">
        <v>2668</v>
      </c>
      <c r="B117" s="84">
        <v>5</v>
      </c>
      <c r="C117" s="118">
        <v>0.0029746595993044344</v>
      </c>
      <c r="D117" s="84" t="s">
        <v>2986</v>
      </c>
      <c r="E117" s="84" t="b">
        <v>0</v>
      </c>
      <c r="F117" s="84" t="b">
        <v>0</v>
      </c>
      <c r="G117" s="84" t="b">
        <v>0</v>
      </c>
    </row>
    <row r="118" spans="1:7" ht="15">
      <c r="A118" s="84" t="s">
        <v>2669</v>
      </c>
      <c r="B118" s="84">
        <v>5</v>
      </c>
      <c r="C118" s="118">
        <v>0.0033967462614360104</v>
      </c>
      <c r="D118" s="84" t="s">
        <v>2986</v>
      </c>
      <c r="E118" s="84" t="b">
        <v>0</v>
      </c>
      <c r="F118" s="84" t="b">
        <v>0</v>
      </c>
      <c r="G118" s="84" t="b">
        <v>0</v>
      </c>
    </row>
    <row r="119" spans="1:7" ht="15">
      <c r="A119" s="84" t="s">
        <v>2670</v>
      </c>
      <c r="B119" s="84">
        <v>5</v>
      </c>
      <c r="C119" s="118">
        <v>0.0029746595993044344</v>
      </c>
      <c r="D119" s="84" t="s">
        <v>2986</v>
      </c>
      <c r="E119" s="84" t="b">
        <v>0</v>
      </c>
      <c r="F119" s="84" t="b">
        <v>0</v>
      </c>
      <c r="G119" s="84" t="b">
        <v>0</v>
      </c>
    </row>
    <row r="120" spans="1:7" ht="15">
      <c r="A120" s="84" t="s">
        <v>2671</v>
      </c>
      <c r="B120" s="84">
        <v>5</v>
      </c>
      <c r="C120" s="118">
        <v>0.0031590393805221973</v>
      </c>
      <c r="D120" s="84" t="s">
        <v>2986</v>
      </c>
      <c r="E120" s="84" t="b">
        <v>0</v>
      </c>
      <c r="F120" s="84" t="b">
        <v>0</v>
      </c>
      <c r="G120" s="84" t="b">
        <v>0</v>
      </c>
    </row>
    <row r="121" spans="1:7" ht="15">
      <c r="A121" s="84" t="s">
        <v>2672</v>
      </c>
      <c r="B121" s="84">
        <v>5</v>
      </c>
      <c r="C121" s="118">
        <v>0.0033967462614360104</v>
      </c>
      <c r="D121" s="84" t="s">
        <v>2986</v>
      </c>
      <c r="E121" s="84" t="b">
        <v>0</v>
      </c>
      <c r="F121" s="84" t="b">
        <v>0</v>
      </c>
      <c r="G121" s="84" t="b">
        <v>0</v>
      </c>
    </row>
    <row r="122" spans="1:7" ht="15">
      <c r="A122" s="84" t="s">
        <v>282</v>
      </c>
      <c r="B122" s="84">
        <v>5</v>
      </c>
      <c r="C122" s="118">
        <v>0.0029746595993044344</v>
      </c>
      <c r="D122" s="84" t="s">
        <v>2986</v>
      </c>
      <c r="E122" s="84" t="b">
        <v>0</v>
      </c>
      <c r="F122" s="84" t="b">
        <v>0</v>
      </c>
      <c r="G122" s="84" t="b">
        <v>0</v>
      </c>
    </row>
    <row r="123" spans="1:7" ht="15">
      <c r="A123" s="84" t="s">
        <v>2673</v>
      </c>
      <c r="B123" s="84">
        <v>5</v>
      </c>
      <c r="C123" s="118">
        <v>0.0029746595993044344</v>
      </c>
      <c r="D123" s="84" t="s">
        <v>2986</v>
      </c>
      <c r="E123" s="84" t="b">
        <v>0</v>
      </c>
      <c r="F123" s="84" t="b">
        <v>0</v>
      </c>
      <c r="G123" s="84" t="b">
        <v>0</v>
      </c>
    </row>
    <row r="124" spans="1:7" ht="15">
      <c r="A124" s="84" t="s">
        <v>2674</v>
      </c>
      <c r="B124" s="84">
        <v>5</v>
      </c>
      <c r="C124" s="118">
        <v>0.0029746595993044344</v>
      </c>
      <c r="D124" s="84" t="s">
        <v>2986</v>
      </c>
      <c r="E124" s="84" t="b">
        <v>0</v>
      </c>
      <c r="F124" s="84" t="b">
        <v>0</v>
      </c>
      <c r="G124" s="84" t="b">
        <v>0</v>
      </c>
    </row>
    <row r="125" spans="1:7" ht="15">
      <c r="A125" s="84" t="s">
        <v>2675</v>
      </c>
      <c r="B125" s="84">
        <v>5</v>
      </c>
      <c r="C125" s="118">
        <v>0.0029746595993044344</v>
      </c>
      <c r="D125" s="84" t="s">
        <v>2986</v>
      </c>
      <c r="E125" s="84" t="b">
        <v>0</v>
      </c>
      <c r="F125" s="84" t="b">
        <v>0</v>
      </c>
      <c r="G125" s="84" t="b">
        <v>0</v>
      </c>
    </row>
    <row r="126" spans="1:7" ht="15">
      <c r="A126" s="84" t="s">
        <v>2208</v>
      </c>
      <c r="B126" s="84">
        <v>5</v>
      </c>
      <c r="C126" s="118">
        <v>0.0029746595993044344</v>
      </c>
      <c r="D126" s="84" t="s">
        <v>2986</v>
      </c>
      <c r="E126" s="84" t="b">
        <v>1</v>
      </c>
      <c r="F126" s="84" t="b">
        <v>0</v>
      </c>
      <c r="G126" s="84" t="b">
        <v>0</v>
      </c>
    </row>
    <row r="127" spans="1:7" ht="15">
      <c r="A127" s="84" t="s">
        <v>2676</v>
      </c>
      <c r="B127" s="84">
        <v>5</v>
      </c>
      <c r="C127" s="118">
        <v>0.0029746595993044344</v>
      </c>
      <c r="D127" s="84" t="s">
        <v>2986</v>
      </c>
      <c r="E127" s="84" t="b">
        <v>0</v>
      </c>
      <c r="F127" s="84" t="b">
        <v>0</v>
      </c>
      <c r="G127" s="84" t="b">
        <v>0</v>
      </c>
    </row>
    <row r="128" spans="1:7" ht="15">
      <c r="A128" s="84" t="s">
        <v>2677</v>
      </c>
      <c r="B128" s="84">
        <v>5</v>
      </c>
      <c r="C128" s="118">
        <v>0.0029746595993044344</v>
      </c>
      <c r="D128" s="84" t="s">
        <v>2986</v>
      </c>
      <c r="E128" s="84" t="b">
        <v>0</v>
      </c>
      <c r="F128" s="84" t="b">
        <v>0</v>
      </c>
      <c r="G128" s="84" t="b">
        <v>0</v>
      </c>
    </row>
    <row r="129" spans="1:7" ht="15">
      <c r="A129" s="84" t="s">
        <v>2174</v>
      </c>
      <c r="B129" s="84">
        <v>5</v>
      </c>
      <c r="C129" s="118">
        <v>0.0029746595993044344</v>
      </c>
      <c r="D129" s="84" t="s">
        <v>2986</v>
      </c>
      <c r="E129" s="84" t="b">
        <v>0</v>
      </c>
      <c r="F129" s="84" t="b">
        <v>0</v>
      </c>
      <c r="G129" s="84" t="b">
        <v>0</v>
      </c>
    </row>
    <row r="130" spans="1:7" ht="15">
      <c r="A130" s="84" t="s">
        <v>2175</v>
      </c>
      <c r="B130" s="84">
        <v>5</v>
      </c>
      <c r="C130" s="118">
        <v>0.0029746595993044344</v>
      </c>
      <c r="D130" s="84" t="s">
        <v>2986</v>
      </c>
      <c r="E130" s="84" t="b">
        <v>0</v>
      </c>
      <c r="F130" s="84" t="b">
        <v>0</v>
      </c>
      <c r="G130" s="84" t="b">
        <v>0</v>
      </c>
    </row>
    <row r="131" spans="1:7" ht="15">
      <c r="A131" s="84" t="s">
        <v>271</v>
      </c>
      <c r="B131" s="84">
        <v>5</v>
      </c>
      <c r="C131" s="118">
        <v>0.0029746595993044344</v>
      </c>
      <c r="D131" s="84" t="s">
        <v>2986</v>
      </c>
      <c r="E131" s="84" t="b">
        <v>0</v>
      </c>
      <c r="F131" s="84" t="b">
        <v>0</v>
      </c>
      <c r="G131" s="84" t="b">
        <v>0</v>
      </c>
    </row>
    <row r="132" spans="1:7" ht="15">
      <c r="A132" s="84" t="s">
        <v>2678</v>
      </c>
      <c r="B132" s="84">
        <v>5</v>
      </c>
      <c r="C132" s="118">
        <v>0.0029746595993044344</v>
      </c>
      <c r="D132" s="84" t="s">
        <v>2986</v>
      </c>
      <c r="E132" s="84" t="b">
        <v>0</v>
      </c>
      <c r="F132" s="84" t="b">
        <v>0</v>
      </c>
      <c r="G132" s="84" t="b">
        <v>0</v>
      </c>
    </row>
    <row r="133" spans="1:7" ht="15">
      <c r="A133" s="84" t="s">
        <v>2679</v>
      </c>
      <c r="B133" s="84">
        <v>5</v>
      </c>
      <c r="C133" s="118">
        <v>0.0029746595993044344</v>
      </c>
      <c r="D133" s="84" t="s">
        <v>2986</v>
      </c>
      <c r="E133" s="84" t="b">
        <v>0</v>
      </c>
      <c r="F133" s="84" t="b">
        <v>0</v>
      </c>
      <c r="G133" s="84" t="b">
        <v>0</v>
      </c>
    </row>
    <row r="134" spans="1:7" ht="15">
      <c r="A134" s="84" t="s">
        <v>296</v>
      </c>
      <c r="B134" s="84">
        <v>5</v>
      </c>
      <c r="C134" s="118">
        <v>0.0029746595993044344</v>
      </c>
      <c r="D134" s="84" t="s">
        <v>2986</v>
      </c>
      <c r="E134" s="84" t="b">
        <v>0</v>
      </c>
      <c r="F134" s="84" t="b">
        <v>0</v>
      </c>
      <c r="G134" s="84" t="b">
        <v>0</v>
      </c>
    </row>
    <row r="135" spans="1:7" ht="15">
      <c r="A135" s="84" t="s">
        <v>2680</v>
      </c>
      <c r="B135" s="84">
        <v>5</v>
      </c>
      <c r="C135" s="118">
        <v>0.0029746595993044344</v>
      </c>
      <c r="D135" s="84" t="s">
        <v>2986</v>
      </c>
      <c r="E135" s="84" t="b">
        <v>1</v>
      </c>
      <c r="F135" s="84" t="b">
        <v>0</v>
      </c>
      <c r="G135" s="84" t="b">
        <v>0</v>
      </c>
    </row>
    <row r="136" spans="1:7" ht="15">
      <c r="A136" s="84" t="s">
        <v>2681</v>
      </c>
      <c r="B136" s="84">
        <v>5</v>
      </c>
      <c r="C136" s="118">
        <v>0.0029746595993044344</v>
      </c>
      <c r="D136" s="84" t="s">
        <v>2986</v>
      </c>
      <c r="E136" s="84" t="b">
        <v>0</v>
      </c>
      <c r="F136" s="84" t="b">
        <v>0</v>
      </c>
      <c r="G136" s="84" t="b">
        <v>0</v>
      </c>
    </row>
    <row r="137" spans="1:7" ht="15">
      <c r="A137" s="84" t="s">
        <v>2682</v>
      </c>
      <c r="B137" s="84">
        <v>5</v>
      </c>
      <c r="C137" s="118">
        <v>0.0029746595993044344</v>
      </c>
      <c r="D137" s="84" t="s">
        <v>2986</v>
      </c>
      <c r="E137" s="84" t="b">
        <v>0</v>
      </c>
      <c r="F137" s="84" t="b">
        <v>0</v>
      </c>
      <c r="G137" s="84" t="b">
        <v>0</v>
      </c>
    </row>
    <row r="138" spans="1:7" ht="15">
      <c r="A138" s="84" t="s">
        <v>2683</v>
      </c>
      <c r="B138" s="84">
        <v>5</v>
      </c>
      <c r="C138" s="118">
        <v>0.0029746595993044344</v>
      </c>
      <c r="D138" s="84" t="s">
        <v>2986</v>
      </c>
      <c r="E138" s="84" t="b">
        <v>1</v>
      </c>
      <c r="F138" s="84" t="b">
        <v>0</v>
      </c>
      <c r="G138" s="84" t="b">
        <v>0</v>
      </c>
    </row>
    <row r="139" spans="1:7" ht="15">
      <c r="A139" s="84" t="s">
        <v>2684</v>
      </c>
      <c r="B139" s="84">
        <v>5</v>
      </c>
      <c r="C139" s="118">
        <v>0.0029746595993044344</v>
      </c>
      <c r="D139" s="84" t="s">
        <v>2986</v>
      </c>
      <c r="E139" s="84" t="b">
        <v>0</v>
      </c>
      <c r="F139" s="84" t="b">
        <v>0</v>
      </c>
      <c r="G139" s="84" t="b">
        <v>0</v>
      </c>
    </row>
    <row r="140" spans="1:7" ht="15">
      <c r="A140" s="84" t="s">
        <v>2685</v>
      </c>
      <c r="B140" s="84">
        <v>5</v>
      </c>
      <c r="C140" s="118">
        <v>0.0029746595993044344</v>
      </c>
      <c r="D140" s="84" t="s">
        <v>2986</v>
      </c>
      <c r="E140" s="84" t="b">
        <v>0</v>
      </c>
      <c r="F140" s="84" t="b">
        <v>0</v>
      </c>
      <c r="G140" s="84" t="b">
        <v>0</v>
      </c>
    </row>
    <row r="141" spans="1:7" ht="15">
      <c r="A141" s="84" t="s">
        <v>2686</v>
      </c>
      <c r="B141" s="84">
        <v>5</v>
      </c>
      <c r="C141" s="118">
        <v>0.0029746595993044344</v>
      </c>
      <c r="D141" s="84" t="s">
        <v>2986</v>
      </c>
      <c r="E141" s="84" t="b">
        <v>0</v>
      </c>
      <c r="F141" s="84" t="b">
        <v>0</v>
      </c>
      <c r="G141" s="84" t="b">
        <v>0</v>
      </c>
    </row>
    <row r="142" spans="1:7" ht="15">
      <c r="A142" s="84" t="s">
        <v>2207</v>
      </c>
      <c r="B142" s="84">
        <v>5</v>
      </c>
      <c r="C142" s="118">
        <v>0.0031590393805221973</v>
      </c>
      <c r="D142" s="84" t="s">
        <v>2986</v>
      </c>
      <c r="E142" s="84" t="b">
        <v>0</v>
      </c>
      <c r="F142" s="84" t="b">
        <v>0</v>
      </c>
      <c r="G142" s="84" t="b">
        <v>0</v>
      </c>
    </row>
    <row r="143" spans="1:7" ht="15">
      <c r="A143" s="84" t="s">
        <v>2687</v>
      </c>
      <c r="B143" s="84">
        <v>5</v>
      </c>
      <c r="C143" s="118">
        <v>0.0029746595993044344</v>
      </c>
      <c r="D143" s="84" t="s">
        <v>2986</v>
      </c>
      <c r="E143" s="84" t="b">
        <v>0</v>
      </c>
      <c r="F143" s="84" t="b">
        <v>0</v>
      </c>
      <c r="G143" s="84" t="b">
        <v>0</v>
      </c>
    </row>
    <row r="144" spans="1:7" ht="15">
      <c r="A144" s="84" t="s">
        <v>2688</v>
      </c>
      <c r="B144" s="84">
        <v>5</v>
      </c>
      <c r="C144" s="118">
        <v>0.0029746595993044344</v>
      </c>
      <c r="D144" s="84" t="s">
        <v>2986</v>
      </c>
      <c r="E144" s="84" t="b">
        <v>0</v>
      </c>
      <c r="F144" s="84" t="b">
        <v>0</v>
      </c>
      <c r="G144" s="84" t="b">
        <v>0</v>
      </c>
    </row>
    <row r="145" spans="1:7" ht="15">
      <c r="A145" s="84" t="s">
        <v>2689</v>
      </c>
      <c r="B145" s="84">
        <v>5</v>
      </c>
      <c r="C145" s="118">
        <v>0.0029746595993044344</v>
      </c>
      <c r="D145" s="84" t="s">
        <v>2986</v>
      </c>
      <c r="E145" s="84" t="b">
        <v>0</v>
      </c>
      <c r="F145" s="84" t="b">
        <v>0</v>
      </c>
      <c r="G145" s="84" t="b">
        <v>0</v>
      </c>
    </row>
    <row r="146" spans="1:7" ht="15">
      <c r="A146" s="84" t="s">
        <v>2690</v>
      </c>
      <c r="B146" s="84">
        <v>5</v>
      </c>
      <c r="C146" s="118">
        <v>0.0029746595993044344</v>
      </c>
      <c r="D146" s="84" t="s">
        <v>2986</v>
      </c>
      <c r="E146" s="84" t="b">
        <v>1</v>
      </c>
      <c r="F146" s="84" t="b">
        <v>0</v>
      </c>
      <c r="G146" s="84" t="b">
        <v>0</v>
      </c>
    </row>
    <row r="147" spans="1:7" ht="15">
      <c r="A147" s="84" t="s">
        <v>2691</v>
      </c>
      <c r="B147" s="84">
        <v>5</v>
      </c>
      <c r="C147" s="118">
        <v>0.0029746595993044344</v>
      </c>
      <c r="D147" s="84" t="s">
        <v>2986</v>
      </c>
      <c r="E147" s="84" t="b">
        <v>0</v>
      </c>
      <c r="F147" s="84" t="b">
        <v>0</v>
      </c>
      <c r="G147" s="84" t="b">
        <v>0</v>
      </c>
    </row>
    <row r="148" spans="1:7" ht="15">
      <c r="A148" s="84" t="s">
        <v>2692</v>
      </c>
      <c r="B148" s="84">
        <v>5</v>
      </c>
      <c r="C148" s="118">
        <v>0.0029746595993044344</v>
      </c>
      <c r="D148" s="84" t="s">
        <v>2986</v>
      </c>
      <c r="E148" s="84" t="b">
        <v>0</v>
      </c>
      <c r="F148" s="84" t="b">
        <v>0</v>
      </c>
      <c r="G148" s="84" t="b">
        <v>0</v>
      </c>
    </row>
    <row r="149" spans="1:7" ht="15">
      <c r="A149" s="84" t="s">
        <v>2693</v>
      </c>
      <c r="B149" s="84">
        <v>5</v>
      </c>
      <c r="C149" s="118">
        <v>0.0029746595993044344</v>
      </c>
      <c r="D149" s="84" t="s">
        <v>2986</v>
      </c>
      <c r="E149" s="84" t="b">
        <v>0</v>
      </c>
      <c r="F149" s="84" t="b">
        <v>0</v>
      </c>
      <c r="G149" s="84" t="b">
        <v>0</v>
      </c>
    </row>
    <row r="150" spans="1:7" ht="15">
      <c r="A150" s="84" t="s">
        <v>2694</v>
      </c>
      <c r="B150" s="84">
        <v>5</v>
      </c>
      <c r="C150" s="118">
        <v>0.0029746595993044344</v>
      </c>
      <c r="D150" s="84" t="s">
        <v>2986</v>
      </c>
      <c r="E150" s="84" t="b">
        <v>0</v>
      </c>
      <c r="F150" s="84" t="b">
        <v>0</v>
      </c>
      <c r="G150" s="84" t="b">
        <v>0</v>
      </c>
    </row>
    <row r="151" spans="1:7" ht="15">
      <c r="A151" s="84" t="s">
        <v>2695</v>
      </c>
      <c r="B151" s="84">
        <v>5</v>
      </c>
      <c r="C151" s="118">
        <v>0.0029746595993044344</v>
      </c>
      <c r="D151" s="84" t="s">
        <v>2986</v>
      </c>
      <c r="E151" s="84" t="b">
        <v>0</v>
      </c>
      <c r="F151" s="84" t="b">
        <v>0</v>
      </c>
      <c r="G151" s="84" t="b">
        <v>0</v>
      </c>
    </row>
    <row r="152" spans="1:7" ht="15">
      <c r="A152" s="84" t="s">
        <v>2696</v>
      </c>
      <c r="B152" s="84">
        <v>5</v>
      </c>
      <c r="C152" s="118">
        <v>0.0029746595993044344</v>
      </c>
      <c r="D152" s="84" t="s">
        <v>2986</v>
      </c>
      <c r="E152" s="84" t="b">
        <v>0</v>
      </c>
      <c r="F152" s="84" t="b">
        <v>0</v>
      </c>
      <c r="G152" s="84" t="b">
        <v>0</v>
      </c>
    </row>
    <row r="153" spans="1:7" ht="15">
      <c r="A153" s="84" t="s">
        <v>2697</v>
      </c>
      <c r="B153" s="84">
        <v>5</v>
      </c>
      <c r="C153" s="118">
        <v>0.0029746595993044344</v>
      </c>
      <c r="D153" s="84" t="s">
        <v>2986</v>
      </c>
      <c r="E153" s="84" t="b">
        <v>0</v>
      </c>
      <c r="F153" s="84" t="b">
        <v>0</v>
      </c>
      <c r="G153" s="84" t="b">
        <v>0</v>
      </c>
    </row>
    <row r="154" spans="1:7" ht="15">
      <c r="A154" s="84" t="s">
        <v>2698</v>
      </c>
      <c r="B154" s="84">
        <v>5</v>
      </c>
      <c r="C154" s="118">
        <v>0.0029746595993044344</v>
      </c>
      <c r="D154" s="84" t="s">
        <v>2986</v>
      </c>
      <c r="E154" s="84" t="b">
        <v>0</v>
      </c>
      <c r="F154" s="84" t="b">
        <v>0</v>
      </c>
      <c r="G154" s="84" t="b">
        <v>0</v>
      </c>
    </row>
    <row r="155" spans="1:7" ht="15">
      <c r="A155" s="84" t="s">
        <v>2699</v>
      </c>
      <c r="B155" s="84">
        <v>5</v>
      </c>
      <c r="C155" s="118">
        <v>0.0029746595993044344</v>
      </c>
      <c r="D155" s="84" t="s">
        <v>2986</v>
      </c>
      <c r="E155" s="84" t="b">
        <v>0</v>
      </c>
      <c r="F155" s="84" t="b">
        <v>0</v>
      </c>
      <c r="G155" s="84" t="b">
        <v>0</v>
      </c>
    </row>
    <row r="156" spans="1:7" ht="15">
      <c r="A156" s="84" t="s">
        <v>2700</v>
      </c>
      <c r="B156" s="84">
        <v>5</v>
      </c>
      <c r="C156" s="118">
        <v>0.0029746595993044344</v>
      </c>
      <c r="D156" s="84" t="s">
        <v>2986</v>
      </c>
      <c r="E156" s="84" t="b">
        <v>0</v>
      </c>
      <c r="F156" s="84" t="b">
        <v>0</v>
      </c>
      <c r="G156" s="84" t="b">
        <v>0</v>
      </c>
    </row>
    <row r="157" spans="1:7" ht="15">
      <c r="A157" s="84" t="s">
        <v>2701</v>
      </c>
      <c r="B157" s="84">
        <v>5</v>
      </c>
      <c r="C157" s="118">
        <v>0.0029746595993044344</v>
      </c>
      <c r="D157" s="84" t="s">
        <v>2986</v>
      </c>
      <c r="E157" s="84" t="b">
        <v>0</v>
      </c>
      <c r="F157" s="84" t="b">
        <v>0</v>
      </c>
      <c r="G157" s="84" t="b">
        <v>0</v>
      </c>
    </row>
    <row r="158" spans="1:7" ht="15">
      <c r="A158" s="84" t="s">
        <v>2702</v>
      </c>
      <c r="B158" s="84">
        <v>5</v>
      </c>
      <c r="C158" s="118">
        <v>0.0029746595993044344</v>
      </c>
      <c r="D158" s="84" t="s">
        <v>2986</v>
      </c>
      <c r="E158" s="84" t="b">
        <v>0</v>
      </c>
      <c r="F158" s="84" t="b">
        <v>0</v>
      </c>
      <c r="G158" s="84" t="b">
        <v>0</v>
      </c>
    </row>
    <row r="159" spans="1:7" ht="15">
      <c r="A159" s="84" t="s">
        <v>2703</v>
      </c>
      <c r="B159" s="84">
        <v>5</v>
      </c>
      <c r="C159" s="118">
        <v>0.0029746595993044344</v>
      </c>
      <c r="D159" s="84" t="s">
        <v>2986</v>
      </c>
      <c r="E159" s="84" t="b">
        <v>0</v>
      </c>
      <c r="F159" s="84" t="b">
        <v>0</v>
      </c>
      <c r="G159" s="84" t="b">
        <v>0</v>
      </c>
    </row>
    <row r="160" spans="1:7" ht="15">
      <c r="A160" s="84" t="s">
        <v>2704</v>
      </c>
      <c r="B160" s="84">
        <v>5</v>
      </c>
      <c r="C160" s="118">
        <v>0.0029746595993044344</v>
      </c>
      <c r="D160" s="84" t="s">
        <v>2986</v>
      </c>
      <c r="E160" s="84" t="b">
        <v>0</v>
      </c>
      <c r="F160" s="84" t="b">
        <v>0</v>
      </c>
      <c r="G160" s="84" t="b">
        <v>0</v>
      </c>
    </row>
    <row r="161" spans="1:7" ht="15">
      <c r="A161" s="84" t="s">
        <v>2705</v>
      </c>
      <c r="B161" s="84">
        <v>5</v>
      </c>
      <c r="C161" s="118">
        <v>0.0029746595993044344</v>
      </c>
      <c r="D161" s="84" t="s">
        <v>2986</v>
      </c>
      <c r="E161" s="84" t="b">
        <v>0</v>
      </c>
      <c r="F161" s="84" t="b">
        <v>0</v>
      </c>
      <c r="G161" s="84" t="b">
        <v>0</v>
      </c>
    </row>
    <row r="162" spans="1:7" ht="15">
      <c r="A162" s="84" t="s">
        <v>2706</v>
      </c>
      <c r="B162" s="84">
        <v>5</v>
      </c>
      <c r="C162" s="118">
        <v>0.0029746595993044344</v>
      </c>
      <c r="D162" s="84" t="s">
        <v>2986</v>
      </c>
      <c r="E162" s="84" t="b">
        <v>0</v>
      </c>
      <c r="F162" s="84" t="b">
        <v>0</v>
      </c>
      <c r="G162" s="84" t="b">
        <v>0</v>
      </c>
    </row>
    <row r="163" spans="1:7" ht="15">
      <c r="A163" s="84" t="s">
        <v>2707</v>
      </c>
      <c r="B163" s="84">
        <v>5</v>
      </c>
      <c r="C163" s="118">
        <v>0.0029746595993044344</v>
      </c>
      <c r="D163" s="84" t="s">
        <v>2986</v>
      </c>
      <c r="E163" s="84" t="b">
        <v>0</v>
      </c>
      <c r="F163" s="84" t="b">
        <v>0</v>
      </c>
      <c r="G163" s="84" t="b">
        <v>0</v>
      </c>
    </row>
    <row r="164" spans="1:7" ht="15">
      <c r="A164" s="84" t="s">
        <v>2708</v>
      </c>
      <c r="B164" s="84">
        <v>5</v>
      </c>
      <c r="C164" s="118">
        <v>0.0029746595993044344</v>
      </c>
      <c r="D164" s="84" t="s">
        <v>2986</v>
      </c>
      <c r="E164" s="84" t="b">
        <v>0</v>
      </c>
      <c r="F164" s="84" t="b">
        <v>0</v>
      </c>
      <c r="G164" s="84" t="b">
        <v>0</v>
      </c>
    </row>
    <row r="165" spans="1:7" ht="15">
      <c r="A165" s="84" t="s">
        <v>2709</v>
      </c>
      <c r="B165" s="84">
        <v>4</v>
      </c>
      <c r="C165" s="118">
        <v>0.002527231504417758</v>
      </c>
      <c r="D165" s="84" t="s">
        <v>2986</v>
      </c>
      <c r="E165" s="84" t="b">
        <v>0</v>
      </c>
      <c r="F165" s="84" t="b">
        <v>0</v>
      </c>
      <c r="G165" s="84" t="b">
        <v>0</v>
      </c>
    </row>
    <row r="166" spans="1:7" ht="15">
      <c r="A166" s="84" t="s">
        <v>2710</v>
      </c>
      <c r="B166" s="84">
        <v>4</v>
      </c>
      <c r="C166" s="118">
        <v>0.002527231504417758</v>
      </c>
      <c r="D166" s="84" t="s">
        <v>2986</v>
      </c>
      <c r="E166" s="84" t="b">
        <v>1</v>
      </c>
      <c r="F166" s="84" t="b">
        <v>0</v>
      </c>
      <c r="G166" s="84" t="b">
        <v>0</v>
      </c>
    </row>
    <row r="167" spans="1:7" ht="15">
      <c r="A167" s="84" t="s">
        <v>2711</v>
      </c>
      <c r="B167" s="84">
        <v>4</v>
      </c>
      <c r="C167" s="118">
        <v>0.002527231504417758</v>
      </c>
      <c r="D167" s="84" t="s">
        <v>2986</v>
      </c>
      <c r="E167" s="84" t="b">
        <v>1</v>
      </c>
      <c r="F167" s="84" t="b">
        <v>0</v>
      </c>
      <c r="G167" s="84" t="b">
        <v>0</v>
      </c>
    </row>
    <row r="168" spans="1:7" ht="15">
      <c r="A168" s="84" t="s">
        <v>2712</v>
      </c>
      <c r="B168" s="84">
        <v>4</v>
      </c>
      <c r="C168" s="118">
        <v>0.002527231504417758</v>
      </c>
      <c r="D168" s="84" t="s">
        <v>2986</v>
      </c>
      <c r="E168" s="84" t="b">
        <v>0</v>
      </c>
      <c r="F168" s="84" t="b">
        <v>0</v>
      </c>
      <c r="G168" s="84" t="b">
        <v>0</v>
      </c>
    </row>
    <row r="169" spans="1:7" ht="15">
      <c r="A169" s="84" t="s">
        <v>2713</v>
      </c>
      <c r="B169" s="84">
        <v>4</v>
      </c>
      <c r="C169" s="118">
        <v>0.0027173970091488083</v>
      </c>
      <c r="D169" s="84" t="s">
        <v>2986</v>
      </c>
      <c r="E169" s="84" t="b">
        <v>0</v>
      </c>
      <c r="F169" s="84" t="b">
        <v>0</v>
      </c>
      <c r="G169" s="84" t="b">
        <v>0</v>
      </c>
    </row>
    <row r="170" spans="1:7" ht="15">
      <c r="A170" s="84" t="s">
        <v>2714</v>
      </c>
      <c r="B170" s="84">
        <v>4</v>
      </c>
      <c r="C170" s="118">
        <v>0.002527231504417758</v>
      </c>
      <c r="D170" s="84" t="s">
        <v>2986</v>
      </c>
      <c r="E170" s="84" t="b">
        <v>0</v>
      </c>
      <c r="F170" s="84" t="b">
        <v>0</v>
      </c>
      <c r="G170" s="84" t="b">
        <v>0</v>
      </c>
    </row>
    <row r="171" spans="1:7" ht="15">
      <c r="A171" s="84" t="s">
        <v>2204</v>
      </c>
      <c r="B171" s="84">
        <v>4</v>
      </c>
      <c r="C171" s="118">
        <v>0.002527231504417758</v>
      </c>
      <c r="D171" s="84" t="s">
        <v>2986</v>
      </c>
      <c r="E171" s="84" t="b">
        <v>0</v>
      </c>
      <c r="F171" s="84" t="b">
        <v>0</v>
      </c>
      <c r="G171" s="84" t="b">
        <v>0</v>
      </c>
    </row>
    <row r="172" spans="1:7" ht="15">
      <c r="A172" s="84" t="s">
        <v>2715</v>
      </c>
      <c r="B172" s="84">
        <v>4</v>
      </c>
      <c r="C172" s="118">
        <v>0.002527231504417758</v>
      </c>
      <c r="D172" s="84" t="s">
        <v>2986</v>
      </c>
      <c r="E172" s="84" t="b">
        <v>0</v>
      </c>
      <c r="F172" s="84" t="b">
        <v>0</v>
      </c>
      <c r="G172" s="84" t="b">
        <v>0</v>
      </c>
    </row>
    <row r="173" spans="1:7" ht="15">
      <c r="A173" s="84" t="s">
        <v>2716</v>
      </c>
      <c r="B173" s="84">
        <v>4</v>
      </c>
      <c r="C173" s="118">
        <v>0.002527231504417758</v>
      </c>
      <c r="D173" s="84" t="s">
        <v>2986</v>
      </c>
      <c r="E173" s="84" t="b">
        <v>0</v>
      </c>
      <c r="F173" s="84" t="b">
        <v>0</v>
      </c>
      <c r="G173" s="84" t="b">
        <v>0</v>
      </c>
    </row>
    <row r="174" spans="1:7" ht="15">
      <c r="A174" s="84" t="s">
        <v>2717</v>
      </c>
      <c r="B174" s="84">
        <v>4</v>
      </c>
      <c r="C174" s="118">
        <v>0.002527231504417758</v>
      </c>
      <c r="D174" s="84" t="s">
        <v>2986</v>
      </c>
      <c r="E174" s="84" t="b">
        <v>0</v>
      </c>
      <c r="F174" s="84" t="b">
        <v>0</v>
      </c>
      <c r="G174" s="84" t="b">
        <v>0</v>
      </c>
    </row>
    <row r="175" spans="1:7" ht="15">
      <c r="A175" s="84" t="s">
        <v>2718</v>
      </c>
      <c r="B175" s="84">
        <v>4</v>
      </c>
      <c r="C175" s="118">
        <v>0.002527231504417758</v>
      </c>
      <c r="D175" s="84" t="s">
        <v>2986</v>
      </c>
      <c r="E175" s="84" t="b">
        <v>0</v>
      </c>
      <c r="F175" s="84" t="b">
        <v>0</v>
      </c>
      <c r="G175" s="84" t="b">
        <v>0</v>
      </c>
    </row>
    <row r="176" spans="1:7" ht="15">
      <c r="A176" s="84" t="s">
        <v>2719</v>
      </c>
      <c r="B176" s="84">
        <v>4</v>
      </c>
      <c r="C176" s="118">
        <v>0.002527231504417758</v>
      </c>
      <c r="D176" s="84" t="s">
        <v>2986</v>
      </c>
      <c r="E176" s="84" t="b">
        <v>0</v>
      </c>
      <c r="F176" s="84" t="b">
        <v>0</v>
      </c>
      <c r="G176" s="84" t="b">
        <v>0</v>
      </c>
    </row>
    <row r="177" spans="1:7" ht="15">
      <c r="A177" s="84" t="s">
        <v>212</v>
      </c>
      <c r="B177" s="84">
        <v>4</v>
      </c>
      <c r="C177" s="118">
        <v>0.002527231504417758</v>
      </c>
      <c r="D177" s="84" t="s">
        <v>2986</v>
      </c>
      <c r="E177" s="84" t="b">
        <v>0</v>
      </c>
      <c r="F177" s="84" t="b">
        <v>0</v>
      </c>
      <c r="G177" s="84" t="b">
        <v>0</v>
      </c>
    </row>
    <row r="178" spans="1:7" ht="15">
      <c r="A178" s="84" t="s">
        <v>2720</v>
      </c>
      <c r="B178" s="84">
        <v>4</v>
      </c>
      <c r="C178" s="118">
        <v>0.002527231504417758</v>
      </c>
      <c r="D178" s="84" t="s">
        <v>2986</v>
      </c>
      <c r="E178" s="84" t="b">
        <v>0</v>
      </c>
      <c r="F178" s="84" t="b">
        <v>0</v>
      </c>
      <c r="G178" s="84" t="b">
        <v>0</v>
      </c>
    </row>
    <row r="179" spans="1:7" ht="15">
      <c r="A179" s="84" t="s">
        <v>2721</v>
      </c>
      <c r="B179" s="84">
        <v>4</v>
      </c>
      <c r="C179" s="118">
        <v>0.002985420234499921</v>
      </c>
      <c r="D179" s="84" t="s">
        <v>2986</v>
      </c>
      <c r="E179" s="84" t="b">
        <v>0</v>
      </c>
      <c r="F179" s="84" t="b">
        <v>0</v>
      </c>
      <c r="G179" s="84" t="b">
        <v>0</v>
      </c>
    </row>
    <row r="180" spans="1:7" ht="15">
      <c r="A180" s="84" t="s">
        <v>2722</v>
      </c>
      <c r="B180" s="84">
        <v>4</v>
      </c>
      <c r="C180" s="118">
        <v>0.002527231504417758</v>
      </c>
      <c r="D180" s="84" t="s">
        <v>2986</v>
      </c>
      <c r="E180" s="84" t="b">
        <v>0</v>
      </c>
      <c r="F180" s="84" t="b">
        <v>0</v>
      </c>
      <c r="G180" s="84" t="b">
        <v>0</v>
      </c>
    </row>
    <row r="181" spans="1:7" ht="15">
      <c r="A181" s="84" t="s">
        <v>2723</v>
      </c>
      <c r="B181" s="84">
        <v>4</v>
      </c>
      <c r="C181" s="118">
        <v>0.002985420234499921</v>
      </c>
      <c r="D181" s="84" t="s">
        <v>2986</v>
      </c>
      <c r="E181" s="84" t="b">
        <v>0</v>
      </c>
      <c r="F181" s="84" t="b">
        <v>0</v>
      </c>
      <c r="G181" s="84" t="b">
        <v>0</v>
      </c>
    </row>
    <row r="182" spans="1:7" ht="15">
      <c r="A182" s="84" t="s">
        <v>2724</v>
      </c>
      <c r="B182" s="84">
        <v>4</v>
      </c>
      <c r="C182" s="118">
        <v>0.002527231504417758</v>
      </c>
      <c r="D182" s="84" t="s">
        <v>2986</v>
      </c>
      <c r="E182" s="84" t="b">
        <v>0</v>
      </c>
      <c r="F182" s="84" t="b">
        <v>0</v>
      </c>
      <c r="G182" s="84" t="b">
        <v>0</v>
      </c>
    </row>
    <row r="183" spans="1:7" ht="15">
      <c r="A183" s="84" t="s">
        <v>2725</v>
      </c>
      <c r="B183" s="84">
        <v>4</v>
      </c>
      <c r="C183" s="118">
        <v>0.002527231504417758</v>
      </c>
      <c r="D183" s="84" t="s">
        <v>2986</v>
      </c>
      <c r="E183" s="84" t="b">
        <v>0</v>
      </c>
      <c r="F183" s="84" t="b">
        <v>0</v>
      </c>
      <c r="G183" s="84" t="b">
        <v>0</v>
      </c>
    </row>
    <row r="184" spans="1:7" ht="15">
      <c r="A184" s="84" t="s">
        <v>2726</v>
      </c>
      <c r="B184" s="84">
        <v>4</v>
      </c>
      <c r="C184" s="118">
        <v>0.002527231504417758</v>
      </c>
      <c r="D184" s="84" t="s">
        <v>2986</v>
      </c>
      <c r="E184" s="84" t="b">
        <v>0</v>
      </c>
      <c r="F184" s="84" t="b">
        <v>0</v>
      </c>
      <c r="G184" s="84" t="b">
        <v>0</v>
      </c>
    </row>
    <row r="185" spans="1:7" ht="15">
      <c r="A185" s="84" t="s">
        <v>2727</v>
      </c>
      <c r="B185" s="84">
        <v>4</v>
      </c>
      <c r="C185" s="118">
        <v>0.002527231504417758</v>
      </c>
      <c r="D185" s="84" t="s">
        <v>2986</v>
      </c>
      <c r="E185" s="84" t="b">
        <v>0</v>
      </c>
      <c r="F185" s="84" t="b">
        <v>0</v>
      </c>
      <c r="G185" s="84" t="b">
        <v>0</v>
      </c>
    </row>
    <row r="186" spans="1:7" ht="15">
      <c r="A186" s="84" t="s">
        <v>2728</v>
      </c>
      <c r="B186" s="84">
        <v>4</v>
      </c>
      <c r="C186" s="118">
        <v>0.002527231504417758</v>
      </c>
      <c r="D186" s="84" t="s">
        <v>2986</v>
      </c>
      <c r="E186" s="84" t="b">
        <v>0</v>
      </c>
      <c r="F186" s="84" t="b">
        <v>0</v>
      </c>
      <c r="G186" s="84" t="b">
        <v>0</v>
      </c>
    </row>
    <row r="187" spans="1:7" ht="15">
      <c r="A187" s="84" t="s">
        <v>2729</v>
      </c>
      <c r="B187" s="84">
        <v>4</v>
      </c>
      <c r="C187" s="118">
        <v>0.0027173970091488083</v>
      </c>
      <c r="D187" s="84" t="s">
        <v>2986</v>
      </c>
      <c r="E187" s="84" t="b">
        <v>0</v>
      </c>
      <c r="F187" s="84" t="b">
        <v>0</v>
      </c>
      <c r="G187" s="84" t="b">
        <v>0</v>
      </c>
    </row>
    <row r="188" spans="1:7" ht="15">
      <c r="A188" s="84" t="s">
        <v>2730</v>
      </c>
      <c r="B188" s="84">
        <v>4</v>
      </c>
      <c r="C188" s="118">
        <v>0.002527231504417758</v>
      </c>
      <c r="D188" s="84" t="s">
        <v>2986</v>
      </c>
      <c r="E188" s="84" t="b">
        <v>0</v>
      </c>
      <c r="F188" s="84" t="b">
        <v>0</v>
      </c>
      <c r="G188" s="84" t="b">
        <v>0</v>
      </c>
    </row>
    <row r="189" spans="1:7" ht="15">
      <c r="A189" s="84" t="s">
        <v>2731</v>
      </c>
      <c r="B189" s="84">
        <v>4</v>
      </c>
      <c r="C189" s="118">
        <v>0.002527231504417758</v>
      </c>
      <c r="D189" s="84" t="s">
        <v>2986</v>
      </c>
      <c r="E189" s="84" t="b">
        <v>0</v>
      </c>
      <c r="F189" s="84" t="b">
        <v>0</v>
      </c>
      <c r="G189" s="84" t="b">
        <v>0</v>
      </c>
    </row>
    <row r="190" spans="1:7" ht="15">
      <c r="A190" s="84" t="s">
        <v>2732</v>
      </c>
      <c r="B190" s="84">
        <v>4</v>
      </c>
      <c r="C190" s="118">
        <v>0.002527231504417758</v>
      </c>
      <c r="D190" s="84" t="s">
        <v>2986</v>
      </c>
      <c r="E190" s="84" t="b">
        <v>0</v>
      </c>
      <c r="F190" s="84" t="b">
        <v>0</v>
      </c>
      <c r="G190" s="84" t="b">
        <v>0</v>
      </c>
    </row>
    <row r="191" spans="1:7" ht="15">
      <c r="A191" s="84" t="s">
        <v>2733</v>
      </c>
      <c r="B191" s="84">
        <v>4</v>
      </c>
      <c r="C191" s="118">
        <v>0.002527231504417758</v>
      </c>
      <c r="D191" s="84" t="s">
        <v>2986</v>
      </c>
      <c r="E191" s="84" t="b">
        <v>0</v>
      </c>
      <c r="F191" s="84" t="b">
        <v>0</v>
      </c>
      <c r="G191" s="84" t="b">
        <v>0</v>
      </c>
    </row>
    <row r="192" spans="1:7" ht="15">
      <c r="A192" s="84" t="s">
        <v>2201</v>
      </c>
      <c r="B192" s="84">
        <v>4</v>
      </c>
      <c r="C192" s="118">
        <v>0.002527231504417758</v>
      </c>
      <c r="D192" s="84" t="s">
        <v>2986</v>
      </c>
      <c r="E192" s="84" t="b">
        <v>0</v>
      </c>
      <c r="F192" s="84" t="b">
        <v>0</v>
      </c>
      <c r="G192" s="84" t="b">
        <v>0</v>
      </c>
    </row>
    <row r="193" spans="1:7" ht="15">
      <c r="A193" s="84" t="s">
        <v>2734</v>
      </c>
      <c r="B193" s="84">
        <v>4</v>
      </c>
      <c r="C193" s="118">
        <v>0.002985420234499921</v>
      </c>
      <c r="D193" s="84" t="s">
        <v>2986</v>
      </c>
      <c r="E193" s="84" t="b">
        <v>0</v>
      </c>
      <c r="F193" s="84" t="b">
        <v>0</v>
      </c>
      <c r="G193" s="84" t="b">
        <v>0</v>
      </c>
    </row>
    <row r="194" spans="1:7" ht="15">
      <c r="A194" s="84" t="s">
        <v>2213</v>
      </c>
      <c r="B194" s="84">
        <v>4</v>
      </c>
      <c r="C194" s="118">
        <v>0.002527231504417758</v>
      </c>
      <c r="D194" s="84" t="s">
        <v>2986</v>
      </c>
      <c r="E194" s="84" t="b">
        <v>0</v>
      </c>
      <c r="F194" s="84" t="b">
        <v>0</v>
      </c>
      <c r="G194" s="84" t="b">
        <v>0</v>
      </c>
    </row>
    <row r="195" spans="1:7" ht="15">
      <c r="A195" s="84" t="s">
        <v>308</v>
      </c>
      <c r="B195" s="84">
        <v>4</v>
      </c>
      <c r="C195" s="118">
        <v>0.002527231504417758</v>
      </c>
      <c r="D195" s="84" t="s">
        <v>2986</v>
      </c>
      <c r="E195" s="84" t="b">
        <v>0</v>
      </c>
      <c r="F195" s="84" t="b">
        <v>0</v>
      </c>
      <c r="G195" s="84" t="b">
        <v>0</v>
      </c>
    </row>
    <row r="196" spans="1:7" ht="15">
      <c r="A196" s="84" t="s">
        <v>2735</v>
      </c>
      <c r="B196" s="84">
        <v>4</v>
      </c>
      <c r="C196" s="118">
        <v>0.002527231504417758</v>
      </c>
      <c r="D196" s="84" t="s">
        <v>2986</v>
      </c>
      <c r="E196" s="84" t="b">
        <v>0</v>
      </c>
      <c r="F196" s="84" t="b">
        <v>0</v>
      </c>
      <c r="G196" s="84" t="b">
        <v>0</v>
      </c>
    </row>
    <row r="197" spans="1:7" ht="15">
      <c r="A197" s="84" t="s">
        <v>2736</v>
      </c>
      <c r="B197" s="84">
        <v>4</v>
      </c>
      <c r="C197" s="118">
        <v>0.002527231504417758</v>
      </c>
      <c r="D197" s="84" t="s">
        <v>2986</v>
      </c>
      <c r="E197" s="84" t="b">
        <v>0</v>
      </c>
      <c r="F197" s="84" t="b">
        <v>0</v>
      </c>
      <c r="G197" s="84" t="b">
        <v>0</v>
      </c>
    </row>
    <row r="198" spans="1:7" ht="15">
      <c r="A198" s="84" t="s">
        <v>2737</v>
      </c>
      <c r="B198" s="84">
        <v>4</v>
      </c>
      <c r="C198" s="118">
        <v>0.002527231504417758</v>
      </c>
      <c r="D198" s="84" t="s">
        <v>2986</v>
      </c>
      <c r="E198" s="84" t="b">
        <v>0</v>
      </c>
      <c r="F198" s="84" t="b">
        <v>0</v>
      </c>
      <c r="G198" s="84" t="b">
        <v>0</v>
      </c>
    </row>
    <row r="199" spans="1:7" ht="15">
      <c r="A199" s="84" t="s">
        <v>2738</v>
      </c>
      <c r="B199" s="84">
        <v>4</v>
      </c>
      <c r="C199" s="118">
        <v>0.002527231504417758</v>
      </c>
      <c r="D199" s="84" t="s">
        <v>2986</v>
      </c>
      <c r="E199" s="84" t="b">
        <v>0</v>
      </c>
      <c r="F199" s="84" t="b">
        <v>0</v>
      </c>
      <c r="G199" s="84" t="b">
        <v>0</v>
      </c>
    </row>
    <row r="200" spans="1:7" ht="15">
      <c r="A200" s="84" t="s">
        <v>294</v>
      </c>
      <c r="B200" s="84">
        <v>4</v>
      </c>
      <c r="C200" s="118">
        <v>0.002527231504417758</v>
      </c>
      <c r="D200" s="84" t="s">
        <v>2986</v>
      </c>
      <c r="E200" s="84" t="b">
        <v>0</v>
      </c>
      <c r="F200" s="84" t="b">
        <v>0</v>
      </c>
      <c r="G200" s="84" t="b">
        <v>0</v>
      </c>
    </row>
    <row r="201" spans="1:7" ht="15">
      <c r="A201" s="84" t="s">
        <v>240</v>
      </c>
      <c r="B201" s="84">
        <v>4</v>
      </c>
      <c r="C201" s="118">
        <v>0.002527231504417758</v>
      </c>
      <c r="D201" s="84" t="s">
        <v>2986</v>
      </c>
      <c r="E201" s="84" t="b">
        <v>0</v>
      </c>
      <c r="F201" s="84" t="b">
        <v>0</v>
      </c>
      <c r="G201" s="84" t="b">
        <v>0</v>
      </c>
    </row>
    <row r="202" spans="1:7" ht="15">
      <c r="A202" s="84" t="s">
        <v>292</v>
      </c>
      <c r="B202" s="84">
        <v>4</v>
      </c>
      <c r="C202" s="118">
        <v>0.002527231504417758</v>
      </c>
      <c r="D202" s="84" t="s">
        <v>2986</v>
      </c>
      <c r="E202" s="84" t="b">
        <v>0</v>
      </c>
      <c r="F202" s="84" t="b">
        <v>0</v>
      </c>
      <c r="G202" s="84" t="b">
        <v>0</v>
      </c>
    </row>
    <row r="203" spans="1:7" ht="15">
      <c r="A203" s="84" t="s">
        <v>291</v>
      </c>
      <c r="B203" s="84">
        <v>4</v>
      </c>
      <c r="C203" s="118">
        <v>0.002527231504417758</v>
      </c>
      <c r="D203" s="84" t="s">
        <v>2986</v>
      </c>
      <c r="E203" s="84" t="b">
        <v>0</v>
      </c>
      <c r="F203" s="84" t="b">
        <v>0</v>
      </c>
      <c r="G203" s="84" t="b">
        <v>0</v>
      </c>
    </row>
    <row r="204" spans="1:7" ht="15">
      <c r="A204" s="84" t="s">
        <v>290</v>
      </c>
      <c r="B204" s="84">
        <v>4</v>
      </c>
      <c r="C204" s="118">
        <v>0.002527231504417758</v>
      </c>
      <c r="D204" s="84" t="s">
        <v>2986</v>
      </c>
      <c r="E204" s="84" t="b">
        <v>0</v>
      </c>
      <c r="F204" s="84" t="b">
        <v>0</v>
      </c>
      <c r="G204" s="84" t="b">
        <v>0</v>
      </c>
    </row>
    <row r="205" spans="1:7" ht="15">
      <c r="A205" s="84" t="s">
        <v>2197</v>
      </c>
      <c r="B205" s="84">
        <v>4</v>
      </c>
      <c r="C205" s="118">
        <v>0.0027173970091488083</v>
      </c>
      <c r="D205" s="84" t="s">
        <v>2986</v>
      </c>
      <c r="E205" s="84" t="b">
        <v>0</v>
      </c>
      <c r="F205" s="84" t="b">
        <v>0</v>
      </c>
      <c r="G205" s="84" t="b">
        <v>0</v>
      </c>
    </row>
    <row r="206" spans="1:7" ht="15">
      <c r="A206" s="84" t="s">
        <v>2199</v>
      </c>
      <c r="B206" s="84">
        <v>4</v>
      </c>
      <c r="C206" s="118">
        <v>0.002527231504417758</v>
      </c>
      <c r="D206" s="84" t="s">
        <v>2986</v>
      </c>
      <c r="E206" s="84" t="b">
        <v>0</v>
      </c>
      <c r="F206" s="84" t="b">
        <v>0</v>
      </c>
      <c r="G206" s="84" t="b">
        <v>0</v>
      </c>
    </row>
    <row r="207" spans="1:7" ht="15">
      <c r="A207" s="84" t="s">
        <v>2739</v>
      </c>
      <c r="B207" s="84">
        <v>4</v>
      </c>
      <c r="C207" s="118">
        <v>0.002527231504417758</v>
      </c>
      <c r="D207" s="84" t="s">
        <v>2986</v>
      </c>
      <c r="E207" s="84" t="b">
        <v>0</v>
      </c>
      <c r="F207" s="84" t="b">
        <v>0</v>
      </c>
      <c r="G207" s="84" t="b">
        <v>0</v>
      </c>
    </row>
    <row r="208" spans="1:7" ht="15">
      <c r="A208" s="84" t="s">
        <v>2740</v>
      </c>
      <c r="B208" s="84">
        <v>4</v>
      </c>
      <c r="C208" s="118">
        <v>0.002527231504417758</v>
      </c>
      <c r="D208" s="84" t="s">
        <v>2986</v>
      </c>
      <c r="E208" s="84" t="b">
        <v>0</v>
      </c>
      <c r="F208" s="84" t="b">
        <v>0</v>
      </c>
      <c r="G208" s="84" t="b">
        <v>0</v>
      </c>
    </row>
    <row r="209" spans="1:7" ht="15">
      <c r="A209" s="84" t="s">
        <v>2741</v>
      </c>
      <c r="B209" s="84">
        <v>4</v>
      </c>
      <c r="C209" s="118">
        <v>0.002527231504417758</v>
      </c>
      <c r="D209" s="84" t="s">
        <v>2986</v>
      </c>
      <c r="E209" s="84" t="b">
        <v>0</v>
      </c>
      <c r="F209" s="84" t="b">
        <v>0</v>
      </c>
      <c r="G209" s="84" t="b">
        <v>0</v>
      </c>
    </row>
    <row r="210" spans="1:7" ht="15">
      <c r="A210" s="84" t="s">
        <v>2742</v>
      </c>
      <c r="B210" s="84">
        <v>4</v>
      </c>
      <c r="C210" s="118">
        <v>0.002527231504417758</v>
      </c>
      <c r="D210" s="84" t="s">
        <v>2986</v>
      </c>
      <c r="E210" s="84" t="b">
        <v>0</v>
      </c>
      <c r="F210" s="84" t="b">
        <v>0</v>
      </c>
      <c r="G210" s="84" t="b">
        <v>0</v>
      </c>
    </row>
    <row r="211" spans="1:7" ht="15">
      <c r="A211" s="84" t="s">
        <v>2743</v>
      </c>
      <c r="B211" s="84">
        <v>4</v>
      </c>
      <c r="C211" s="118">
        <v>0.002527231504417758</v>
      </c>
      <c r="D211" s="84" t="s">
        <v>2986</v>
      </c>
      <c r="E211" s="84" t="b">
        <v>0</v>
      </c>
      <c r="F211" s="84" t="b">
        <v>0</v>
      </c>
      <c r="G211" s="84" t="b">
        <v>0</v>
      </c>
    </row>
    <row r="212" spans="1:7" ht="15">
      <c r="A212" s="84" t="s">
        <v>2744</v>
      </c>
      <c r="B212" s="84">
        <v>3</v>
      </c>
      <c r="C212" s="118">
        <v>0.0020380477568616062</v>
      </c>
      <c r="D212" s="84" t="s">
        <v>2986</v>
      </c>
      <c r="E212" s="84" t="b">
        <v>0</v>
      </c>
      <c r="F212" s="84" t="b">
        <v>0</v>
      </c>
      <c r="G212" s="84" t="b">
        <v>0</v>
      </c>
    </row>
    <row r="213" spans="1:7" ht="15">
      <c r="A213" s="84" t="s">
        <v>2745</v>
      </c>
      <c r="B213" s="84">
        <v>3</v>
      </c>
      <c r="C213" s="118">
        <v>0.0020380477568616062</v>
      </c>
      <c r="D213" s="84" t="s">
        <v>2986</v>
      </c>
      <c r="E213" s="84" t="b">
        <v>0</v>
      </c>
      <c r="F213" s="84" t="b">
        <v>0</v>
      </c>
      <c r="G213" s="84" t="b">
        <v>0</v>
      </c>
    </row>
    <row r="214" spans="1:7" ht="15">
      <c r="A214" s="84" t="s">
        <v>2746</v>
      </c>
      <c r="B214" s="84">
        <v>3</v>
      </c>
      <c r="C214" s="118">
        <v>0.0020380477568616062</v>
      </c>
      <c r="D214" s="84" t="s">
        <v>2986</v>
      </c>
      <c r="E214" s="84" t="b">
        <v>0</v>
      </c>
      <c r="F214" s="84" t="b">
        <v>0</v>
      </c>
      <c r="G214" s="84" t="b">
        <v>0</v>
      </c>
    </row>
    <row r="215" spans="1:7" ht="15">
      <c r="A215" s="84" t="s">
        <v>2747</v>
      </c>
      <c r="B215" s="84">
        <v>3</v>
      </c>
      <c r="C215" s="118">
        <v>0.0020380477568616062</v>
      </c>
      <c r="D215" s="84" t="s">
        <v>2986</v>
      </c>
      <c r="E215" s="84" t="b">
        <v>0</v>
      </c>
      <c r="F215" s="84" t="b">
        <v>0</v>
      </c>
      <c r="G215" s="84" t="b">
        <v>0</v>
      </c>
    </row>
    <row r="216" spans="1:7" ht="15">
      <c r="A216" s="84" t="s">
        <v>2748</v>
      </c>
      <c r="B216" s="84">
        <v>3</v>
      </c>
      <c r="C216" s="118">
        <v>0.0020380477568616062</v>
      </c>
      <c r="D216" s="84" t="s">
        <v>2986</v>
      </c>
      <c r="E216" s="84" t="b">
        <v>0</v>
      </c>
      <c r="F216" s="84" t="b">
        <v>0</v>
      </c>
      <c r="G216" s="84" t="b">
        <v>0</v>
      </c>
    </row>
    <row r="217" spans="1:7" ht="15">
      <c r="A217" s="84" t="s">
        <v>2749</v>
      </c>
      <c r="B217" s="84">
        <v>3</v>
      </c>
      <c r="C217" s="118">
        <v>0.0020380477568616062</v>
      </c>
      <c r="D217" s="84" t="s">
        <v>2986</v>
      </c>
      <c r="E217" s="84" t="b">
        <v>0</v>
      </c>
      <c r="F217" s="84" t="b">
        <v>0</v>
      </c>
      <c r="G217" s="84" t="b">
        <v>0</v>
      </c>
    </row>
    <row r="218" spans="1:7" ht="15">
      <c r="A218" s="84" t="s">
        <v>2750</v>
      </c>
      <c r="B218" s="84">
        <v>3</v>
      </c>
      <c r="C218" s="118">
        <v>0.0020380477568616062</v>
      </c>
      <c r="D218" s="84" t="s">
        <v>2986</v>
      </c>
      <c r="E218" s="84" t="b">
        <v>1</v>
      </c>
      <c r="F218" s="84" t="b">
        <v>0</v>
      </c>
      <c r="G218" s="84" t="b">
        <v>0</v>
      </c>
    </row>
    <row r="219" spans="1:7" ht="15">
      <c r="A219" s="84" t="s">
        <v>2751</v>
      </c>
      <c r="B219" s="84">
        <v>3</v>
      </c>
      <c r="C219" s="118">
        <v>0.0020380477568616062</v>
      </c>
      <c r="D219" s="84" t="s">
        <v>2986</v>
      </c>
      <c r="E219" s="84" t="b">
        <v>1</v>
      </c>
      <c r="F219" s="84" t="b">
        <v>0</v>
      </c>
      <c r="G219" s="84" t="b">
        <v>0</v>
      </c>
    </row>
    <row r="220" spans="1:7" ht="15">
      <c r="A220" s="84" t="s">
        <v>2752</v>
      </c>
      <c r="B220" s="84">
        <v>3</v>
      </c>
      <c r="C220" s="118">
        <v>0.0020380477568616062</v>
      </c>
      <c r="D220" s="84" t="s">
        <v>2986</v>
      </c>
      <c r="E220" s="84" t="b">
        <v>0</v>
      </c>
      <c r="F220" s="84" t="b">
        <v>0</v>
      </c>
      <c r="G220" s="84" t="b">
        <v>0</v>
      </c>
    </row>
    <row r="221" spans="1:7" ht="15">
      <c r="A221" s="84" t="s">
        <v>2753</v>
      </c>
      <c r="B221" s="84">
        <v>3</v>
      </c>
      <c r="C221" s="118">
        <v>0.0020380477568616062</v>
      </c>
      <c r="D221" s="84" t="s">
        <v>2986</v>
      </c>
      <c r="E221" s="84" t="b">
        <v>0</v>
      </c>
      <c r="F221" s="84" t="b">
        <v>0</v>
      </c>
      <c r="G221" s="84" t="b">
        <v>0</v>
      </c>
    </row>
    <row r="222" spans="1:7" ht="15">
      <c r="A222" s="84" t="s">
        <v>2754</v>
      </c>
      <c r="B222" s="84">
        <v>3</v>
      </c>
      <c r="C222" s="118">
        <v>0.0020380477568616062</v>
      </c>
      <c r="D222" s="84" t="s">
        <v>2986</v>
      </c>
      <c r="E222" s="84" t="b">
        <v>0</v>
      </c>
      <c r="F222" s="84" t="b">
        <v>0</v>
      </c>
      <c r="G222" s="84" t="b">
        <v>0</v>
      </c>
    </row>
    <row r="223" spans="1:7" ht="15">
      <c r="A223" s="84" t="s">
        <v>2755</v>
      </c>
      <c r="B223" s="84">
        <v>3</v>
      </c>
      <c r="C223" s="118">
        <v>0.0020380477568616062</v>
      </c>
      <c r="D223" s="84" t="s">
        <v>2986</v>
      </c>
      <c r="E223" s="84" t="b">
        <v>1</v>
      </c>
      <c r="F223" s="84" t="b">
        <v>0</v>
      </c>
      <c r="G223" s="84" t="b">
        <v>0</v>
      </c>
    </row>
    <row r="224" spans="1:7" ht="15">
      <c r="A224" s="84" t="s">
        <v>2756</v>
      </c>
      <c r="B224" s="84">
        <v>3</v>
      </c>
      <c r="C224" s="118">
        <v>0.0020380477568616062</v>
      </c>
      <c r="D224" s="84" t="s">
        <v>2986</v>
      </c>
      <c r="E224" s="84" t="b">
        <v>0</v>
      </c>
      <c r="F224" s="84" t="b">
        <v>0</v>
      </c>
      <c r="G224" s="84" t="b">
        <v>0</v>
      </c>
    </row>
    <row r="225" spans="1:7" ht="15">
      <c r="A225" s="84" t="s">
        <v>2757</v>
      </c>
      <c r="B225" s="84">
        <v>3</v>
      </c>
      <c r="C225" s="118">
        <v>0.0020380477568616062</v>
      </c>
      <c r="D225" s="84" t="s">
        <v>2986</v>
      </c>
      <c r="E225" s="84" t="b">
        <v>0</v>
      </c>
      <c r="F225" s="84" t="b">
        <v>0</v>
      </c>
      <c r="G225" s="84" t="b">
        <v>0</v>
      </c>
    </row>
    <row r="226" spans="1:7" ht="15">
      <c r="A226" s="84" t="s">
        <v>2131</v>
      </c>
      <c r="B226" s="84">
        <v>3</v>
      </c>
      <c r="C226" s="118">
        <v>0.0020380477568616062</v>
      </c>
      <c r="D226" s="84" t="s">
        <v>2986</v>
      </c>
      <c r="E226" s="84" t="b">
        <v>0</v>
      </c>
      <c r="F226" s="84" t="b">
        <v>0</v>
      </c>
      <c r="G226" s="84" t="b">
        <v>0</v>
      </c>
    </row>
    <row r="227" spans="1:7" ht="15">
      <c r="A227" s="84" t="s">
        <v>2758</v>
      </c>
      <c r="B227" s="84">
        <v>3</v>
      </c>
      <c r="C227" s="118">
        <v>0.0022390651758749406</v>
      </c>
      <c r="D227" s="84" t="s">
        <v>2986</v>
      </c>
      <c r="E227" s="84" t="b">
        <v>0</v>
      </c>
      <c r="F227" s="84" t="b">
        <v>0</v>
      </c>
      <c r="G227" s="84" t="b">
        <v>0</v>
      </c>
    </row>
    <row r="228" spans="1:7" ht="15">
      <c r="A228" s="84" t="s">
        <v>2759</v>
      </c>
      <c r="B228" s="84">
        <v>3</v>
      </c>
      <c r="C228" s="118">
        <v>0.0020380477568616062</v>
      </c>
      <c r="D228" s="84" t="s">
        <v>2986</v>
      </c>
      <c r="E228" s="84" t="b">
        <v>0</v>
      </c>
      <c r="F228" s="84" t="b">
        <v>0</v>
      </c>
      <c r="G228" s="84" t="b">
        <v>0</v>
      </c>
    </row>
    <row r="229" spans="1:7" ht="15">
      <c r="A229" s="84" t="s">
        <v>2132</v>
      </c>
      <c r="B229" s="84">
        <v>3</v>
      </c>
      <c r="C229" s="118">
        <v>0.0020380477568616062</v>
      </c>
      <c r="D229" s="84" t="s">
        <v>2986</v>
      </c>
      <c r="E229" s="84" t="b">
        <v>0</v>
      </c>
      <c r="F229" s="84" t="b">
        <v>0</v>
      </c>
      <c r="G229" s="84" t="b">
        <v>0</v>
      </c>
    </row>
    <row r="230" spans="1:7" ht="15">
      <c r="A230" s="84" t="s">
        <v>2760</v>
      </c>
      <c r="B230" s="84">
        <v>3</v>
      </c>
      <c r="C230" s="118">
        <v>0.0020380477568616062</v>
      </c>
      <c r="D230" s="84" t="s">
        <v>2986</v>
      </c>
      <c r="E230" s="84" t="b">
        <v>0</v>
      </c>
      <c r="F230" s="84" t="b">
        <v>0</v>
      </c>
      <c r="G230" s="84" t="b">
        <v>0</v>
      </c>
    </row>
    <row r="231" spans="1:7" ht="15">
      <c r="A231" s="84" t="s">
        <v>2761</v>
      </c>
      <c r="B231" s="84">
        <v>3</v>
      </c>
      <c r="C231" s="118">
        <v>0.0020380477568616062</v>
      </c>
      <c r="D231" s="84" t="s">
        <v>2986</v>
      </c>
      <c r="E231" s="84" t="b">
        <v>0</v>
      </c>
      <c r="F231" s="84" t="b">
        <v>0</v>
      </c>
      <c r="G231" s="84" t="b">
        <v>0</v>
      </c>
    </row>
    <row r="232" spans="1:7" ht="15">
      <c r="A232" s="84" t="s">
        <v>275</v>
      </c>
      <c r="B232" s="84">
        <v>3</v>
      </c>
      <c r="C232" s="118">
        <v>0.0020380477568616062</v>
      </c>
      <c r="D232" s="84" t="s">
        <v>2986</v>
      </c>
      <c r="E232" s="84" t="b">
        <v>0</v>
      </c>
      <c r="F232" s="84" t="b">
        <v>0</v>
      </c>
      <c r="G232" s="84" t="b">
        <v>0</v>
      </c>
    </row>
    <row r="233" spans="1:7" ht="15">
      <c r="A233" s="84" t="s">
        <v>2762</v>
      </c>
      <c r="B233" s="84">
        <v>3</v>
      </c>
      <c r="C233" s="118">
        <v>0.0020380477568616062</v>
      </c>
      <c r="D233" s="84" t="s">
        <v>2986</v>
      </c>
      <c r="E233" s="84" t="b">
        <v>0</v>
      </c>
      <c r="F233" s="84" t="b">
        <v>0</v>
      </c>
      <c r="G233" s="84" t="b">
        <v>0</v>
      </c>
    </row>
    <row r="234" spans="1:7" ht="15">
      <c r="A234" s="84" t="s">
        <v>2763</v>
      </c>
      <c r="B234" s="84">
        <v>3</v>
      </c>
      <c r="C234" s="118">
        <v>0.0020380477568616062</v>
      </c>
      <c r="D234" s="84" t="s">
        <v>2986</v>
      </c>
      <c r="E234" s="84" t="b">
        <v>0</v>
      </c>
      <c r="F234" s="84" t="b">
        <v>0</v>
      </c>
      <c r="G234" s="84" t="b">
        <v>0</v>
      </c>
    </row>
    <row r="235" spans="1:7" ht="15">
      <c r="A235" s="84" t="s">
        <v>2764</v>
      </c>
      <c r="B235" s="84">
        <v>3</v>
      </c>
      <c r="C235" s="118">
        <v>0.0020380477568616062</v>
      </c>
      <c r="D235" s="84" t="s">
        <v>2986</v>
      </c>
      <c r="E235" s="84" t="b">
        <v>0</v>
      </c>
      <c r="F235" s="84" t="b">
        <v>0</v>
      </c>
      <c r="G235" s="84" t="b">
        <v>0</v>
      </c>
    </row>
    <row r="236" spans="1:7" ht="15">
      <c r="A236" s="84" t="s">
        <v>2765</v>
      </c>
      <c r="B236" s="84">
        <v>3</v>
      </c>
      <c r="C236" s="118">
        <v>0.0020380477568616062</v>
      </c>
      <c r="D236" s="84" t="s">
        <v>2986</v>
      </c>
      <c r="E236" s="84" t="b">
        <v>0</v>
      </c>
      <c r="F236" s="84" t="b">
        <v>0</v>
      </c>
      <c r="G236" s="84" t="b">
        <v>0</v>
      </c>
    </row>
    <row r="237" spans="1:7" ht="15">
      <c r="A237" s="84" t="s">
        <v>2766</v>
      </c>
      <c r="B237" s="84">
        <v>3</v>
      </c>
      <c r="C237" s="118">
        <v>0.0020380477568616062</v>
      </c>
      <c r="D237" s="84" t="s">
        <v>2986</v>
      </c>
      <c r="E237" s="84" t="b">
        <v>0</v>
      </c>
      <c r="F237" s="84" t="b">
        <v>0</v>
      </c>
      <c r="G237" s="84" t="b">
        <v>0</v>
      </c>
    </row>
    <row r="238" spans="1:7" ht="15">
      <c r="A238" s="84" t="s">
        <v>2767</v>
      </c>
      <c r="B238" s="84">
        <v>3</v>
      </c>
      <c r="C238" s="118">
        <v>0.0020380477568616062</v>
      </c>
      <c r="D238" s="84" t="s">
        <v>2986</v>
      </c>
      <c r="E238" s="84" t="b">
        <v>0</v>
      </c>
      <c r="F238" s="84" t="b">
        <v>0</v>
      </c>
      <c r="G238" s="84" t="b">
        <v>0</v>
      </c>
    </row>
    <row r="239" spans="1:7" ht="15">
      <c r="A239" s="84" t="s">
        <v>2768</v>
      </c>
      <c r="B239" s="84">
        <v>3</v>
      </c>
      <c r="C239" s="118">
        <v>0.0020380477568616062</v>
      </c>
      <c r="D239" s="84" t="s">
        <v>2986</v>
      </c>
      <c r="E239" s="84" t="b">
        <v>0</v>
      </c>
      <c r="F239" s="84" t="b">
        <v>0</v>
      </c>
      <c r="G239" s="84" t="b">
        <v>0</v>
      </c>
    </row>
    <row r="240" spans="1:7" ht="15">
      <c r="A240" s="84" t="s">
        <v>2769</v>
      </c>
      <c r="B240" s="84">
        <v>3</v>
      </c>
      <c r="C240" s="118">
        <v>0.0020380477568616062</v>
      </c>
      <c r="D240" s="84" t="s">
        <v>2986</v>
      </c>
      <c r="E240" s="84" t="b">
        <v>0</v>
      </c>
      <c r="F240" s="84" t="b">
        <v>0</v>
      </c>
      <c r="G240" s="84" t="b">
        <v>0</v>
      </c>
    </row>
    <row r="241" spans="1:7" ht="15">
      <c r="A241" s="84" t="s">
        <v>2770</v>
      </c>
      <c r="B241" s="84">
        <v>3</v>
      </c>
      <c r="C241" s="118">
        <v>0.0020380477568616062</v>
      </c>
      <c r="D241" s="84" t="s">
        <v>2986</v>
      </c>
      <c r="E241" s="84" t="b">
        <v>0</v>
      </c>
      <c r="F241" s="84" t="b">
        <v>0</v>
      </c>
      <c r="G241" s="84" t="b">
        <v>0</v>
      </c>
    </row>
    <row r="242" spans="1:7" ht="15">
      <c r="A242" s="84" t="s">
        <v>2771</v>
      </c>
      <c r="B242" s="84">
        <v>3</v>
      </c>
      <c r="C242" s="118">
        <v>0.0020380477568616062</v>
      </c>
      <c r="D242" s="84" t="s">
        <v>2986</v>
      </c>
      <c r="E242" s="84" t="b">
        <v>0</v>
      </c>
      <c r="F242" s="84" t="b">
        <v>0</v>
      </c>
      <c r="G242" s="84" t="b">
        <v>0</v>
      </c>
    </row>
    <row r="243" spans="1:7" ht="15">
      <c r="A243" s="84" t="s">
        <v>2772</v>
      </c>
      <c r="B243" s="84">
        <v>3</v>
      </c>
      <c r="C243" s="118">
        <v>0.0020380477568616062</v>
      </c>
      <c r="D243" s="84" t="s">
        <v>2986</v>
      </c>
      <c r="E243" s="84" t="b">
        <v>0</v>
      </c>
      <c r="F243" s="84" t="b">
        <v>0</v>
      </c>
      <c r="G243" s="84" t="b">
        <v>0</v>
      </c>
    </row>
    <row r="244" spans="1:7" ht="15">
      <c r="A244" s="84" t="s">
        <v>2773</v>
      </c>
      <c r="B244" s="84">
        <v>3</v>
      </c>
      <c r="C244" s="118">
        <v>0.0020380477568616062</v>
      </c>
      <c r="D244" s="84" t="s">
        <v>2986</v>
      </c>
      <c r="E244" s="84" t="b">
        <v>0</v>
      </c>
      <c r="F244" s="84" t="b">
        <v>0</v>
      </c>
      <c r="G244" s="84" t="b">
        <v>0</v>
      </c>
    </row>
    <row r="245" spans="1:7" ht="15">
      <c r="A245" s="84" t="s">
        <v>2774</v>
      </c>
      <c r="B245" s="84">
        <v>3</v>
      </c>
      <c r="C245" s="118">
        <v>0.0020380477568616062</v>
      </c>
      <c r="D245" s="84" t="s">
        <v>2986</v>
      </c>
      <c r="E245" s="84" t="b">
        <v>0</v>
      </c>
      <c r="F245" s="84" t="b">
        <v>0</v>
      </c>
      <c r="G245" s="84" t="b">
        <v>0</v>
      </c>
    </row>
    <row r="246" spans="1:7" ht="15">
      <c r="A246" s="84" t="s">
        <v>2775</v>
      </c>
      <c r="B246" s="84">
        <v>3</v>
      </c>
      <c r="C246" s="118">
        <v>0.0020380477568616062</v>
      </c>
      <c r="D246" s="84" t="s">
        <v>2986</v>
      </c>
      <c r="E246" s="84" t="b">
        <v>0</v>
      </c>
      <c r="F246" s="84" t="b">
        <v>0</v>
      </c>
      <c r="G246" s="84" t="b">
        <v>0</v>
      </c>
    </row>
    <row r="247" spans="1:7" ht="15">
      <c r="A247" s="84" t="s">
        <v>2776</v>
      </c>
      <c r="B247" s="84">
        <v>3</v>
      </c>
      <c r="C247" s="118">
        <v>0.0020380477568616062</v>
      </c>
      <c r="D247" s="84" t="s">
        <v>2986</v>
      </c>
      <c r="E247" s="84" t="b">
        <v>0</v>
      </c>
      <c r="F247" s="84" t="b">
        <v>0</v>
      </c>
      <c r="G247" s="84" t="b">
        <v>0</v>
      </c>
    </row>
    <row r="248" spans="1:7" ht="15">
      <c r="A248" s="84" t="s">
        <v>2777</v>
      </c>
      <c r="B248" s="84">
        <v>3</v>
      </c>
      <c r="C248" s="118">
        <v>0.0020380477568616062</v>
      </c>
      <c r="D248" s="84" t="s">
        <v>2986</v>
      </c>
      <c r="E248" s="84" t="b">
        <v>0</v>
      </c>
      <c r="F248" s="84" t="b">
        <v>0</v>
      </c>
      <c r="G248" s="84" t="b">
        <v>0</v>
      </c>
    </row>
    <row r="249" spans="1:7" ht="15">
      <c r="A249" s="84" t="s">
        <v>2778</v>
      </c>
      <c r="B249" s="84">
        <v>3</v>
      </c>
      <c r="C249" s="118">
        <v>0.0020380477568616062</v>
      </c>
      <c r="D249" s="84" t="s">
        <v>2986</v>
      </c>
      <c r="E249" s="84" t="b">
        <v>0</v>
      </c>
      <c r="F249" s="84" t="b">
        <v>0</v>
      </c>
      <c r="G249" s="84" t="b">
        <v>0</v>
      </c>
    </row>
    <row r="250" spans="1:7" ht="15">
      <c r="A250" s="84" t="s">
        <v>2779</v>
      </c>
      <c r="B250" s="84">
        <v>3</v>
      </c>
      <c r="C250" s="118">
        <v>0.0020380477568616062</v>
      </c>
      <c r="D250" s="84" t="s">
        <v>2986</v>
      </c>
      <c r="E250" s="84" t="b">
        <v>0</v>
      </c>
      <c r="F250" s="84" t="b">
        <v>0</v>
      </c>
      <c r="G250" s="84" t="b">
        <v>0</v>
      </c>
    </row>
    <row r="251" spans="1:7" ht="15">
      <c r="A251" s="84" t="s">
        <v>2780</v>
      </c>
      <c r="B251" s="84">
        <v>3</v>
      </c>
      <c r="C251" s="118">
        <v>0.0020380477568616062</v>
      </c>
      <c r="D251" s="84" t="s">
        <v>2986</v>
      </c>
      <c r="E251" s="84" t="b">
        <v>0</v>
      </c>
      <c r="F251" s="84" t="b">
        <v>0</v>
      </c>
      <c r="G251" s="84" t="b">
        <v>0</v>
      </c>
    </row>
    <row r="252" spans="1:7" ht="15">
      <c r="A252" s="84" t="s">
        <v>2781</v>
      </c>
      <c r="B252" s="84">
        <v>3</v>
      </c>
      <c r="C252" s="118">
        <v>0.0020380477568616062</v>
      </c>
      <c r="D252" s="84" t="s">
        <v>2986</v>
      </c>
      <c r="E252" s="84" t="b">
        <v>0</v>
      </c>
      <c r="F252" s="84" t="b">
        <v>0</v>
      </c>
      <c r="G252" s="84" t="b">
        <v>0</v>
      </c>
    </row>
    <row r="253" spans="1:7" ht="15">
      <c r="A253" s="84" t="s">
        <v>2782</v>
      </c>
      <c r="B253" s="84">
        <v>3</v>
      </c>
      <c r="C253" s="118">
        <v>0.0020380477568616062</v>
      </c>
      <c r="D253" s="84" t="s">
        <v>2986</v>
      </c>
      <c r="E253" s="84" t="b">
        <v>1</v>
      </c>
      <c r="F253" s="84" t="b">
        <v>0</v>
      </c>
      <c r="G253" s="84" t="b">
        <v>0</v>
      </c>
    </row>
    <row r="254" spans="1:7" ht="15">
      <c r="A254" s="84" t="s">
        <v>2783</v>
      </c>
      <c r="B254" s="84">
        <v>3</v>
      </c>
      <c r="C254" s="118">
        <v>0.0020380477568616062</v>
      </c>
      <c r="D254" s="84" t="s">
        <v>2986</v>
      </c>
      <c r="E254" s="84" t="b">
        <v>0</v>
      </c>
      <c r="F254" s="84" t="b">
        <v>0</v>
      </c>
      <c r="G254" s="84" t="b">
        <v>0</v>
      </c>
    </row>
    <row r="255" spans="1:7" ht="15">
      <c r="A255" s="84" t="s">
        <v>2784</v>
      </c>
      <c r="B255" s="84">
        <v>3</v>
      </c>
      <c r="C255" s="118">
        <v>0.0020380477568616062</v>
      </c>
      <c r="D255" s="84" t="s">
        <v>2986</v>
      </c>
      <c r="E255" s="84" t="b">
        <v>0</v>
      </c>
      <c r="F255" s="84" t="b">
        <v>0</v>
      </c>
      <c r="G255" s="84" t="b">
        <v>0</v>
      </c>
    </row>
    <row r="256" spans="1:7" ht="15">
      <c r="A256" s="84" t="s">
        <v>307</v>
      </c>
      <c r="B256" s="84">
        <v>3</v>
      </c>
      <c r="C256" s="118">
        <v>0.0020380477568616062</v>
      </c>
      <c r="D256" s="84" t="s">
        <v>2986</v>
      </c>
      <c r="E256" s="84" t="b">
        <v>0</v>
      </c>
      <c r="F256" s="84" t="b">
        <v>0</v>
      </c>
      <c r="G256" s="84" t="b">
        <v>0</v>
      </c>
    </row>
    <row r="257" spans="1:7" ht="15">
      <c r="A257" s="84" t="s">
        <v>306</v>
      </c>
      <c r="B257" s="84">
        <v>3</v>
      </c>
      <c r="C257" s="118">
        <v>0.0020380477568616062</v>
      </c>
      <c r="D257" s="84" t="s">
        <v>2986</v>
      </c>
      <c r="E257" s="84" t="b">
        <v>0</v>
      </c>
      <c r="F257" s="84" t="b">
        <v>0</v>
      </c>
      <c r="G257" s="84" t="b">
        <v>0</v>
      </c>
    </row>
    <row r="258" spans="1:7" ht="15">
      <c r="A258" s="84" t="s">
        <v>305</v>
      </c>
      <c r="B258" s="84">
        <v>3</v>
      </c>
      <c r="C258" s="118">
        <v>0.0020380477568616062</v>
      </c>
      <c r="D258" s="84" t="s">
        <v>2986</v>
      </c>
      <c r="E258" s="84" t="b">
        <v>0</v>
      </c>
      <c r="F258" s="84" t="b">
        <v>0</v>
      </c>
      <c r="G258" s="84" t="b">
        <v>0</v>
      </c>
    </row>
    <row r="259" spans="1:7" ht="15">
      <c r="A259" s="84" t="s">
        <v>304</v>
      </c>
      <c r="B259" s="84">
        <v>3</v>
      </c>
      <c r="C259" s="118">
        <v>0.0020380477568616062</v>
      </c>
      <c r="D259" s="84" t="s">
        <v>2986</v>
      </c>
      <c r="E259" s="84" t="b">
        <v>0</v>
      </c>
      <c r="F259" s="84" t="b">
        <v>0</v>
      </c>
      <c r="G259" s="84" t="b">
        <v>0</v>
      </c>
    </row>
    <row r="260" spans="1:7" ht="15">
      <c r="A260" s="84" t="s">
        <v>303</v>
      </c>
      <c r="B260" s="84">
        <v>3</v>
      </c>
      <c r="C260" s="118">
        <v>0.0020380477568616062</v>
      </c>
      <c r="D260" s="84" t="s">
        <v>2986</v>
      </c>
      <c r="E260" s="84" t="b">
        <v>0</v>
      </c>
      <c r="F260" s="84" t="b">
        <v>0</v>
      </c>
      <c r="G260" s="84" t="b">
        <v>0</v>
      </c>
    </row>
    <row r="261" spans="1:7" ht="15">
      <c r="A261" s="84" t="s">
        <v>302</v>
      </c>
      <c r="B261" s="84">
        <v>3</v>
      </c>
      <c r="C261" s="118">
        <v>0.0020380477568616062</v>
      </c>
      <c r="D261" s="84" t="s">
        <v>2986</v>
      </c>
      <c r="E261" s="84" t="b">
        <v>0</v>
      </c>
      <c r="F261" s="84" t="b">
        <v>0</v>
      </c>
      <c r="G261" s="84" t="b">
        <v>0</v>
      </c>
    </row>
    <row r="262" spans="1:7" ht="15">
      <c r="A262" s="84" t="s">
        <v>2785</v>
      </c>
      <c r="B262" s="84">
        <v>3</v>
      </c>
      <c r="C262" s="118">
        <v>0.0020380477568616062</v>
      </c>
      <c r="D262" s="84" t="s">
        <v>2986</v>
      </c>
      <c r="E262" s="84" t="b">
        <v>0</v>
      </c>
      <c r="F262" s="84" t="b">
        <v>0</v>
      </c>
      <c r="G262" s="84" t="b">
        <v>0</v>
      </c>
    </row>
    <row r="263" spans="1:7" ht="15">
      <c r="A263" s="84" t="s">
        <v>2786</v>
      </c>
      <c r="B263" s="84">
        <v>3</v>
      </c>
      <c r="C263" s="118">
        <v>0.0020380477568616062</v>
      </c>
      <c r="D263" s="84" t="s">
        <v>2986</v>
      </c>
      <c r="E263" s="84" t="b">
        <v>0</v>
      </c>
      <c r="F263" s="84" t="b">
        <v>0</v>
      </c>
      <c r="G263" s="84" t="b">
        <v>0</v>
      </c>
    </row>
    <row r="264" spans="1:7" ht="15">
      <c r="A264" s="84" t="s">
        <v>2787</v>
      </c>
      <c r="B264" s="84">
        <v>3</v>
      </c>
      <c r="C264" s="118">
        <v>0.002582706723436563</v>
      </c>
      <c r="D264" s="84" t="s">
        <v>2986</v>
      </c>
      <c r="E264" s="84" t="b">
        <v>0</v>
      </c>
      <c r="F264" s="84" t="b">
        <v>0</v>
      </c>
      <c r="G264" s="84" t="b">
        <v>0</v>
      </c>
    </row>
    <row r="265" spans="1:7" ht="15">
      <c r="A265" s="84" t="s">
        <v>2788</v>
      </c>
      <c r="B265" s="84">
        <v>3</v>
      </c>
      <c r="C265" s="118">
        <v>0.0020380477568616062</v>
      </c>
      <c r="D265" s="84" t="s">
        <v>2986</v>
      </c>
      <c r="E265" s="84" t="b">
        <v>0</v>
      </c>
      <c r="F265" s="84" t="b">
        <v>0</v>
      </c>
      <c r="G265" s="84" t="b">
        <v>0</v>
      </c>
    </row>
    <row r="266" spans="1:7" ht="15">
      <c r="A266" s="84" t="s">
        <v>241</v>
      </c>
      <c r="B266" s="84">
        <v>3</v>
      </c>
      <c r="C266" s="118">
        <v>0.0020380477568616062</v>
      </c>
      <c r="D266" s="84" t="s">
        <v>2986</v>
      </c>
      <c r="E266" s="84" t="b">
        <v>0</v>
      </c>
      <c r="F266" s="84" t="b">
        <v>0</v>
      </c>
      <c r="G266" s="84" t="b">
        <v>0</v>
      </c>
    </row>
    <row r="267" spans="1:7" ht="15">
      <c r="A267" s="84" t="s">
        <v>289</v>
      </c>
      <c r="B267" s="84">
        <v>3</v>
      </c>
      <c r="C267" s="118">
        <v>0.0020380477568616062</v>
      </c>
      <c r="D267" s="84" t="s">
        <v>2986</v>
      </c>
      <c r="E267" s="84" t="b">
        <v>0</v>
      </c>
      <c r="F267" s="84" t="b">
        <v>0</v>
      </c>
      <c r="G267" s="84" t="b">
        <v>0</v>
      </c>
    </row>
    <row r="268" spans="1:7" ht="15">
      <c r="A268" s="84" t="s">
        <v>2198</v>
      </c>
      <c r="B268" s="84">
        <v>3</v>
      </c>
      <c r="C268" s="118">
        <v>0.0020380477568616062</v>
      </c>
      <c r="D268" s="84" t="s">
        <v>2986</v>
      </c>
      <c r="E268" s="84" t="b">
        <v>0</v>
      </c>
      <c r="F268" s="84" t="b">
        <v>0</v>
      </c>
      <c r="G268" s="84" t="b">
        <v>0</v>
      </c>
    </row>
    <row r="269" spans="1:7" ht="15">
      <c r="A269" s="84" t="s">
        <v>2200</v>
      </c>
      <c r="B269" s="84">
        <v>3</v>
      </c>
      <c r="C269" s="118">
        <v>0.0020380477568616062</v>
      </c>
      <c r="D269" s="84" t="s">
        <v>2986</v>
      </c>
      <c r="E269" s="84" t="b">
        <v>0</v>
      </c>
      <c r="F269" s="84" t="b">
        <v>0</v>
      </c>
      <c r="G269" s="84" t="b">
        <v>0</v>
      </c>
    </row>
    <row r="270" spans="1:7" ht="15">
      <c r="A270" s="84" t="s">
        <v>2202</v>
      </c>
      <c r="B270" s="84">
        <v>3</v>
      </c>
      <c r="C270" s="118">
        <v>0.0020380477568616062</v>
      </c>
      <c r="D270" s="84" t="s">
        <v>2986</v>
      </c>
      <c r="E270" s="84" t="b">
        <v>1</v>
      </c>
      <c r="F270" s="84" t="b">
        <v>0</v>
      </c>
      <c r="G270" s="84" t="b">
        <v>0</v>
      </c>
    </row>
    <row r="271" spans="1:7" ht="15">
      <c r="A271" s="84" t="s">
        <v>2203</v>
      </c>
      <c r="B271" s="84">
        <v>3</v>
      </c>
      <c r="C271" s="118">
        <v>0.0020380477568616062</v>
      </c>
      <c r="D271" s="84" t="s">
        <v>2986</v>
      </c>
      <c r="E271" s="84" t="b">
        <v>0</v>
      </c>
      <c r="F271" s="84" t="b">
        <v>0</v>
      </c>
      <c r="G271" s="84" t="b">
        <v>0</v>
      </c>
    </row>
    <row r="272" spans="1:7" ht="15">
      <c r="A272" s="84" t="s">
        <v>2789</v>
      </c>
      <c r="B272" s="84">
        <v>3</v>
      </c>
      <c r="C272" s="118">
        <v>0.0020380477568616062</v>
      </c>
      <c r="D272" s="84" t="s">
        <v>2986</v>
      </c>
      <c r="E272" s="84" t="b">
        <v>0</v>
      </c>
      <c r="F272" s="84" t="b">
        <v>0</v>
      </c>
      <c r="G272" s="84" t="b">
        <v>0</v>
      </c>
    </row>
    <row r="273" spans="1:7" ht="15">
      <c r="A273" s="84" t="s">
        <v>2790</v>
      </c>
      <c r="B273" s="84">
        <v>3</v>
      </c>
      <c r="C273" s="118">
        <v>0.0020380477568616062</v>
      </c>
      <c r="D273" s="84" t="s">
        <v>2986</v>
      </c>
      <c r="E273" s="84" t="b">
        <v>0</v>
      </c>
      <c r="F273" s="84" t="b">
        <v>0</v>
      </c>
      <c r="G273" s="84" t="b">
        <v>0</v>
      </c>
    </row>
    <row r="274" spans="1:7" ht="15">
      <c r="A274" s="84" t="s">
        <v>2791</v>
      </c>
      <c r="B274" s="84">
        <v>3</v>
      </c>
      <c r="C274" s="118">
        <v>0.0020380477568616062</v>
      </c>
      <c r="D274" s="84" t="s">
        <v>2986</v>
      </c>
      <c r="E274" s="84" t="b">
        <v>0</v>
      </c>
      <c r="F274" s="84" t="b">
        <v>0</v>
      </c>
      <c r="G274" s="84" t="b">
        <v>0</v>
      </c>
    </row>
    <row r="275" spans="1:7" ht="15">
      <c r="A275" s="84" t="s">
        <v>2792</v>
      </c>
      <c r="B275" s="84">
        <v>3</v>
      </c>
      <c r="C275" s="118">
        <v>0.0020380477568616062</v>
      </c>
      <c r="D275" s="84" t="s">
        <v>2986</v>
      </c>
      <c r="E275" s="84" t="b">
        <v>0</v>
      </c>
      <c r="F275" s="84" t="b">
        <v>0</v>
      </c>
      <c r="G275" s="84" t="b">
        <v>0</v>
      </c>
    </row>
    <row r="276" spans="1:7" ht="15">
      <c r="A276" s="84" t="s">
        <v>2209</v>
      </c>
      <c r="B276" s="84">
        <v>3</v>
      </c>
      <c r="C276" s="118">
        <v>0.0020380477568616062</v>
      </c>
      <c r="D276" s="84" t="s">
        <v>2986</v>
      </c>
      <c r="E276" s="84" t="b">
        <v>0</v>
      </c>
      <c r="F276" s="84" t="b">
        <v>0</v>
      </c>
      <c r="G276" s="84" t="b">
        <v>0</v>
      </c>
    </row>
    <row r="277" spans="1:7" ht="15">
      <c r="A277" s="84" t="s">
        <v>2210</v>
      </c>
      <c r="B277" s="84">
        <v>3</v>
      </c>
      <c r="C277" s="118">
        <v>0.0020380477568616062</v>
      </c>
      <c r="D277" s="84" t="s">
        <v>2986</v>
      </c>
      <c r="E277" s="84" t="b">
        <v>0</v>
      </c>
      <c r="F277" s="84" t="b">
        <v>0</v>
      </c>
      <c r="G277" s="84" t="b">
        <v>0</v>
      </c>
    </row>
    <row r="278" spans="1:7" ht="15">
      <c r="A278" s="84" t="s">
        <v>2211</v>
      </c>
      <c r="B278" s="84">
        <v>3</v>
      </c>
      <c r="C278" s="118">
        <v>0.0020380477568616062</v>
      </c>
      <c r="D278" s="84" t="s">
        <v>2986</v>
      </c>
      <c r="E278" s="84" t="b">
        <v>0</v>
      </c>
      <c r="F278" s="84" t="b">
        <v>0</v>
      </c>
      <c r="G278" s="84" t="b">
        <v>0</v>
      </c>
    </row>
    <row r="279" spans="1:7" ht="15">
      <c r="A279" s="84" t="s">
        <v>2212</v>
      </c>
      <c r="B279" s="84">
        <v>3</v>
      </c>
      <c r="C279" s="118">
        <v>0.0020380477568616062</v>
      </c>
      <c r="D279" s="84" t="s">
        <v>2986</v>
      </c>
      <c r="E279" s="84" t="b">
        <v>0</v>
      </c>
      <c r="F279" s="84" t="b">
        <v>0</v>
      </c>
      <c r="G279" s="84" t="b">
        <v>0</v>
      </c>
    </row>
    <row r="280" spans="1:7" ht="15">
      <c r="A280" s="84" t="s">
        <v>2793</v>
      </c>
      <c r="B280" s="84">
        <v>3</v>
      </c>
      <c r="C280" s="118">
        <v>0.0020380477568616062</v>
      </c>
      <c r="D280" s="84" t="s">
        <v>2986</v>
      </c>
      <c r="E280" s="84" t="b">
        <v>0</v>
      </c>
      <c r="F280" s="84" t="b">
        <v>0</v>
      </c>
      <c r="G280" s="84" t="b">
        <v>0</v>
      </c>
    </row>
    <row r="281" spans="1:7" ht="15">
      <c r="A281" s="84" t="s">
        <v>2794</v>
      </c>
      <c r="B281" s="84">
        <v>2</v>
      </c>
      <c r="C281" s="118">
        <v>0.0014927101172499606</v>
      </c>
      <c r="D281" s="84" t="s">
        <v>2986</v>
      </c>
      <c r="E281" s="84" t="b">
        <v>0</v>
      </c>
      <c r="F281" s="84" t="b">
        <v>0</v>
      </c>
      <c r="G281" s="84" t="b">
        <v>0</v>
      </c>
    </row>
    <row r="282" spans="1:7" ht="15">
      <c r="A282" s="84" t="s">
        <v>2795</v>
      </c>
      <c r="B282" s="84">
        <v>2</v>
      </c>
      <c r="C282" s="118">
        <v>0.0014927101172499606</v>
      </c>
      <c r="D282" s="84" t="s">
        <v>2986</v>
      </c>
      <c r="E282" s="84" t="b">
        <v>0</v>
      </c>
      <c r="F282" s="84" t="b">
        <v>0</v>
      </c>
      <c r="G282" s="84" t="b">
        <v>0</v>
      </c>
    </row>
    <row r="283" spans="1:7" ht="15">
      <c r="A283" s="84" t="s">
        <v>2796</v>
      </c>
      <c r="B283" s="84">
        <v>2</v>
      </c>
      <c r="C283" s="118">
        <v>0.0014927101172499606</v>
      </c>
      <c r="D283" s="84" t="s">
        <v>2986</v>
      </c>
      <c r="E283" s="84" t="b">
        <v>0</v>
      </c>
      <c r="F283" s="84" t="b">
        <v>0</v>
      </c>
      <c r="G283" s="84" t="b">
        <v>0</v>
      </c>
    </row>
    <row r="284" spans="1:7" ht="15">
      <c r="A284" s="84" t="s">
        <v>2797</v>
      </c>
      <c r="B284" s="84">
        <v>2</v>
      </c>
      <c r="C284" s="118">
        <v>0.0014927101172499606</v>
      </c>
      <c r="D284" s="84" t="s">
        <v>2986</v>
      </c>
      <c r="E284" s="84" t="b">
        <v>0</v>
      </c>
      <c r="F284" s="84" t="b">
        <v>0</v>
      </c>
      <c r="G284" s="84" t="b">
        <v>0</v>
      </c>
    </row>
    <row r="285" spans="1:7" ht="15">
      <c r="A285" s="84" t="s">
        <v>2798</v>
      </c>
      <c r="B285" s="84">
        <v>2</v>
      </c>
      <c r="C285" s="118">
        <v>0.0014927101172499606</v>
      </c>
      <c r="D285" s="84" t="s">
        <v>2986</v>
      </c>
      <c r="E285" s="84" t="b">
        <v>0</v>
      </c>
      <c r="F285" s="84" t="b">
        <v>0</v>
      </c>
      <c r="G285" s="84" t="b">
        <v>0</v>
      </c>
    </row>
    <row r="286" spans="1:7" ht="15">
      <c r="A286" s="84" t="s">
        <v>2799</v>
      </c>
      <c r="B286" s="84">
        <v>2</v>
      </c>
      <c r="C286" s="118">
        <v>0.0014927101172499606</v>
      </c>
      <c r="D286" s="84" t="s">
        <v>2986</v>
      </c>
      <c r="E286" s="84" t="b">
        <v>0</v>
      </c>
      <c r="F286" s="84" t="b">
        <v>0</v>
      </c>
      <c r="G286" s="84" t="b">
        <v>0</v>
      </c>
    </row>
    <row r="287" spans="1:7" ht="15">
      <c r="A287" s="84" t="s">
        <v>2800</v>
      </c>
      <c r="B287" s="84">
        <v>2</v>
      </c>
      <c r="C287" s="118">
        <v>0.0014927101172499606</v>
      </c>
      <c r="D287" s="84" t="s">
        <v>2986</v>
      </c>
      <c r="E287" s="84" t="b">
        <v>0</v>
      </c>
      <c r="F287" s="84" t="b">
        <v>0</v>
      </c>
      <c r="G287" s="84" t="b">
        <v>0</v>
      </c>
    </row>
    <row r="288" spans="1:7" ht="15">
      <c r="A288" s="84" t="s">
        <v>2801</v>
      </c>
      <c r="B288" s="84">
        <v>2</v>
      </c>
      <c r="C288" s="118">
        <v>0.0014927101172499606</v>
      </c>
      <c r="D288" s="84" t="s">
        <v>2986</v>
      </c>
      <c r="E288" s="84" t="b">
        <v>1</v>
      </c>
      <c r="F288" s="84" t="b">
        <v>0</v>
      </c>
      <c r="G288" s="84" t="b">
        <v>0</v>
      </c>
    </row>
    <row r="289" spans="1:7" ht="15">
      <c r="A289" s="84" t="s">
        <v>2802</v>
      </c>
      <c r="B289" s="84">
        <v>2</v>
      </c>
      <c r="C289" s="118">
        <v>0.0014927101172499606</v>
      </c>
      <c r="D289" s="84" t="s">
        <v>2986</v>
      </c>
      <c r="E289" s="84" t="b">
        <v>0</v>
      </c>
      <c r="F289" s="84" t="b">
        <v>0</v>
      </c>
      <c r="G289" s="84" t="b">
        <v>0</v>
      </c>
    </row>
    <row r="290" spans="1:7" ht="15">
      <c r="A290" s="84" t="s">
        <v>2803</v>
      </c>
      <c r="B290" s="84">
        <v>2</v>
      </c>
      <c r="C290" s="118">
        <v>0.0014927101172499606</v>
      </c>
      <c r="D290" s="84" t="s">
        <v>2986</v>
      </c>
      <c r="E290" s="84" t="b">
        <v>0</v>
      </c>
      <c r="F290" s="84" t="b">
        <v>0</v>
      </c>
      <c r="G290" s="84" t="b">
        <v>0</v>
      </c>
    </row>
    <row r="291" spans="1:7" ht="15">
      <c r="A291" s="84" t="s">
        <v>2804</v>
      </c>
      <c r="B291" s="84">
        <v>2</v>
      </c>
      <c r="C291" s="118">
        <v>0.0014927101172499606</v>
      </c>
      <c r="D291" s="84" t="s">
        <v>2986</v>
      </c>
      <c r="E291" s="84" t="b">
        <v>0</v>
      </c>
      <c r="F291" s="84" t="b">
        <v>0</v>
      </c>
      <c r="G291" s="84" t="b">
        <v>0</v>
      </c>
    </row>
    <row r="292" spans="1:7" ht="15">
      <c r="A292" s="84" t="s">
        <v>2805</v>
      </c>
      <c r="B292" s="84">
        <v>2</v>
      </c>
      <c r="C292" s="118">
        <v>0.0014927101172499606</v>
      </c>
      <c r="D292" s="84" t="s">
        <v>2986</v>
      </c>
      <c r="E292" s="84" t="b">
        <v>0</v>
      </c>
      <c r="F292" s="84" t="b">
        <v>0</v>
      </c>
      <c r="G292" s="84" t="b">
        <v>0</v>
      </c>
    </row>
    <row r="293" spans="1:7" ht="15">
      <c r="A293" s="84" t="s">
        <v>2806</v>
      </c>
      <c r="B293" s="84">
        <v>2</v>
      </c>
      <c r="C293" s="118">
        <v>0.0014927101172499606</v>
      </c>
      <c r="D293" s="84" t="s">
        <v>2986</v>
      </c>
      <c r="E293" s="84" t="b">
        <v>0</v>
      </c>
      <c r="F293" s="84" t="b">
        <v>0</v>
      </c>
      <c r="G293" s="84" t="b">
        <v>0</v>
      </c>
    </row>
    <row r="294" spans="1:7" ht="15">
      <c r="A294" s="84" t="s">
        <v>2807</v>
      </c>
      <c r="B294" s="84">
        <v>2</v>
      </c>
      <c r="C294" s="118">
        <v>0.0014927101172499606</v>
      </c>
      <c r="D294" s="84" t="s">
        <v>2986</v>
      </c>
      <c r="E294" s="84" t="b">
        <v>0</v>
      </c>
      <c r="F294" s="84" t="b">
        <v>0</v>
      </c>
      <c r="G294" s="84" t="b">
        <v>0</v>
      </c>
    </row>
    <row r="295" spans="1:7" ht="15">
      <c r="A295" s="84" t="s">
        <v>2808</v>
      </c>
      <c r="B295" s="84">
        <v>2</v>
      </c>
      <c r="C295" s="118">
        <v>0.0014927101172499606</v>
      </c>
      <c r="D295" s="84" t="s">
        <v>2986</v>
      </c>
      <c r="E295" s="84" t="b">
        <v>0</v>
      </c>
      <c r="F295" s="84" t="b">
        <v>0</v>
      </c>
      <c r="G295" s="84" t="b">
        <v>0</v>
      </c>
    </row>
    <row r="296" spans="1:7" ht="15">
      <c r="A296" s="84" t="s">
        <v>2809</v>
      </c>
      <c r="B296" s="84">
        <v>2</v>
      </c>
      <c r="C296" s="118">
        <v>0.0014927101172499606</v>
      </c>
      <c r="D296" s="84" t="s">
        <v>2986</v>
      </c>
      <c r="E296" s="84" t="b">
        <v>0</v>
      </c>
      <c r="F296" s="84" t="b">
        <v>0</v>
      </c>
      <c r="G296" s="84" t="b">
        <v>0</v>
      </c>
    </row>
    <row r="297" spans="1:7" ht="15">
      <c r="A297" s="84" t="s">
        <v>2810</v>
      </c>
      <c r="B297" s="84">
        <v>2</v>
      </c>
      <c r="C297" s="118">
        <v>0.0014927101172499606</v>
      </c>
      <c r="D297" s="84" t="s">
        <v>2986</v>
      </c>
      <c r="E297" s="84" t="b">
        <v>0</v>
      </c>
      <c r="F297" s="84" t="b">
        <v>0</v>
      </c>
      <c r="G297" s="84" t="b">
        <v>0</v>
      </c>
    </row>
    <row r="298" spans="1:7" ht="15">
      <c r="A298" s="84" t="s">
        <v>2811</v>
      </c>
      <c r="B298" s="84">
        <v>2</v>
      </c>
      <c r="C298" s="118">
        <v>0.0014927101172499606</v>
      </c>
      <c r="D298" s="84" t="s">
        <v>2986</v>
      </c>
      <c r="E298" s="84" t="b">
        <v>0</v>
      </c>
      <c r="F298" s="84" t="b">
        <v>0</v>
      </c>
      <c r="G298" s="84" t="b">
        <v>0</v>
      </c>
    </row>
    <row r="299" spans="1:7" ht="15">
      <c r="A299" s="84" t="s">
        <v>2812</v>
      </c>
      <c r="B299" s="84">
        <v>2</v>
      </c>
      <c r="C299" s="118">
        <v>0.0014927101172499606</v>
      </c>
      <c r="D299" s="84" t="s">
        <v>2986</v>
      </c>
      <c r="E299" s="84" t="b">
        <v>0</v>
      </c>
      <c r="F299" s="84" t="b">
        <v>0</v>
      </c>
      <c r="G299" s="84" t="b">
        <v>0</v>
      </c>
    </row>
    <row r="300" spans="1:7" ht="15">
      <c r="A300" s="84" t="s">
        <v>2813</v>
      </c>
      <c r="B300" s="84">
        <v>2</v>
      </c>
      <c r="C300" s="118">
        <v>0.0014927101172499606</v>
      </c>
      <c r="D300" s="84" t="s">
        <v>2986</v>
      </c>
      <c r="E300" s="84" t="b">
        <v>1</v>
      </c>
      <c r="F300" s="84" t="b">
        <v>0</v>
      </c>
      <c r="G300" s="84" t="b">
        <v>0</v>
      </c>
    </row>
    <row r="301" spans="1:7" ht="15">
      <c r="A301" s="84" t="s">
        <v>2814</v>
      </c>
      <c r="B301" s="84">
        <v>2</v>
      </c>
      <c r="C301" s="118">
        <v>0.0014927101172499606</v>
      </c>
      <c r="D301" s="84" t="s">
        <v>2986</v>
      </c>
      <c r="E301" s="84" t="b">
        <v>0</v>
      </c>
      <c r="F301" s="84" t="b">
        <v>0</v>
      </c>
      <c r="G301" s="84" t="b">
        <v>0</v>
      </c>
    </row>
    <row r="302" spans="1:7" ht="15">
      <c r="A302" s="84" t="s">
        <v>2815</v>
      </c>
      <c r="B302" s="84">
        <v>2</v>
      </c>
      <c r="C302" s="118">
        <v>0.0014927101172499606</v>
      </c>
      <c r="D302" s="84" t="s">
        <v>2986</v>
      </c>
      <c r="E302" s="84" t="b">
        <v>0</v>
      </c>
      <c r="F302" s="84" t="b">
        <v>0</v>
      </c>
      <c r="G302" s="84" t="b">
        <v>0</v>
      </c>
    </row>
    <row r="303" spans="1:7" ht="15">
      <c r="A303" s="84" t="s">
        <v>2816</v>
      </c>
      <c r="B303" s="84">
        <v>2</v>
      </c>
      <c r="C303" s="118">
        <v>0.0014927101172499606</v>
      </c>
      <c r="D303" s="84" t="s">
        <v>2986</v>
      </c>
      <c r="E303" s="84" t="b">
        <v>0</v>
      </c>
      <c r="F303" s="84" t="b">
        <v>0</v>
      </c>
      <c r="G303" s="84" t="b">
        <v>0</v>
      </c>
    </row>
    <row r="304" spans="1:7" ht="15">
      <c r="A304" s="84" t="s">
        <v>2126</v>
      </c>
      <c r="B304" s="84">
        <v>2</v>
      </c>
      <c r="C304" s="118">
        <v>0.0014927101172499606</v>
      </c>
      <c r="D304" s="84" t="s">
        <v>2986</v>
      </c>
      <c r="E304" s="84" t="b">
        <v>0</v>
      </c>
      <c r="F304" s="84" t="b">
        <v>0</v>
      </c>
      <c r="G304" s="84" t="b">
        <v>0</v>
      </c>
    </row>
    <row r="305" spans="1:7" ht="15">
      <c r="A305" s="84" t="s">
        <v>2817</v>
      </c>
      <c r="B305" s="84">
        <v>2</v>
      </c>
      <c r="C305" s="118">
        <v>0.0014927101172499606</v>
      </c>
      <c r="D305" s="84" t="s">
        <v>2986</v>
      </c>
      <c r="E305" s="84" t="b">
        <v>0</v>
      </c>
      <c r="F305" s="84" t="b">
        <v>0</v>
      </c>
      <c r="G305" s="84" t="b">
        <v>0</v>
      </c>
    </row>
    <row r="306" spans="1:7" ht="15">
      <c r="A306" s="84" t="s">
        <v>2818</v>
      </c>
      <c r="B306" s="84">
        <v>2</v>
      </c>
      <c r="C306" s="118">
        <v>0.0014927101172499606</v>
      </c>
      <c r="D306" s="84" t="s">
        <v>2986</v>
      </c>
      <c r="E306" s="84" t="b">
        <v>1</v>
      </c>
      <c r="F306" s="84" t="b">
        <v>0</v>
      </c>
      <c r="G306" s="84" t="b">
        <v>0</v>
      </c>
    </row>
    <row r="307" spans="1:7" ht="15">
      <c r="A307" s="84" t="s">
        <v>2819</v>
      </c>
      <c r="B307" s="84">
        <v>2</v>
      </c>
      <c r="C307" s="118">
        <v>0.0014927101172499606</v>
      </c>
      <c r="D307" s="84" t="s">
        <v>2986</v>
      </c>
      <c r="E307" s="84" t="b">
        <v>0</v>
      </c>
      <c r="F307" s="84" t="b">
        <v>0</v>
      </c>
      <c r="G307" s="84" t="b">
        <v>0</v>
      </c>
    </row>
    <row r="308" spans="1:7" ht="15">
      <c r="A308" s="84" t="s">
        <v>2820</v>
      </c>
      <c r="B308" s="84">
        <v>2</v>
      </c>
      <c r="C308" s="118">
        <v>0.0014927101172499606</v>
      </c>
      <c r="D308" s="84" t="s">
        <v>2986</v>
      </c>
      <c r="E308" s="84" t="b">
        <v>0</v>
      </c>
      <c r="F308" s="84" t="b">
        <v>0</v>
      </c>
      <c r="G308" s="84" t="b">
        <v>0</v>
      </c>
    </row>
    <row r="309" spans="1:7" ht="15">
      <c r="A309" s="84" t="s">
        <v>2821</v>
      </c>
      <c r="B309" s="84">
        <v>2</v>
      </c>
      <c r="C309" s="118">
        <v>0.0014927101172499606</v>
      </c>
      <c r="D309" s="84" t="s">
        <v>2986</v>
      </c>
      <c r="E309" s="84" t="b">
        <v>0</v>
      </c>
      <c r="F309" s="84" t="b">
        <v>0</v>
      </c>
      <c r="G309" s="84" t="b">
        <v>0</v>
      </c>
    </row>
    <row r="310" spans="1:7" ht="15">
      <c r="A310" s="84" t="s">
        <v>2822</v>
      </c>
      <c r="B310" s="84">
        <v>2</v>
      </c>
      <c r="C310" s="118">
        <v>0.0014927101172499606</v>
      </c>
      <c r="D310" s="84" t="s">
        <v>2986</v>
      </c>
      <c r="E310" s="84" t="b">
        <v>0</v>
      </c>
      <c r="F310" s="84" t="b">
        <v>0</v>
      </c>
      <c r="G310" s="84" t="b">
        <v>0</v>
      </c>
    </row>
    <row r="311" spans="1:7" ht="15">
      <c r="A311" s="84" t="s">
        <v>2823</v>
      </c>
      <c r="B311" s="84">
        <v>2</v>
      </c>
      <c r="C311" s="118">
        <v>0.0014927101172499606</v>
      </c>
      <c r="D311" s="84" t="s">
        <v>2986</v>
      </c>
      <c r="E311" s="84" t="b">
        <v>0</v>
      </c>
      <c r="F311" s="84" t="b">
        <v>0</v>
      </c>
      <c r="G311" s="84" t="b">
        <v>0</v>
      </c>
    </row>
    <row r="312" spans="1:7" ht="15">
      <c r="A312" s="84" t="s">
        <v>2824</v>
      </c>
      <c r="B312" s="84">
        <v>2</v>
      </c>
      <c r="C312" s="118">
        <v>0.0014927101172499606</v>
      </c>
      <c r="D312" s="84" t="s">
        <v>2986</v>
      </c>
      <c r="E312" s="84" t="b">
        <v>1</v>
      </c>
      <c r="F312" s="84" t="b">
        <v>0</v>
      </c>
      <c r="G312" s="84" t="b">
        <v>0</v>
      </c>
    </row>
    <row r="313" spans="1:7" ht="15">
      <c r="A313" s="84" t="s">
        <v>2825</v>
      </c>
      <c r="B313" s="84">
        <v>2</v>
      </c>
      <c r="C313" s="118">
        <v>0.0014927101172499606</v>
      </c>
      <c r="D313" s="84" t="s">
        <v>2986</v>
      </c>
      <c r="E313" s="84" t="b">
        <v>0</v>
      </c>
      <c r="F313" s="84" t="b">
        <v>0</v>
      </c>
      <c r="G313" s="84" t="b">
        <v>0</v>
      </c>
    </row>
    <row r="314" spans="1:7" ht="15">
      <c r="A314" s="84" t="s">
        <v>2826</v>
      </c>
      <c r="B314" s="84">
        <v>2</v>
      </c>
      <c r="C314" s="118">
        <v>0.0014927101172499606</v>
      </c>
      <c r="D314" s="84" t="s">
        <v>2986</v>
      </c>
      <c r="E314" s="84" t="b">
        <v>0</v>
      </c>
      <c r="F314" s="84" t="b">
        <v>0</v>
      </c>
      <c r="G314" s="84" t="b">
        <v>0</v>
      </c>
    </row>
    <row r="315" spans="1:7" ht="15">
      <c r="A315" s="84" t="s">
        <v>2827</v>
      </c>
      <c r="B315" s="84">
        <v>2</v>
      </c>
      <c r="C315" s="118">
        <v>0.0014927101172499606</v>
      </c>
      <c r="D315" s="84" t="s">
        <v>2986</v>
      </c>
      <c r="E315" s="84" t="b">
        <v>0</v>
      </c>
      <c r="F315" s="84" t="b">
        <v>0</v>
      </c>
      <c r="G315" s="84" t="b">
        <v>0</v>
      </c>
    </row>
    <row r="316" spans="1:7" ht="15">
      <c r="A316" s="84" t="s">
        <v>2828</v>
      </c>
      <c r="B316" s="84">
        <v>2</v>
      </c>
      <c r="C316" s="118">
        <v>0.0014927101172499606</v>
      </c>
      <c r="D316" s="84" t="s">
        <v>2986</v>
      </c>
      <c r="E316" s="84" t="b">
        <v>0</v>
      </c>
      <c r="F316" s="84" t="b">
        <v>0</v>
      </c>
      <c r="G316" s="84" t="b">
        <v>0</v>
      </c>
    </row>
    <row r="317" spans="1:7" ht="15">
      <c r="A317" s="84" t="s">
        <v>2829</v>
      </c>
      <c r="B317" s="84">
        <v>2</v>
      </c>
      <c r="C317" s="118">
        <v>0.0014927101172499606</v>
      </c>
      <c r="D317" s="84" t="s">
        <v>2986</v>
      </c>
      <c r="E317" s="84" t="b">
        <v>0</v>
      </c>
      <c r="F317" s="84" t="b">
        <v>0</v>
      </c>
      <c r="G317" s="84" t="b">
        <v>0</v>
      </c>
    </row>
    <row r="318" spans="1:7" ht="15">
      <c r="A318" s="84" t="s">
        <v>2830</v>
      </c>
      <c r="B318" s="84">
        <v>2</v>
      </c>
      <c r="C318" s="118">
        <v>0.0014927101172499606</v>
      </c>
      <c r="D318" s="84" t="s">
        <v>2986</v>
      </c>
      <c r="E318" s="84" t="b">
        <v>1</v>
      </c>
      <c r="F318" s="84" t="b">
        <v>0</v>
      </c>
      <c r="G318" s="84" t="b">
        <v>0</v>
      </c>
    </row>
    <row r="319" spans="1:7" ht="15">
      <c r="A319" s="84" t="s">
        <v>2831</v>
      </c>
      <c r="B319" s="84">
        <v>2</v>
      </c>
      <c r="C319" s="118">
        <v>0.0014927101172499606</v>
      </c>
      <c r="D319" s="84" t="s">
        <v>2986</v>
      </c>
      <c r="E319" s="84" t="b">
        <v>0</v>
      </c>
      <c r="F319" s="84" t="b">
        <v>0</v>
      </c>
      <c r="G319" s="84" t="b">
        <v>0</v>
      </c>
    </row>
    <row r="320" spans="1:7" ht="15">
      <c r="A320" s="84" t="s">
        <v>2832</v>
      </c>
      <c r="B320" s="84">
        <v>2</v>
      </c>
      <c r="C320" s="118">
        <v>0.0014927101172499606</v>
      </c>
      <c r="D320" s="84" t="s">
        <v>2986</v>
      </c>
      <c r="E320" s="84" t="b">
        <v>0</v>
      </c>
      <c r="F320" s="84" t="b">
        <v>0</v>
      </c>
      <c r="G320" s="84" t="b">
        <v>0</v>
      </c>
    </row>
    <row r="321" spans="1:7" ht="15">
      <c r="A321" s="84" t="s">
        <v>2833</v>
      </c>
      <c r="B321" s="84">
        <v>2</v>
      </c>
      <c r="C321" s="118">
        <v>0.0014927101172499606</v>
      </c>
      <c r="D321" s="84" t="s">
        <v>2986</v>
      </c>
      <c r="E321" s="84" t="b">
        <v>1</v>
      </c>
      <c r="F321" s="84" t="b">
        <v>0</v>
      </c>
      <c r="G321" s="84" t="b">
        <v>0</v>
      </c>
    </row>
    <row r="322" spans="1:7" ht="15">
      <c r="A322" s="84" t="s">
        <v>2834</v>
      </c>
      <c r="B322" s="84">
        <v>2</v>
      </c>
      <c r="C322" s="118">
        <v>0.0014927101172499606</v>
      </c>
      <c r="D322" s="84" t="s">
        <v>2986</v>
      </c>
      <c r="E322" s="84" t="b">
        <v>0</v>
      </c>
      <c r="F322" s="84" t="b">
        <v>0</v>
      </c>
      <c r="G322" s="84" t="b">
        <v>0</v>
      </c>
    </row>
    <row r="323" spans="1:7" ht="15">
      <c r="A323" s="84" t="s">
        <v>2835</v>
      </c>
      <c r="B323" s="84">
        <v>2</v>
      </c>
      <c r="C323" s="118">
        <v>0.0014927101172499606</v>
      </c>
      <c r="D323" s="84" t="s">
        <v>2986</v>
      </c>
      <c r="E323" s="84" t="b">
        <v>0</v>
      </c>
      <c r="F323" s="84" t="b">
        <v>0</v>
      </c>
      <c r="G323" s="84" t="b">
        <v>0</v>
      </c>
    </row>
    <row r="324" spans="1:7" ht="15">
      <c r="A324" s="84" t="s">
        <v>2836</v>
      </c>
      <c r="B324" s="84">
        <v>2</v>
      </c>
      <c r="C324" s="118">
        <v>0.0014927101172499606</v>
      </c>
      <c r="D324" s="84" t="s">
        <v>2986</v>
      </c>
      <c r="E324" s="84" t="b">
        <v>0</v>
      </c>
      <c r="F324" s="84" t="b">
        <v>0</v>
      </c>
      <c r="G324" s="84" t="b">
        <v>0</v>
      </c>
    </row>
    <row r="325" spans="1:7" ht="15">
      <c r="A325" s="84" t="s">
        <v>2837</v>
      </c>
      <c r="B325" s="84">
        <v>2</v>
      </c>
      <c r="C325" s="118">
        <v>0.0014927101172499606</v>
      </c>
      <c r="D325" s="84" t="s">
        <v>2986</v>
      </c>
      <c r="E325" s="84" t="b">
        <v>0</v>
      </c>
      <c r="F325" s="84" t="b">
        <v>0</v>
      </c>
      <c r="G325" s="84" t="b">
        <v>0</v>
      </c>
    </row>
    <row r="326" spans="1:7" ht="15">
      <c r="A326" s="84" t="s">
        <v>2838</v>
      </c>
      <c r="B326" s="84">
        <v>2</v>
      </c>
      <c r="C326" s="118">
        <v>0.0014927101172499606</v>
      </c>
      <c r="D326" s="84" t="s">
        <v>2986</v>
      </c>
      <c r="E326" s="84" t="b">
        <v>0</v>
      </c>
      <c r="F326" s="84" t="b">
        <v>0</v>
      </c>
      <c r="G326" s="84" t="b">
        <v>0</v>
      </c>
    </row>
    <row r="327" spans="1:7" ht="15">
      <c r="A327" s="84" t="s">
        <v>2839</v>
      </c>
      <c r="B327" s="84">
        <v>2</v>
      </c>
      <c r="C327" s="118">
        <v>0.0014927101172499606</v>
      </c>
      <c r="D327" s="84" t="s">
        <v>2986</v>
      </c>
      <c r="E327" s="84" t="b">
        <v>0</v>
      </c>
      <c r="F327" s="84" t="b">
        <v>0</v>
      </c>
      <c r="G327" s="84" t="b">
        <v>0</v>
      </c>
    </row>
    <row r="328" spans="1:7" ht="15">
      <c r="A328" s="84" t="s">
        <v>2840</v>
      </c>
      <c r="B328" s="84">
        <v>2</v>
      </c>
      <c r="C328" s="118">
        <v>0.0014927101172499606</v>
      </c>
      <c r="D328" s="84" t="s">
        <v>2986</v>
      </c>
      <c r="E328" s="84" t="b">
        <v>0</v>
      </c>
      <c r="F328" s="84" t="b">
        <v>0</v>
      </c>
      <c r="G328" s="84" t="b">
        <v>0</v>
      </c>
    </row>
    <row r="329" spans="1:7" ht="15">
      <c r="A329" s="84" t="s">
        <v>2841</v>
      </c>
      <c r="B329" s="84">
        <v>2</v>
      </c>
      <c r="C329" s="118">
        <v>0.0014927101172499606</v>
      </c>
      <c r="D329" s="84" t="s">
        <v>2986</v>
      </c>
      <c r="E329" s="84" t="b">
        <v>0</v>
      </c>
      <c r="F329" s="84" t="b">
        <v>0</v>
      </c>
      <c r="G329" s="84" t="b">
        <v>0</v>
      </c>
    </row>
    <row r="330" spans="1:7" ht="15">
      <c r="A330" s="84" t="s">
        <v>2842</v>
      </c>
      <c r="B330" s="84">
        <v>2</v>
      </c>
      <c r="C330" s="118">
        <v>0.0014927101172499606</v>
      </c>
      <c r="D330" s="84" t="s">
        <v>2986</v>
      </c>
      <c r="E330" s="84" t="b">
        <v>0</v>
      </c>
      <c r="F330" s="84" t="b">
        <v>0</v>
      </c>
      <c r="G330" s="84" t="b">
        <v>0</v>
      </c>
    </row>
    <row r="331" spans="1:7" ht="15">
      <c r="A331" s="84" t="s">
        <v>2843</v>
      </c>
      <c r="B331" s="84">
        <v>2</v>
      </c>
      <c r="C331" s="118">
        <v>0.0014927101172499606</v>
      </c>
      <c r="D331" s="84" t="s">
        <v>2986</v>
      </c>
      <c r="E331" s="84" t="b">
        <v>0</v>
      </c>
      <c r="F331" s="84" t="b">
        <v>0</v>
      </c>
      <c r="G331" s="84" t="b">
        <v>0</v>
      </c>
    </row>
    <row r="332" spans="1:7" ht="15">
      <c r="A332" s="84" t="s">
        <v>2844</v>
      </c>
      <c r="B332" s="84">
        <v>2</v>
      </c>
      <c r="C332" s="118">
        <v>0.0014927101172499606</v>
      </c>
      <c r="D332" s="84" t="s">
        <v>2986</v>
      </c>
      <c r="E332" s="84" t="b">
        <v>0</v>
      </c>
      <c r="F332" s="84" t="b">
        <v>1</v>
      </c>
      <c r="G332" s="84" t="b">
        <v>0</v>
      </c>
    </row>
    <row r="333" spans="1:7" ht="15">
      <c r="A333" s="84" t="s">
        <v>2845</v>
      </c>
      <c r="B333" s="84">
        <v>2</v>
      </c>
      <c r="C333" s="118">
        <v>0.0014927101172499606</v>
      </c>
      <c r="D333" s="84" t="s">
        <v>2986</v>
      </c>
      <c r="E333" s="84" t="b">
        <v>0</v>
      </c>
      <c r="F333" s="84" t="b">
        <v>0</v>
      </c>
      <c r="G333" s="84" t="b">
        <v>0</v>
      </c>
    </row>
    <row r="334" spans="1:7" ht="15">
      <c r="A334" s="84" t="s">
        <v>2846</v>
      </c>
      <c r="B334" s="84">
        <v>2</v>
      </c>
      <c r="C334" s="118">
        <v>0.0014927101172499606</v>
      </c>
      <c r="D334" s="84" t="s">
        <v>2986</v>
      </c>
      <c r="E334" s="84" t="b">
        <v>0</v>
      </c>
      <c r="F334" s="84" t="b">
        <v>0</v>
      </c>
      <c r="G334" s="84" t="b">
        <v>0</v>
      </c>
    </row>
    <row r="335" spans="1:7" ht="15">
      <c r="A335" s="84" t="s">
        <v>2847</v>
      </c>
      <c r="B335" s="84">
        <v>2</v>
      </c>
      <c r="C335" s="118">
        <v>0.0014927101172499606</v>
      </c>
      <c r="D335" s="84" t="s">
        <v>2986</v>
      </c>
      <c r="E335" s="84" t="b">
        <v>0</v>
      </c>
      <c r="F335" s="84" t="b">
        <v>0</v>
      </c>
      <c r="G335" s="84" t="b">
        <v>0</v>
      </c>
    </row>
    <row r="336" spans="1:7" ht="15">
      <c r="A336" s="84" t="s">
        <v>2848</v>
      </c>
      <c r="B336" s="84">
        <v>2</v>
      </c>
      <c r="C336" s="118">
        <v>0.0014927101172499606</v>
      </c>
      <c r="D336" s="84" t="s">
        <v>2986</v>
      </c>
      <c r="E336" s="84" t="b">
        <v>0</v>
      </c>
      <c r="F336" s="84" t="b">
        <v>0</v>
      </c>
      <c r="G336" s="84" t="b">
        <v>0</v>
      </c>
    </row>
    <row r="337" spans="1:7" ht="15">
      <c r="A337" s="84" t="s">
        <v>2849</v>
      </c>
      <c r="B337" s="84">
        <v>2</v>
      </c>
      <c r="C337" s="118">
        <v>0.0014927101172499606</v>
      </c>
      <c r="D337" s="84" t="s">
        <v>2986</v>
      </c>
      <c r="E337" s="84" t="b">
        <v>0</v>
      </c>
      <c r="F337" s="84" t="b">
        <v>0</v>
      </c>
      <c r="G337" s="84" t="b">
        <v>0</v>
      </c>
    </row>
    <row r="338" spans="1:7" ht="15">
      <c r="A338" s="84" t="s">
        <v>2850</v>
      </c>
      <c r="B338" s="84">
        <v>2</v>
      </c>
      <c r="C338" s="118">
        <v>0.0014927101172499606</v>
      </c>
      <c r="D338" s="84" t="s">
        <v>2986</v>
      </c>
      <c r="E338" s="84" t="b">
        <v>0</v>
      </c>
      <c r="F338" s="84" t="b">
        <v>0</v>
      </c>
      <c r="G338" s="84" t="b">
        <v>0</v>
      </c>
    </row>
    <row r="339" spans="1:7" ht="15">
      <c r="A339" s="84" t="s">
        <v>2851</v>
      </c>
      <c r="B339" s="84">
        <v>2</v>
      </c>
      <c r="C339" s="118">
        <v>0.0014927101172499606</v>
      </c>
      <c r="D339" s="84" t="s">
        <v>2986</v>
      </c>
      <c r="E339" s="84" t="b">
        <v>0</v>
      </c>
      <c r="F339" s="84" t="b">
        <v>0</v>
      </c>
      <c r="G339" s="84" t="b">
        <v>0</v>
      </c>
    </row>
    <row r="340" spans="1:7" ht="15">
      <c r="A340" s="84" t="s">
        <v>2852</v>
      </c>
      <c r="B340" s="84">
        <v>2</v>
      </c>
      <c r="C340" s="118">
        <v>0.0014927101172499606</v>
      </c>
      <c r="D340" s="84" t="s">
        <v>2986</v>
      </c>
      <c r="E340" s="84" t="b">
        <v>0</v>
      </c>
      <c r="F340" s="84" t="b">
        <v>0</v>
      </c>
      <c r="G340" s="84" t="b">
        <v>0</v>
      </c>
    </row>
    <row r="341" spans="1:7" ht="15">
      <c r="A341" s="84" t="s">
        <v>2853</v>
      </c>
      <c r="B341" s="84">
        <v>2</v>
      </c>
      <c r="C341" s="118">
        <v>0.0014927101172499606</v>
      </c>
      <c r="D341" s="84" t="s">
        <v>2986</v>
      </c>
      <c r="E341" s="84" t="b">
        <v>0</v>
      </c>
      <c r="F341" s="84" t="b">
        <v>0</v>
      </c>
      <c r="G341" s="84" t="b">
        <v>0</v>
      </c>
    </row>
    <row r="342" spans="1:7" ht="15">
      <c r="A342" s="84" t="s">
        <v>2854</v>
      </c>
      <c r="B342" s="84">
        <v>2</v>
      </c>
      <c r="C342" s="118">
        <v>0.0014927101172499606</v>
      </c>
      <c r="D342" s="84" t="s">
        <v>2986</v>
      </c>
      <c r="E342" s="84" t="b">
        <v>0</v>
      </c>
      <c r="F342" s="84" t="b">
        <v>0</v>
      </c>
      <c r="G342" s="84" t="b">
        <v>0</v>
      </c>
    </row>
    <row r="343" spans="1:7" ht="15">
      <c r="A343" s="84" t="s">
        <v>2855</v>
      </c>
      <c r="B343" s="84">
        <v>2</v>
      </c>
      <c r="C343" s="118">
        <v>0.0014927101172499606</v>
      </c>
      <c r="D343" s="84" t="s">
        <v>2986</v>
      </c>
      <c r="E343" s="84" t="b">
        <v>0</v>
      </c>
      <c r="F343" s="84" t="b">
        <v>0</v>
      </c>
      <c r="G343" s="84" t="b">
        <v>0</v>
      </c>
    </row>
    <row r="344" spans="1:7" ht="15">
      <c r="A344" s="84" t="s">
        <v>2856</v>
      </c>
      <c r="B344" s="84">
        <v>2</v>
      </c>
      <c r="C344" s="118">
        <v>0.0014927101172499606</v>
      </c>
      <c r="D344" s="84" t="s">
        <v>2986</v>
      </c>
      <c r="E344" s="84" t="b">
        <v>0</v>
      </c>
      <c r="F344" s="84" t="b">
        <v>0</v>
      </c>
      <c r="G344" s="84" t="b">
        <v>0</v>
      </c>
    </row>
    <row r="345" spans="1:7" ht="15">
      <c r="A345" s="84" t="s">
        <v>2857</v>
      </c>
      <c r="B345" s="84">
        <v>2</v>
      </c>
      <c r="C345" s="118">
        <v>0.0014927101172499606</v>
      </c>
      <c r="D345" s="84" t="s">
        <v>2986</v>
      </c>
      <c r="E345" s="84" t="b">
        <v>0</v>
      </c>
      <c r="F345" s="84" t="b">
        <v>0</v>
      </c>
      <c r="G345" s="84" t="b">
        <v>0</v>
      </c>
    </row>
    <row r="346" spans="1:7" ht="15">
      <c r="A346" s="84" t="s">
        <v>2858</v>
      </c>
      <c r="B346" s="84">
        <v>2</v>
      </c>
      <c r="C346" s="118">
        <v>0.0014927101172499606</v>
      </c>
      <c r="D346" s="84" t="s">
        <v>2986</v>
      </c>
      <c r="E346" s="84" t="b">
        <v>0</v>
      </c>
      <c r="F346" s="84" t="b">
        <v>0</v>
      </c>
      <c r="G346" s="84" t="b">
        <v>0</v>
      </c>
    </row>
    <row r="347" spans="1:7" ht="15">
      <c r="A347" s="84" t="s">
        <v>2859</v>
      </c>
      <c r="B347" s="84">
        <v>2</v>
      </c>
      <c r="C347" s="118">
        <v>0.0014927101172499606</v>
      </c>
      <c r="D347" s="84" t="s">
        <v>2986</v>
      </c>
      <c r="E347" s="84" t="b">
        <v>0</v>
      </c>
      <c r="F347" s="84" t="b">
        <v>0</v>
      </c>
      <c r="G347" s="84" t="b">
        <v>0</v>
      </c>
    </row>
    <row r="348" spans="1:7" ht="15">
      <c r="A348" s="84" t="s">
        <v>2860</v>
      </c>
      <c r="B348" s="84">
        <v>2</v>
      </c>
      <c r="C348" s="118">
        <v>0.0014927101172499606</v>
      </c>
      <c r="D348" s="84" t="s">
        <v>2986</v>
      </c>
      <c r="E348" s="84" t="b">
        <v>0</v>
      </c>
      <c r="F348" s="84" t="b">
        <v>0</v>
      </c>
      <c r="G348" s="84" t="b">
        <v>0</v>
      </c>
    </row>
    <row r="349" spans="1:7" ht="15">
      <c r="A349" s="84" t="s">
        <v>2861</v>
      </c>
      <c r="B349" s="84">
        <v>2</v>
      </c>
      <c r="C349" s="118">
        <v>0.0014927101172499606</v>
      </c>
      <c r="D349" s="84" t="s">
        <v>2986</v>
      </c>
      <c r="E349" s="84" t="b">
        <v>0</v>
      </c>
      <c r="F349" s="84" t="b">
        <v>0</v>
      </c>
      <c r="G349" s="84" t="b">
        <v>0</v>
      </c>
    </row>
    <row r="350" spans="1:7" ht="15">
      <c r="A350" s="84" t="s">
        <v>2862</v>
      </c>
      <c r="B350" s="84">
        <v>2</v>
      </c>
      <c r="C350" s="118">
        <v>0.0014927101172499606</v>
      </c>
      <c r="D350" s="84" t="s">
        <v>2986</v>
      </c>
      <c r="E350" s="84" t="b">
        <v>0</v>
      </c>
      <c r="F350" s="84" t="b">
        <v>0</v>
      </c>
      <c r="G350" s="84" t="b">
        <v>0</v>
      </c>
    </row>
    <row r="351" spans="1:7" ht="15">
      <c r="A351" s="84" t="s">
        <v>2863</v>
      </c>
      <c r="B351" s="84">
        <v>2</v>
      </c>
      <c r="C351" s="118">
        <v>0.0014927101172499606</v>
      </c>
      <c r="D351" s="84" t="s">
        <v>2986</v>
      </c>
      <c r="E351" s="84" t="b">
        <v>0</v>
      </c>
      <c r="F351" s="84" t="b">
        <v>0</v>
      </c>
      <c r="G351" s="84" t="b">
        <v>0</v>
      </c>
    </row>
    <row r="352" spans="1:7" ht="15">
      <c r="A352" s="84" t="s">
        <v>2864</v>
      </c>
      <c r="B352" s="84">
        <v>2</v>
      </c>
      <c r="C352" s="118">
        <v>0.0014927101172499606</v>
      </c>
      <c r="D352" s="84" t="s">
        <v>2986</v>
      </c>
      <c r="E352" s="84" t="b">
        <v>0</v>
      </c>
      <c r="F352" s="84" t="b">
        <v>1</v>
      </c>
      <c r="G352" s="84" t="b">
        <v>0</v>
      </c>
    </row>
    <row r="353" spans="1:7" ht="15">
      <c r="A353" s="84" t="s">
        <v>2865</v>
      </c>
      <c r="B353" s="84">
        <v>2</v>
      </c>
      <c r="C353" s="118">
        <v>0.0014927101172499606</v>
      </c>
      <c r="D353" s="84" t="s">
        <v>2986</v>
      </c>
      <c r="E353" s="84" t="b">
        <v>0</v>
      </c>
      <c r="F353" s="84" t="b">
        <v>0</v>
      </c>
      <c r="G353" s="84" t="b">
        <v>0</v>
      </c>
    </row>
    <row r="354" spans="1:7" ht="15">
      <c r="A354" s="84" t="s">
        <v>2866</v>
      </c>
      <c r="B354" s="84">
        <v>2</v>
      </c>
      <c r="C354" s="118">
        <v>0.0014927101172499606</v>
      </c>
      <c r="D354" s="84" t="s">
        <v>2986</v>
      </c>
      <c r="E354" s="84" t="b">
        <v>0</v>
      </c>
      <c r="F354" s="84" t="b">
        <v>0</v>
      </c>
      <c r="G354" s="84" t="b">
        <v>0</v>
      </c>
    </row>
    <row r="355" spans="1:7" ht="15">
      <c r="A355" s="84" t="s">
        <v>2867</v>
      </c>
      <c r="B355" s="84">
        <v>2</v>
      </c>
      <c r="C355" s="118">
        <v>0.0014927101172499606</v>
      </c>
      <c r="D355" s="84" t="s">
        <v>2986</v>
      </c>
      <c r="E355" s="84" t="b">
        <v>0</v>
      </c>
      <c r="F355" s="84" t="b">
        <v>0</v>
      </c>
      <c r="G355" s="84" t="b">
        <v>0</v>
      </c>
    </row>
    <row r="356" spans="1:7" ht="15">
      <c r="A356" s="84" t="s">
        <v>2868</v>
      </c>
      <c r="B356" s="84">
        <v>2</v>
      </c>
      <c r="C356" s="118">
        <v>0.0014927101172499606</v>
      </c>
      <c r="D356" s="84" t="s">
        <v>2986</v>
      </c>
      <c r="E356" s="84" t="b">
        <v>0</v>
      </c>
      <c r="F356" s="84" t="b">
        <v>0</v>
      </c>
      <c r="G356" s="84" t="b">
        <v>0</v>
      </c>
    </row>
    <row r="357" spans="1:7" ht="15">
      <c r="A357" s="84" t="s">
        <v>2869</v>
      </c>
      <c r="B357" s="84">
        <v>2</v>
      </c>
      <c r="C357" s="118">
        <v>0.0014927101172499606</v>
      </c>
      <c r="D357" s="84" t="s">
        <v>2986</v>
      </c>
      <c r="E357" s="84" t="b">
        <v>0</v>
      </c>
      <c r="F357" s="84" t="b">
        <v>0</v>
      </c>
      <c r="G357" s="84" t="b">
        <v>0</v>
      </c>
    </row>
    <row r="358" spans="1:7" ht="15">
      <c r="A358" s="84" t="s">
        <v>2870</v>
      </c>
      <c r="B358" s="84">
        <v>2</v>
      </c>
      <c r="C358" s="118">
        <v>0.0014927101172499606</v>
      </c>
      <c r="D358" s="84" t="s">
        <v>2986</v>
      </c>
      <c r="E358" s="84" t="b">
        <v>0</v>
      </c>
      <c r="F358" s="84" t="b">
        <v>0</v>
      </c>
      <c r="G358" s="84" t="b">
        <v>0</v>
      </c>
    </row>
    <row r="359" spans="1:7" ht="15">
      <c r="A359" s="84" t="s">
        <v>2871</v>
      </c>
      <c r="B359" s="84">
        <v>2</v>
      </c>
      <c r="C359" s="118">
        <v>0.0014927101172499606</v>
      </c>
      <c r="D359" s="84" t="s">
        <v>2986</v>
      </c>
      <c r="E359" s="84" t="b">
        <v>0</v>
      </c>
      <c r="F359" s="84" t="b">
        <v>0</v>
      </c>
      <c r="G359" s="84" t="b">
        <v>0</v>
      </c>
    </row>
    <row r="360" spans="1:7" ht="15">
      <c r="A360" s="84" t="s">
        <v>2872</v>
      </c>
      <c r="B360" s="84">
        <v>2</v>
      </c>
      <c r="C360" s="118">
        <v>0.0014927101172499606</v>
      </c>
      <c r="D360" s="84" t="s">
        <v>2986</v>
      </c>
      <c r="E360" s="84" t="b">
        <v>1</v>
      </c>
      <c r="F360" s="84" t="b">
        <v>0</v>
      </c>
      <c r="G360" s="84" t="b">
        <v>0</v>
      </c>
    </row>
    <row r="361" spans="1:7" ht="15">
      <c r="A361" s="84" t="s">
        <v>324</v>
      </c>
      <c r="B361" s="84">
        <v>2</v>
      </c>
      <c r="C361" s="118">
        <v>0.0014927101172499606</v>
      </c>
      <c r="D361" s="84" t="s">
        <v>2986</v>
      </c>
      <c r="E361" s="84" t="b">
        <v>0</v>
      </c>
      <c r="F361" s="84" t="b">
        <v>0</v>
      </c>
      <c r="G361" s="84" t="b">
        <v>0</v>
      </c>
    </row>
    <row r="362" spans="1:7" ht="15">
      <c r="A362" s="84" t="s">
        <v>2873</v>
      </c>
      <c r="B362" s="84">
        <v>2</v>
      </c>
      <c r="C362" s="118">
        <v>0.0014927101172499606</v>
      </c>
      <c r="D362" s="84" t="s">
        <v>2986</v>
      </c>
      <c r="E362" s="84" t="b">
        <v>0</v>
      </c>
      <c r="F362" s="84" t="b">
        <v>0</v>
      </c>
      <c r="G362" s="84" t="b">
        <v>0</v>
      </c>
    </row>
    <row r="363" spans="1:7" ht="15">
      <c r="A363" s="84" t="s">
        <v>2874</v>
      </c>
      <c r="B363" s="84">
        <v>2</v>
      </c>
      <c r="C363" s="118">
        <v>0.0014927101172499606</v>
      </c>
      <c r="D363" s="84" t="s">
        <v>2986</v>
      </c>
      <c r="E363" s="84" t="b">
        <v>0</v>
      </c>
      <c r="F363" s="84" t="b">
        <v>0</v>
      </c>
      <c r="G363" s="84" t="b">
        <v>0</v>
      </c>
    </row>
    <row r="364" spans="1:7" ht="15">
      <c r="A364" s="84" t="s">
        <v>2875</v>
      </c>
      <c r="B364" s="84">
        <v>2</v>
      </c>
      <c r="C364" s="118">
        <v>0.0014927101172499606</v>
      </c>
      <c r="D364" s="84" t="s">
        <v>2986</v>
      </c>
      <c r="E364" s="84" t="b">
        <v>0</v>
      </c>
      <c r="F364" s="84" t="b">
        <v>0</v>
      </c>
      <c r="G364" s="84" t="b">
        <v>0</v>
      </c>
    </row>
    <row r="365" spans="1:7" ht="15">
      <c r="A365" s="84" t="s">
        <v>2876</v>
      </c>
      <c r="B365" s="84">
        <v>2</v>
      </c>
      <c r="C365" s="118">
        <v>0.0014927101172499606</v>
      </c>
      <c r="D365" s="84" t="s">
        <v>2986</v>
      </c>
      <c r="E365" s="84" t="b">
        <v>0</v>
      </c>
      <c r="F365" s="84" t="b">
        <v>0</v>
      </c>
      <c r="G365" s="84" t="b">
        <v>0</v>
      </c>
    </row>
    <row r="366" spans="1:7" ht="15">
      <c r="A366" s="84" t="s">
        <v>2877</v>
      </c>
      <c r="B366" s="84">
        <v>2</v>
      </c>
      <c r="C366" s="118">
        <v>0.0014927101172499606</v>
      </c>
      <c r="D366" s="84" t="s">
        <v>2986</v>
      </c>
      <c r="E366" s="84" t="b">
        <v>0</v>
      </c>
      <c r="F366" s="84" t="b">
        <v>0</v>
      </c>
      <c r="G366" s="84" t="b">
        <v>0</v>
      </c>
    </row>
    <row r="367" spans="1:7" ht="15">
      <c r="A367" s="84" t="s">
        <v>2878</v>
      </c>
      <c r="B367" s="84">
        <v>2</v>
      </c>
      <c r="C367" s="118">
        <v>0.0014927101172499606</v>
      </c>
      <c r="D367" s="84" t="s">
        <v>2986</v>
      </c>
      <c r="E367" s="84" t="b">
        <v>1</v>
      </c>
      <c r="F367" s="84" t="b">
        <v>0</v>
      </c>
      <c r="G367" s="84" t="b">
        <v>0</v>
      </c>
    </row>
    <row r="368" spans="1:7" ht="15">
      <c r="A368" s="84" t="s">
        <v>2879</v>
      </c>
      <c r="B368" s="84">
        <v>2</v>
      </c>
      <c r="C368" s="118">
        <v>0.0014927101172499606</v>
      </c>
      <c r="D368" s="84" t="s">
        <v>2986</v>
      </c>
      <c r="E368" s="84" t="b">
        <v>0</v>
      </c>
      <c r="F368" s="84" t="b">
        <v>0</v>
      </c>
      <c r="G368" s="84" t="b">
        <v>0</v>
      </c>
    </row>
    <row r="369" spans="1:7" ht="15">
      <c r="A369" s="84" t="s">
        <v>2880</v>
      </c>
      <c r="B369" s="84">
        <v>2</v>
      </c>
      <c r="C369" s="118">
        <v>0.0014927101172499606</v>
      </c>
      <c r="D369" s="84" t="s">
        <v>2986</v>
      </c>
      <c r="E369" s="84" t="b">
        <v>0</v>
      </c>
      <c r="F369" s="84" t="b">
        <v>0</v>
      </c>
      <c r="G369" s="84" t="b">
        <v>0</v>
      </c>
    </row>
    <row r="370" spans="1:7" ht="15">
      <c r="A370" s="84" t="s">
        <v>2881</v>
      </c>
      <c r="B370" s="84">
        <v>2</v>
      </c>
      <c r="C370" s="118">
        <v>0.0014927101172499606</v>
      </c>
      <c r="D370" s="84" t="s">
        <v>2986</v>
      </c>
      <c r="E370" s="84" t="b">
        <v>0</v>
      </c>
      <c r="F370" s="84" t="b">
        <v>0</v>
      </c>
      <c r="G370" s="84" t="b">
        <v>0</v>
      </c>
    </row>
    <row r="371" spans="1:7" ht="15">
      <c r="A371" s="84" t="s">
        <v>2882</v>
      </c>
      <c r="B371" s="84">
        <v>2</v>
      </c>
      <c r="C371" s="118">
        <v>0.0014927101172499606</v>
      </c>
      <c r="D371" s="84" t="s">
        <v>2986</v>
      </c>
      <c r="E371" s="84" t="b">
        <v>1</v>
      </c>
      <c r="F371" s="84" t="b">
        <v>0</v>
      </c>
      <c r="G371" s="84" t="b">
        <v>0</v>
      </c>
    </row>
    <row r="372" spans="1:7" ht="15">
      <c r="A372" s="84" t="s">
        <v>2883</v>
      </c>
      <c r="B372" s="84">
        <v>2</v>
      </c>
      <c r="C372" s="118">
        <v>0.0014927101172499606</v>
      </c>
      <c r="D372" s="84" t="s">
        <v>2986</v>
      </c>
      <c r="E372" s="84" t="b">
        <v>0</v>
      </c>
      <c r="F372" s="84" t="b">
        <v>0</v>
      </c>
      <c r="G372" s="84" t="b">
        <v>0</v>
      </c>
    </row>
    <row r="373" spans="1:7" ht="15">
      <c r="A373" s="84" t="s">
        <v>2884</v>
      </c>
      <c r="B373" s="84">
        <v>2</v>
      </c>
      <c r="C373" s="118">
        <v>0.0014927101172499606</v>
      </c>
      <c r="D373" s="84" t="s">
        <v>2986</v>
      </c>
      <c r="E373" s="84" t="b">
        <v>0</v>
      </c>
      <c r="F373" s="84" t="b">
        <v>0</v>
      </c>
      <c r="G373" s="84" t="b">
        <v>0</v>
      </c>
    </row>
    <row r="374" spans="1:7" ht="15">
      <c r="A374" s="84" t="s">
        <v>2885</v>
      </c>
      <c r="B374" s="84">
        <v>2</v>
      </c>
      <c r="C374" s="118">
        <v>0.0014927101172499606</v>
      </c>
      <c r="D374" s="84" t="s">
        <v>2986</v>
      </c>
      <c r="E374" s="84" t="b">
        <v>0</v>
      </c>
      <c r="F374" s="84" t="b">
        <v>0</v>
      </c>
      <c r="G374" s="84" t="b">
        <v>0</v>
      </c>
    </row>
    <row r="375" spans="1:7" ht="15">
      <c r="A375" s="84" t="s">
        <v>2886</v>
      </c>
      <c r="B375" s="84">
        <v>2</v>
      </c>
      <c r="C375" s="118">
        <v>0.0014927101172499606</v>
      </c>
      <c r="D375" s="84" t="s">
        <v>2986</v>
      </c>
      <c r="E375" s="84" t="b">
        <v>0</v>
      </c>
      <c r="F375" s="84" t="b">
        <v>0</v>
      </c>
      <c r="G375" s="84" t="b">
        <v>0</v>
      </c>
    </row>
    <row r="376" spans="1:7" ht="15">
      <c r="A376" s="84" t="s">
        <v>2887</v>
      </c>
      <c r="B376" s="84">
        <v>2</v>
      </c>
      <c r="C376" s="118">
        <v>0.0014927101172499606</v>
      </c>
      <c r="D376" s="84" t="s">
        <v>2986</v>
      </c>
      <c r="E376" s="84" t="b">
        <v>0</v>
      </c>
      <c r="F376" s="84" t="b">
        <v>0</v>
      </c>
      <c r="G376" s="84" t="b">
        <v>0</v>
      </c>
    </row>
    <row r="377" spans="1:7" ht="15">
      <c r="A377" s="84" t="s">
        <v>2888</v>
      </c>
      <c r="B377" s="84">
        <v>2</v>
      </c>
      <c r="C377" s="118">
        <v>0.0014927101172499606</v>
      </c>
      <c r="D377" s="84" t="s">
        <v>2986</v>
      </c>
      <c r="E377" s="84" t="b">
        <v>0</v>
      </c>
      <c r="F377" s="84" t="b">
        <v>0</v>
      </c>
      <c r="G377" s="84" t="b">
        <v>0</v>
      </c>
    </row>
    <row r="378" spans="1:7" ht="15">
      <c r="A378" s="84" t="s">
        <v>2889</v>
      </c>
      <c r="B378" s="84">
        <v>2</v>
      </c>
      <c r="C378" s="118">
        <v>0.0014927101172499606</v>
      </c>
      <c r="D378" s="84" t="s">
        <v>2986</v>
      </c>
      <c r="E378" s="84" t="b">
        <v>0</v>
      </c>
      <c r="F378" s="84" t="b">
        <v>0</v>
      </c>
      <c r="G378" s="84" t="b">
        <v>0</v>
      </c>
    </row>
    <row r="379" spans="1:7" ht="15">
      <c r="A379" s="84" t="s">
        <v>2890</v>
      </c>
      <c r="B379" s="84">
        <v>2</v>
      </c>
      <c r="C379" s="118">
        <v>0.0014927101172499606</v>
      </c>
      <c r="D379" s="84" t="s">
        <v>2986</v>
      </c>
      <c r="E379" s="84" t="b">
        <v>0</v>
      </c>
      <c r="F379" s="84" t="b">
        <v>0</v>
      </c>
      <c r="G379" s="84" t="b">
        <v>0</v>
      </c>
    </row>
    <row r="380" spans="1:7" ht="15">
      <c r="A380" s="84" t="s">
        <v>2891</v>
      </c>
      <c r="B380" s="84">
        <v>2</v>
      </c>
      <c r="C380" s="118">
        <v>0.0014927101172499606</v>
      </c>
      <c r="D380" s="84" t="s">
        <v>2986</v>
      </c>
      <c r="E380" s="84" t="b">
        <v>0</v>
      </c>
      <c r="F380" s="84" t="b">
        <v>0</v>
      </c>
      <c r="G380" s="84" t="b">
        <v>0</v>
      </c>
    </row>
    <row r="381" spans="1:7" ht="15">
      <c r="A381" s="84" t="s">
        <v>2892</v>
      </c>
      <c r="B381" s="84">
        <v>2</v>
      </c>
      <c r="C381" s="118">
        <v>0.0014927101172499606</v>
      </c>
      <c r="D381" s="84" t="s">
        <v>2986</v>
      </c>
      <c r="E381" s="84" t="b">
        <v>0</v>
      </c>
      <c r="F381" s="84" t="b">
        <v>0</v>
      </c>
      <c r="G381" s="84" t="b">
        <v>0</v>
      </c>
    </row>
    <row r="382" spans="1:7" ht="15">
      <c r="A382" s="84" t="s">
        <v>2893</v>
      </c>
      <c r="B382" s="84">
        <v>2</v>
      </c>
      <c r="C382" s="118">
        <v>0.0014927101172499606</v>
      </c>
      <c r="D382" s="84" t="s">
        <v>2986</v>
      </c>
      <c r="E382" s="84" t="b">
        <v>0</v>
      </c>
      <c r="F382" s="84" t="b">
        <v>0</v>
      </c>
      <c r="G382" s="84" t="b">
        <v>0</v>
      </c>
    </row>
    <row r="383" spans="1:7" ht="15">
      <c r="A383" s="84" t="s">
        <v>2894</v>
      </c>
      <c r="B383" s="84">
        <v>2</v>
      </c>
      <c r="C383" s="118">
        <v>0.0014927101172499606</v>
      </c>
      <c r="D383" s="84" t="s">
        <v>2986</v>
      </c>
      <c r="E383" s="84" t="b">
        <v>0</v>
      </c>
      <c r="F383" s="84" t="b">
        <v>0</v>
      </c>
      <c r="G383" s="84" t="b">
        <v>0</v>
      </c>
    </row>
    <row r="384" spans="1:7" ht="15">
      <c r="A384" s="84" t="s">
        <v>2895</v>
      </c>
      <c r="B384" s="84">
        <v>2</v>
      </c>
      <c r="C384" s="118">
        <v>0.0014927101172499606</v>
      </c>
      <c r="D384" s="84" t="s">
        <v>2986</v>
      </c>
      <c r="E384" s="84" t="b">
        <v>0</v>
      </c>
      <c r="F384" s="84" t="b">
        <v>0</v>
      </c>
      <c r="G384" s="84" t="b">
        <v>0</v>
      </c>
    </row>
    <row r="385" spans="1:7" ht="15">
      <c r="A385" s="84" t="s">
        <v>2896</v>
      </c>
      <c r="B385" s="84">
        <v>2</v>
      </c>
      <c r="C385" s="118">
        <v>0.0014927101172499606</v>
      </c>
      <c r="D385" s="84" t="s">
        <v>2986</v>
      </c>
      <c r="E385" s="84" t="b">
        <v>0</v>
      </c>
      <c r="F385" s="84" t="b">
        <v>0</v>
      </c>
      <c r="G385" s="84" t="b">
        <v>0</v>
      </c>
    </row>
    <row r="386" spans="1:7" ht="15">
      <c r="A386" s="84" t="s">
        <v>2897</v>
      </c>
      <c r="B386" s="84">
        <v>2</v>
      </c>
      <c r="C386" s="118">
        <v>0.0014927101172499606</v>
      </c>
      <c r="D386" s="84" t="s">
        <v>2986</v>
      </c>
      <c r="E386" s="84" t="b">
        <v>0</v>
      </c>
      <c r="F386" s="84" t="b">
        <v>0</v>
      </c>
      <c r="G386" s="84" t="b">
        <v>0</v>
      </c>
    </row>
    <row r="387" spans="1:7" ht="15">
      <c r="A387" s="84" t="s">
        <v>2898</v>
      </c>
      <c r="B387" s="84">
        <v>2</v>
      </c>
      <c r="C387" s="118">
        <v>0.0014927101172499606</v>
      </c>
      <c r="D387" s="84" t="s">
        <v>2986</v>
      </c>
      <c r="E387" s="84" t="b">
        <v>0</v>
      </c>
      <c r="F387" s="84" t="b">
        <v>0</v>
      </c>
      <c r="G387" s="84" t="b">
        <v>0</v>
      </c>
    </row>
    <row r="388" spans="1:7" ht="15">
      <c r="A388" s="84" t="s">
        <v>2899</v>
      </c>
      <c r="B388" s="84">
        <v>2</v>
      </c>
      <c r="C388" s="118">
        <v>0.0014927101172499606</v>
      </c>
      <c r="D388" s="84" t="s">
        <v>2986</v>
      </c>
      <c r="E388" s="84" t="b">
        <v>0</v>
      </c>
      <c r="F388" s="84" t="b">
        <v>0</v>
      </c>
      <c r="G388" s="84" t="b">
        <v>0</v>
      </c>
    </row>
    <row r="389" spans="1:7" ht="15">
      <c r="A389" s="84" t="s">
        <v>2900</v>
      </c>
      <c r="B389" s="84">
        <v>2</v>
      </c>
      <c r="C389" s="118">
        <v>0.0014927101172499606</v>
      </c>
      <c r="D389" s="84" t="s">
        <v>2986</v>
      </c>
      <c r="E389" s="84" t="b">
        <v>0</v>
      </c>
      <c r="F389" s="84" t="b">
        <v>0</v>
      </c>
      <c r="G389" s="84" t="b">
        <v>0</v>
      </c>
    </row>
    <row r="390" spans="1:7" ht="15">
      <c r="A390" s="84" t="s">
        <v>2901</v>
      </c>
      <c r="B390" s="84">
        <v>2</v>
      </c>
      <c r="C390" s="118">
        <v>0.0014927101172499606</v>
      </c>
      <c r="D390" s="84" t="s">
        <v>2986</v>
      </c>
      <c r="E390" s="84" t="b">
        <v>0</v>
      </c>
      <c r="F390" s="84" t="b">
        <v>0</v>
      </c>
      <c r="G390" s="84" t="b">
        <v>0</v>
      </c>
    </row>
    <row r="391" spans="1:7" ht="15">
      <c r="A391" s="84" t="s">
        <v>322</v>
      </c>
      <c r="B391" s="84">
        <v>2</v>
      </c>
      <c r="C391" s="118">
        <v>0.0014927101172499606</v>
      </c>
      <c r="D391" s="84" t="s">
        <v>2986</v>
      </c>
      <c r="E391" s="84" t="b">
        <v>0</v>
      </c>
      <c r="F391" s="84" t="b">
        <v>0</v>
      </c>
      <c r="G391" s="84" t="b">
        <v>0</v>
      </c>
    </row>
    <row r="392" spans="1:7" ht="15">
      <c r="A392" s="84" t="s">
        <v>321</v>
      </c>
      <c r="B392" s="84">
        <v>2</v>
      </c>
      <c r="C392" s="118">
        <v>0.0014927101172499606</v>
      </c>
      <c r="D392" s="84" t="s">
        <v>2986</v>
      </c>
      <c r="E392" s="84" t="b">
        <v>0</v>
      </c>
      <c r="F392" s="84" t="b">
        <v>0</v>
      </c>
      <c r="G392" s="84" t="b">
        <v>0</v>
      </c>
    </row>
    <row r="393" spans="1:7" ht="15">
      <c r="A393" s="84" t="s">
        <v>320</v>
      </c>
      <c r="B393" s="84">
        <v>2</v>
      </c>
      <c r="C393" s="118">
        <v>0.0014927101172499606</v>
      </c>
      <c r="D393" s="84" t="s">
        <v>2986</v>
      </c>
      <c r="E393" s="84" t="b">
        <v>0</v>
      </c>
      <c r="F393" s="84" t="b">
        <v>0</v>
      </c>
      <c r="G393" s="84" t="b">
        <v>0</v>
      </c>
    </row>
    <row r="394" spans="1:7" ht="15">
      <c r="A394" s="84" t="s">
        <v>319</v>
      </c>
      <c r="B394" s="84">
        <v>2</v>
      </c>
      <c r="C394" s="118">
        <v>0.0014927101172499606</v>
      </c>
      <c r="D394" s="84" t="s">
        <v>2986</v>
      </c>
      <c r="E394" s="84" t="b">
        <v>0</v>
      </c>
      <c r="F394" s="84" t="b">
        <v>0</v>
      </c>
      <c r="G394" s="84" t="b">
        <v>0</v>
      </c>
    </row>
    <row r="395" spans="1:7" ht="15">
      <c r="A395" s="84" t="s">
        <v>2902</v>
      </c>
      <c r="B395" s="84">
        <v>2</v>
      </c>
      <c r="C395" s="118">
        <v>0.0014927101172499606</v>
      </c>
      <c r="D395" s="84" t="s">
        <v>2986</v>
      </c>
      <c r="E395" s="84" t="b">
        <v>0</v>
      </c>
      <c r="F395" s="84" t="b">
        <v>1</v>
      </c>
      <c r="G395" s="84" t="b">
        <v>0</v>
      </c>
    </row>
    <row r="396" spans="1:7" ht="15">
      <c r="A396" s="84" t="s">
        <v>2903</v>
      </c>
      <c r="B396" s="84">
        <v>2</v>
      </c>
      <c r="C396" s="118">
        <v>0.0014927101172499606</v>
      </c>
      <c r="D396" s="84" t="s">
        <v>2986</v>
      </c>
      <c r="E396" s="84" t="b">
        <v>0</v>
      </c>
      <c r="F396" s="84" t="b">
        <v>0</v>
      </c>
      <c r="G396" s="84" t="b">
        <v>0</v>
      </c>
    </row>
    <row r="397" spans="1:7" ht="15">
      <c r="A397" s="84" t="s">
        <v>2904</v>
      </c>
      <c r="B397" s="84">
        <v>2</v>
      </c>
      <c r="C397" s="118">
        <v>0.0014927101172499606</v>
      </c>
      <c r="D397" s="84" t="s">
        <v>2986</v>
      </c>
      <c r="E397" s="84" t="b">
        <v>0</v>
      </c>
      <c r="F397" s="84" t="b">
        <v>0</v>
      </c>
      <c r="G397" s="84" t="b">
        <v>0</v>
      </c>
    </row>
    <row r="398" spans="1:7" ht="15">
      <c r="A398" s="84" t="s">
        <v>2905</v>
      </c>
      <c r="B398" s="84">
        <v>2</v>
      </c>
      <c r="C398" s="118">
        <v>0.0014927101172499606</v>
      </c>
      <c r="D398" s="84" t="s">
        <v>2986</v>
      </c>
      <c r="E398" s="84" t="b">
        <v>0</v>
      </c>
      <c r="F398" s="84" t="b">
        <v>0</v>
      </c>
      <c r="G398" s="84" t="b">
        <v>0</v>
      </c>
    </row>
    <row r="399" spans="1:7" ht="15">
      <c r="A399" s="84" t="s">
        <v>2906</v>
      </c>
      <c r="B399" s="84">
        <v>2</v>
      </c>
      <c r="C399" s="118">
        <v>0.0014927101172499606</v>
      </c>
      <c r="D399" s="84" t="s">
        <v>2986</v>
      </c>
      <c r="E399" s="84" t="b">
        <v>0</v>
      </c>
      <c r="F399" s="84" t="b">
        <v>0</v>
      </c>
      <c r="G399" s="84" t="b">
        <v>0</v>
      </c>
    </row>
    <row r="400" spans="1:7" ht="15">
      <c r="A400" s="84" t="s">
        <v>2907</v>
      </c>
      <c r="B400" s="84">
        <v>2</v>
      </c>
      <c r="C400" s="118">
        <v>0.0014927101172499606</v>
      </c>
      <c r="D400" s="84" t="s">
        <v>2986</v>
      </c>
      <c r="E400" s="84" t="b">
        <v>0</v>
      </c>
      <c r="F400" s="84" t="b">
        <v>0</v>
      </c>
      <c r="G400" s="84" t="b">
        <v>0</v>
      </c>
    </row>
    <row r="401" spans="1:7" ht="15">
      <c r="A401" s="84" t="s">
        <v>2908</v>
      </c>
      <c r="B401" s="84">
        <v>2</v>
      </c>
      <c r="C401" s="118">
        <v>0.0014927101172499606</v>
      </c>
      <c r="D401" s="84" t="s">
        <v>2986</v>
      </c>
      <c r="E401" s="84" t="b">
        <v>0</v>
      </c>
      <c r="F401" s="84" t="b">
        <v>0</v>
      </c>
      <c r="G401" s="84" t="b">
        <v>0</v>
      </c>
    </row>
    <row r="402" spans="1:7" ht="15">
      <c r="A402" s="84" t="s">
        <v>2909</v>
      </c>
      <c r="B402" s="84">
        <v>2</v>
      </c>
      <c r="C402" s="118">
        <v>0.0014927101172499606</v>
      </c>
      <c r="D402" s="84" t="s">
        <v>2986</v>
      </c>
      <c r="E402" s="84" t="b">
        <v>0</v>
      </c>
      <c r="F402" s="84" t="b">
        <v>0</v>
      </c>
      <c r="G402" s="84" t="b">
        <v>0</v>
      </c>
    </row>
    <row r="403" spans="1:7" ht="15">
      <c r="A403" s="84" t="s">
        <v>2910</v>
      </c>
      <c r="B403" s="84">
        <v>2</v>
      </c>
      <c r="C403" s="118">
        <v>0.0014927101172499606</v>
      </c>
      <c r="D403" s="84" t="s">
        <v>2986</v>
      </c>
      <c r="E403" s="84" t="b">
        <v>0</v>
      </c>
      <c r="F403" s="84" t="b">
        <v>0</v>
      </c>
      <c r="G403" s="84" t="b">
        <v>0</v>
      </c>
    </row>
    <row r="404" spans="1:7" ht="15">
      <c r="A404" s="84" t="s">
        <v>2911</v>
      </c>
      <c r="B404" s="84">
        <v>2</v>
      </c>
      <c r="C404" s="118">
        <v>0.0014927101172499606</v>
      </c>
      <c r="D404" s="84" t="s">
        <v>2986</v>
      </c>
      <c r="E404" s="84" t="b">
        <v>0</v>
      </c>
      <c r="F404" s="84" t="b">
        <v>0</v>
      </c>
      <c r="G404" s="84" t="b">
        <v>0</v>
      </c>
    </row>
    <row r="405" spans="1:7" ht="15">
      <c r="A405" s="84" t="s">
        <v>2912</v>
      </c>
      <c r="B405" s="84">
        <v>2</v>
      </c>
      <c r="C405" s="118">
        <v>0.0014927101172499606</v>
      </c>
      <c r="D405" s="84" t="s">
        <v>2986</v>
      </c>
      <c r="E405" s="84" t="b">
        <v>0</v>
      </c>
      <c r="F405" s="84" t="b">
        <v>0</v>
      </c>
      <c r="G405" s="84" t="b">
        <v>0</v>
      </c>
    </row>
    <row r="406" spans="1:7" ht="15">
      <c r="A406" s="84" t="s">
        <v>2913</v>
      </c>
      <c r="B406" s="84">
        <v>2</v>
      </c>
      <c r="C406" s="118">
        <v>0.0014927101172499606</v>
      </c>
      <c r="D406" s="84" t="s">
        <v>2986</v>
      </c>
      <c r="E406" s="84" t="b">
        <v>0</v>
      </c>
      <c r="F406" s="84" t="b">
        <v>0</v>
      </c>
      <c r="G406" s="84" t="b">
        <v>0</v>
      </c>
    </row>
    <row r="407" spans="1:7" ht="15">
      <c r="A407" s="84" t="s">
        <v>2914</v>
      </c>
      <c r="B407" s="84">
        <v>2</v>
      </c>
      <c r="C407" s="118">
        <v>0.0014927101172499606</v>
      </c>
      <c r="D407" s="84" t="s">
        <v>2986</v>
      </c>
      <c r="E407" s="84" t="b">
        <v>0</v>
      </c>
      <c r="F407" s="84" t="b">
        <v>0</v>
      </c>
      <c r="G407" s="84" t="b">
        <v>0</v>
      </c>
    </row>
    <row r="408" spans="1:7" ht="15">
      <c r="A408" s="84" t="s">
        <v>2915</v>
      </c>
      <c r="B408" s="84">
        <v>2</v>
      </c>
      <c r="C408" s="118">
        <v>0.0014927101172499606</v>
      </c>
      <c r="D408" s="84" t="s">
        <v>2986</v>
      </c>
      <c r="E408" s="84" t="b">
        <v>0</v>
      </c>
      <c r="F408" s="84" t="b">
        <v>0</v>
      </c>
      <c r="G408" s="84" t="b">
        <v>0</v>
      </c>
    </row>
    <row r="409" spans="1:7" ht="15">
      <c r="A409" s="84" t="s">
        <v>2916</v>
      </c>
      <c r="B409" s="84">
        <v>2</v>
      </c>
      <c r="C409" s="118">
        <v>0.0014927101172499606</v>
      </c>
      <c r="D409" s="84" t="s">
        <v>2986</v>
      </c>
      <c r="E409" s="84" t="b">
        <v>0</v>
      </c>
      <c r="F409" s="84" t="b">
        <v>0</v>
      </c>
      <c r="G409" s="84" t="b">
        <v>0</v>
      </c>
    </row>
    <row r="410" spans="1:7" ht="15">
      <c r="A410" s="84" t="s">
        <v>2917</v>
      </c>
      <c r="B410" s="84">
        <v>2</v>
      </c>
      <c r="C410" s="118">
        <v>0.0014927101172499606</v>
      </c>
      <c r="D410" s="84" t="s">
        <v>2986</v>
      </c>
      <c r="E410" s="84" t="b">
        <v>0</v>
      </c>
      <c r="F410" s="84" t="b">
        <v>0</v>
      </c>
      <c r="G410" s="84" t="b">
        <v>0</v>
      </c>
    </row>
    <row r="411" spans="1:7" ht="15">
      <c r="A411" s="84" t="s">
        <v>2918</v>
      </c>
      <c r="B411" s="84">
        <v>2</v>
      </c>
      <c r="C411" s="118">
        <v>0.0014927101172499606</v>
      </c>
      <c r="D411" s="84" t="s">
        <v>2986</v>
      </c>
      <c r="E411" s="84" t="b">
        <v>0</v>
      </c>
      <c r="F411" s="84" t="b">
        <v>0</v>
      </c>
      <c r="G411" s="84" t="b">
        <v>0</v>
      </c>
    </row>
    <row r="412" spans="1:7" ht="15">
      <c r="A412" s="84" t="s">
        <v>2919</v>
      </c>
      <c r="B412" s="84">
        <v>2</v>
      </c>
      <c r="C412" s="118">
        <v>0.0014927101172499606</v>
      </c>
      <c r="D412" s="84" t="s">
        <v>2986</v>
      </c>
      <c r="E412" s="84" t="b">
        <v>0</v>
      </c>
      <c r="F412" s="84" t="b">
        <v>0</v>
      </c>
      <c r="G412" s="84" t="b">
        <v>0</v>
      </c>
    </row>
    <row r="413" spans="1:7" ht="15">
      <c r="A413" s="84" t="s">
        <v>2920</v>
      </c>
      <c r="B413" s="84">
        <v>2</v>
      </c>
      <c r="C413" s="118">
        <v>0.0014927101172499606</v>
      </c>
      <c r="D413" s="84" t="s">
        <v>2986</v>
      </c>
      <c r="E413" s="84" t="b">
        <v>0</v>
      </c>
      <c r="F413" s="84" t="b">
        <v>0</v>
      </c>
      <c r="G413" s="84" t="b">
        <v>0</v>
      </c>
    </row>
    <row r="414" spans="1:7" ht="15">
      <c r="A414" s="84" t="s">
        <v>2921</v>
      </c>
      <c r="B414" s="84">
        <v>2</v>
      </c>
      <c r="C414" s="118">
        <v>0.0014927101172499606</v>
      </c>
      <c r="D414" s="84" t="s">
        <v>2986</v>
      </c>
      <c r="E414" s="84" t="b">
        <v>0</v>
      </c>
      <c r="F414" s="84" t="b">
        <v>0</v>
      </c>
      <c r="G414" s="84" t="b">
        <v>0</v>
      </c>
    </row>
    <row r="415" spans="1:7" ht="15">
      <c r="A415" s="84" t="s">
        <v>2922</v>
      </c>
      <c r="B415" s="84">
        <v>2</v>
      </c>
      <c r="C415" s="118">
        <v>0.0014927101172499606</v>
      </c>
      <c r="D415" s="84" t="s">
        <v>2986</v>
      </c>
      <c r="E415" s="84" t="b">
        <v>0</v>
      </c>
      <c r="F415" s="84" t="b">
        <v>0</v>
      </c>
      <c r="G415" s="84" t="b">
        <v>0</v>
      </c>
    </row>
    <row r="416" spans="1:7" ht="15">
      <c r="A416" s="84" t="s">
        <v>2923</v>
      </c>
      <c r="B416" s="84">
        <v>2</v>
      </c>
      <c r="C416" s="118">
        <v>0.0014927101172499606</v>
      </c>
      <c r="D416" s="84" t="s">
        <v>2986</v>
      </c>
      <c r="E416" s="84" t="b">
        <v>0</v>
      </c>
      <c r="F416" s="84" t="b">
        <v>0</v>
      </c>
      <c r="G416" s="84" t="b">
        <v>0</v>
      </c>
    </row>
    <row r="417" spans="1:7" ht="15">
      <c r="A417" s="84" t="s">
        <v>2924</v>
      </c>
      <c r="B417" s="84">
        <v>2</v>
      </c>
      <c r="C417" s="118">
        <v>0.0014927101172499606</v>
      </c>
      <c r="D417" s="84" t="s">
        <v>2986</v>
      </c>
      <c r="E417" s="84" t="b">
        <v>0</v>
      </c>
      <c r="F417" s="84" t="b">
        <v>0</v>
      </c>
      <c r="G417" s="84" t="b">
        <v>0</v>
      </c>
    </row>
    <row r="418" spans="1:7" ht="15">
      <c r="A418" s="84" t="s">
        <v>2925</v>
      </c>
      <c r="B418" s="84">
        <v>2</v>
      </c>
      <c r="C418" s="118">
        <v>0.0014927101172499606</v>
      </c>
      <c r="D418" s="84" t="s">
        <v>2986</v>
      </c>
      <c r="E418" s="84" t="b">
        <v>0</v>
      </c>
      <c r="F418" s="84" t="b">
        <v>0</v>
      </c>
      <c r="G418" s="84" t="b">
        <v>0</v>
      </c>
    </row>
    <row r="419" spans="1:7" ht="15">
      <c r="A419" s="84" t="s">
        <v>2926</v>
      </c>
      <c r="B419" s="84">
        <v>2</v>
      </c>
      <c r="C419" s="118">
        <v>0.0014927101172499606</v>
      </c>
      <c r="D419" s="84" t="s">
        <v>2986</v>
      </c>
      <c r="E419" s="84" t="b">
        <v>0</v>
      </c>
      <c r="F419" s="84" t="b">
        <v>0</v>
      </c>
      <c r="G419" s="84" t="b">
        <v>0</v>
      </c>
    </row>
    <row r="420" spans="1:7" ht="15">
      <c r="A420" s="84" t="s">
        <v>2927</v>
      </c>
      <c r="B420" s="84">
        <v>2</v>
      </c>
      <c r="C420" s="118">
        <v>0.0014927101172499606</v>
      </c>
      <c r="D420" s="84" t="s">
        <v>2986</v>
      </c>
      <c r="E420" s="84" t="b">
        <v>0</v>
      </c>
      <c r="F420" s="84" t="b">
        <v>0</v>
      </c>
      <c r="G420" s="84" t="b">
        <v>0</v>
      </c>
    </row>
    <row r="421" spans="1:7" ht="15">
      <c r="A421" s="84" t="s">
        <v>2928</v>
      </c>
      <c r="B421" s="84">
        <v>2</v>
      </c>
      <c r="C421" s="118">
        <v>0.0014927101172499606</v>
      </c>
      <c r="D421" s="84" t="s">
        <v>2986</v>
      </c>
      <c r="E421" s="84" t="b">
        <v>0</v>
      </c>
      <c r="F421" s="84" t="b">
        <v>0</v>
      </c>
      <c r="G421" s="84" t="b">
        <v>0</v>
      </c>
    </row>
    <row r="422" spans="1:7" ht="15">
      <c r="A422" s="84" t="s">
        <v>2929</v>
      </c>
      <c r="B422" s="84">
        <v>2</v>
      </c>
      <c r="C422" s="118">
        <v>0.0014927101172499606</v>
      </c>
      <c r="D422" s="84" t="s">
        <v>2986</v>
      </c>
      <c r="E422" s="84" t="b">
        <v>0</v>
      </c>
      <c r="F422" s="84" t="b">
        <v>0</v>
      </c>
      <c r="G422" s="84" t="b">
        <v>0</v>
      </c>
    </row>
    <row r="423" spans="1:7" ht="15">
      <c r="A423" s="84" t="s">
        <v>2930</v>
      </c>
      <c r="B423" s="84">
        <v>2</v>
      </c>
      <c r="C423" s="118">
        <v>0.0014927101172499606</v>
      </c>
      <c r="D423" s="84" t="s">
        <v>2986</v>
      </c>
      <c r="E423" s="84" t="b">
        <v>0</v>
      </c>
      <c r="F423" s="84" t="b">
        <v>0</v>
      </c>
      <c r="G423" s="84" t="b">
        <v>0</v>
      </c>
    </row>
    <row r="424" spans="1:7" ht="15">
      <c r="A424" s="84" t="s">
        <v>2931</v>
      </c>
      <c r="B424" s="84">
        <v>2</v>
      </c>
      <c r="C424" s="118">
        <v>0.0014927101172499606</v>
      </c>
      <c r="D424" s="84" t="s">
        <v>2986</v>
      </c>
      <c r="E424" s="84" t="b">
        <v>1</v>
      </c>
      <c r="F424" s="84" t="b">
        <v>0</v>
      </c>
      <c r="G424" s="84" t="b">
        <v>0</v>
      </c>
    </row>
    <row r="425" spans="1:7" ht="15">
      <c r="A425" s="84" t="s">
        <v>2932</v>
      </c>
      <c r="B425" s="84">
        <v>2</v>
      </c>
      <c r="C425" s="118">
        <v>0.0014927101172499606</v>
      </c>
      <c r="D425" s="84" t="s">
        <v>2986</v>
      </c>
      <c r="E425" s="84" t="b">
        <v>0</v>
      </c>
      <c r="F425" s="84" t="b">
        <v>0</v>
      </c>
      <c r="G425" s="84" t="b">
        <v>0</v>
      </c>
    </row>
    <row r="426" spans="1:7" ht="15">
      <c r="A426" s="84" t="s">
        <v>2933</v>
      </c>
      <c r="B426" s="84">
        <v>2</v>
      </c>
      <c r="C426" s="118">
        <v>0.0014927101172499606</v>
      </c>
      <c r="D426" s="84" t="s">
        <v>2986</v>
      </c>
      <c r="E426" s="84" t="b">
        <v>0</v>
      </c>
      <c r="F426" s="84" t="b">
        <v>0</v>
      </c>
      <c r="G426" s="84" t="b">
        <v>0</v>
      </c>
    </row>
    <row r="427" spans="1:7" ht="15">
      <c r="A427" s="84" t="s">
        <v>2934</v>
      </c>
      <c r="B427" s="84">
        <v>2</v>
      </c>
      <c r="C427" s="118">
        <v>0.0014927101172499606</v>
      </c>
      <c r="D427" s="84" t="s">
        <v>2986</v>
      </c>
      <c r="E427" s="84" t="b">
        <v>0</v>
      </c>
      <c r="F427" s="84" t="b">
        <v>0</v>
      </c>
      <c r="G427" s="84" t="b">
        <v>0</v>
      </c>
    </row>
    <row r="428" spans="1:7" ht="15">
      <c r="A428" s="84" t="s">
        <v>2935</v>
      </c>
      <c r="B428" s="84">
        <v>2</v>
      </c>
      <c r="C428" s="118">
        <v>0.0014927101172499606</v>
      </c>
      <c r="D428" s="84" t="s">
        <v>2986</v>
      </c>
      <c r="E428" s="84" t="b">
        <v>0</v>
      </c>
      <c r="F428" s="84" t="b">
        <v>0</v>
      </c>
      <c r="G428" s="84" t="b">
        <v>0</v>
      </c>
    </row>
    <row r="429" spans="1:7" ht="15">
      <c r="A429" s="84" t="s">
        <v>284</v>
      </c>
      <c r="B429" s="84">
        <v>2</v>
      </c>
      <c r="C429" s="118">
        <v>0.0014927101172499606</v>
      </c>
      <c r="D429" s="84" t="s">
        <v>2986</v>
      </c>
      <c r="E429" s="84" t="b">
        <v>0</v>
      </c>
      <c r="F429" s="84" t="b">
        <v>0</v>
      </c>
      <c r="G429" s="84" t="b">
        <v>0</v>
      </c>
    </row>
    <row r="430" spans="1:7" ht="15">
      <c r="A430" s="84" t="s">
        <v>2936</v>
      </c>
      <c r="B430" s="84">
        <v>2</v>
      </c>
      <c r="C430" s="118">
        <v>0.0014927101172499606</v>
      </c>
      <c r="D430" s="84" t="s">
        <v>2986</v>
      </c>
      <c r="E430" s="84" t="b">
        <v>0</v>
      </c>
      <c r="F430" s="84" t="b">
        <v>0</v>
      </c>
      <c r="G430" s="84" t="b">
        <v>0</v>
      </c>
    </row>
    <row r="431" spans="1:7" ht="15">
      <c r="A431" s="84" t="s">
        <v>2937</v>
      </c>
      <c r="B431" s="84">
        <v>2</v>
      </c>
      <c r="C431" s="118">
        <v>0.0014927101172499606</v>
      </c>
      <c r="D431" s="84" t="s">
        <v>2986</v>
      </c>
      <c r="E431" s="84" t="b">
        <v>0</v>
      </c>
      <c r="F431" s="84" t="b">
        <v>0</v>
      </c>
      <c r="G431" s="84" t="b">
        <v>0</v>
      </c>
    </row>
    <row r="432" spans="1:7" ht="15">
      <c r="A432" s="84" t="s">
        <v>2938</v>
      </c>
      <c r="B432" s="84">
        <v>2</v>
      </c>
      <c r="C432" s="118">
        <v>0.0014927101172499606</v>
      </c>
      <c r="D432" s="84" t="s">
        <v>2986</v>
      </c>
      <c r="E432" s="84" t="b">
        <v>0</v>
      </c>
      <c r="F432" s="84" t="b">
        <v>0</v>
      </c>
      <c r="G432" s="84" t="b">
        <v>0</v>
      </c>
    </row>
    <row r="433" spans="1:7" ht="15">
      <c r="A433" s="84" t="s">
        <v>315</v>
      </c>
      <c r="B433" s="84">
        <v>2</v>
      </c>
      <c r="C433" s="118">
        <v>0.0014927101172499606</v>
      </c>
      <c r="D433" s="84" t="s">
        <v>2986</v>
      </c>
      <c r="E433" s="84" t="b">
        <v>0</v>
      </c>
      <c r="F433" s="84" t="b">
        <v>0</v>
      </c>
      <c r="G433" s="84" t="b">
        <v>0</v>
      </c>
    </row>
    <row r="434" spans="1:7" ht="15">
      <c r="A434" s="84" t="s">
        <v>2939</v>
      </c>
      <c r="B434" s="84">
        <v>2</v>
      </c>
      <c r="C434" s="118">
        <v>0.0014927101172499606</v>
      </c>
      <c r="D434" s="84" t="s">
        <v>2986</v>
      </c>
      <c r="E434" s="84" t="b">
        <v>0</v>
      </c>
      <c r="F434" s="84" t="b">
        <v>0</v>
      </c>
      <c r="G434" s="84" t="b">
        <v>0</v>
      </c>
    </row>
    <row r="435" spans="1:7" ht="15">
      <c r="A435" s="84" t="s">
        <v>2940</v>
      </c>
      <c r="B435" s="84">
        <v>2</v>
      </c>
      <c r="C435" s="118">
        <v>0.0014927101172499606</v>
      </c>
      <c r="D435" s="84" t="s">
        <v>2986</v>
      </c>
      <c r="E435" s="84" t="b">
        <v>0</v>
      </c>
      <c r="F435" s="84" t="b">
        <v>0</v>
      </c>
      <c r="G435" s="84" t="b">
        <v>0</v>
      </c>
    </row>
    <row r="436" spans="1:7" ht="15">
      <c r="A436" s="84" t="s">
        <v>2941</v>
      </c>
      <c r="B436" s="84">
        <v>2</v>
      </c>
      <c r="C436" s="118">
        <v>0.0014927101172499606</v>
      </c>
      <c r="D436" s="84" t="s">
        <v>2986</v>
      </c>
      <c r="E436" s="84" t="b">
        <v>0</v>
      </c>
      <c r="F436" s="84" t="b">
        <v>0</v>
      </c>
      <c r="G436" s="84" t="b">
        <v>0</v>
      </c>
    </row>
    <row r="437" spans="1:7" ht="15">
      <c r="A437" s="84" t="s">
        <v>2942</v>
      </c>
      <c r="B437" s="84">
        <v>2</v>
      </c>
      <c r="C437" s="118">
        <v>0.0014927101172499606</v>
      </c>
      <c r="D437" s="84" t="s">
        <v>2986</v>
      </c>
      <c r="E437" s="84" t="b">
        <v>0</v>
      </c>
      <c r="F437" s="84" t="b">
        <v>0</v>
      </c>
      <c r="G437" s="84" t="b">
        <v>0</v>
      </c>
    </row>
    <row r="438" spans="1:7" ht="15">
      <c r="A438" s="84" t="s">
        <v>2943</v>
      </c>
      <c r="B438" s="84">
        <v>2</v>
      </c>
      <c r="C438" s="118">
        <v>0.0014927101172499606</v>
      </c>
      <c r="D438" s="84" t="s">
        <v>2986</v>
      </c>
      <c r="E438" s="84" t="b">
        <v>0</v>
      </c>
      <c r="F438" s="84" t="b">
        <v>0</v>
      </c>
      <c r="G438" s="84" t="b">
        <v>0</v>
      </c>
    </row>
    <row r="439" spans="1:7" ht="15">
      <c r="A439" s="84" t="s">
        <v>2944</v>
      </c>
      <c r="B439" s="84">
        <v>2</v>
      </c>
      <c r="C439" s="118">
        <v>0.0014927101172499606</v>
      </c>
      <c r="D439" s="84" t="s">
        <v>2986</v>
      </c>
      <c r="E439" s="84" t="b">
        <v>0</v>
      </c>
      <c r="F439" s="84" t="b">
        <v>0</v>
      </c>
      <c r="G439" s="84" t="b">
        <v>0</v>
      </c>
    </row>
    <row r="440" spans="1:7" ht="15">
      <c r="A440" s="84" t="s">
        <v>2945</v>
      </c>
      <c r="B440" s="84">
        <v>2</v>
      </c>
      <c r="C440" s="118">
        <v>0.0014927101172499606</v>
      </c>
      <c r="D440" s="84" t="s">
        <v>2986</v>
      </c>
      <c r="E440" s="84" t="b">
        <v>0</v>
      </c>
      <c r="F440" s="84" t="b">
        <v>0</v>
      </c>
      <c r="G440" s="84" t="b">
        <v>0</v>
      </c>
    </row>
    <row r="441" spans="1:7" ht="15">
      <c r="A441" s="84" t="s">
        <v>256</v>
      </c>
      <c r="B441" s="84">
        <v>2</v>
      </c>
      <c r="C441" s="118">
        <v>0.0014927101172499606</v>
      </c>
      <c r="D441" s="84" t="s">
        <v>2986</v>
      </c>
      <c r="E441" s="84" t="b">
        <v>0</v>
      </c>
      <c r="F441" s="84" t="b">
        <v>0</v>
      </c>
      <c r="G441" s="84" t="b">
        <v>0</v>
      </c>
    </row>
    <row r="442" spans="1:7" ht="15">
      <c r="A442" s="84" t="s">
        <v>2946</v>
      </c>
      <c r="B442" s="84">
        <v>2</v>
      </c>
      <c r="C442" s="118">
        <v>0.0014927101172499606</v>
      </c>
      <c r="D442" s="84" t="s">
        <v>2986</v>
      </c>
      <c r="E442" s="84" t="b">
        <v>0</v>
      </c>
      <c r="F442" s="84" t="b">
        <v>0</v>
      </c>
      <c r="G442" s="84" t="b">
        <v>0</v>
      </c>
    </row>
    <row r="443" spans="1:7" ht="15">
      <c r="A443" s="84" t="s">
        <v>2947</v>
      </c>
      <c r="B443" s="84">
        <v>2</v>
      </c>
      <c r="C443" s="118">
        <v>0.0014927101172499606</v>
      </c>
      <c r="D443" s="84" t="s">
        <v>2986</v>
      </c>
      <c r="E443" s="84" t="b">
        <v>0</v>
      </c>
      <c r="F443" s="84" t="b">
        <v>0</v>
      </c>
      <c r="G443" s="84" t="b">
        <v>0</v>
      </c>
    </row>
    <row r="444" spans="1:7" ht="15">
      <c r="A444" s="84" t="s">
        <v>2948</v>
      </c>
      <c r="B444" s="84">
        <v>2</v>
      </c>
      <c r="C444" s="118">
        <v>0.0014927101172499606</v>
      </c>
      <c r="D444" s="84" t="s">
        <v>2986</v>
      </c>
      <c r="E444" s="84" t="b">
        <v>1</v>
      </c>
      <c r="F444" s="84" t="b">
        <v>0</v>
      </c>
      <c r="G444" s="84" t="b">
        <v>0</v>
      </c>
    </row>
    <row r="445" spans="1:7" ht="15">
      <c r="A445" s="84" t="s">
        <v>2949</v>
      </c>
      <c r="B445" s="84">
        <v>2</v>
      </c>
      <c r="C445" s="118">
        <v>0.0014927101172499606</v>
      </c>
      <c r="D445" s="84" t="s">
        <v>2986</v>
      </c>
      <c r="E445" s="84" t="b">
        <v>0</v>
      </c>
      <c r="F445" s="84" t="b">
        <v>0</v>
      </c>
      <c r="G445" s="84" t="b">
        <v>0</v>
      </c>
    </row>
    <row r="446" spans="1:7" ht="15">
      <c r="A446" s="84" t="s">
        <v>2950</v>
      </c>
      <c r="B446" s="84">
        <v>2</v>
      </c>
      <c r="C446" s="118">
        <v>0.0014927101172499606</v>
      </c>
      <c r="D446" s="84" t="s">
        <v>2986</v>
      </c>
      <c r="E446" s="84" t="b">
        <v>0</v>
      </c>
      <c r="F446" s="84" t="b">
        <v>0</v>
      </c>
      <c r="G446" s="84" t="b">
        <v>0</v>
      </c>
    </row>
    <row r="447" spans="1:7" ht="15">
      <c r="A447" s="84" t="s">
        <v>2951</v>
      </c>
      <c r="B447" s="84">
        <v>2</v>
      </c>
      <c r="C447" s="118">
        <v>0.0014927101172499606</v>
      </c>
      <c r="D447" s="84" t="s">
        <v>2986</v>
      </c>
      <c r="E447" s="84" t="b">
        <v>0</v>
      </c>
      <c r="F447" s="84" t="b">
        <v>0</v>
      </c>
      <c r="G447" s="84" t="b">
        <v>0</v>
      </c>
    </row>
    <row r="448" spans="1:7" ht="15">
      <c r="A448" s="84" t="s">
        <v>2952</v>
      </c>
      <c r="B448" s="84">
        <v>2</v>
      </c>
      <c r="C448" s="118">
        <v>0.0014927101172499606</v>
      </c>
      <c r="D448" s="84" t="s">
        <v>2986</v>
      </c>
      <c r="E448" s="84" t="b">
        <v>0</v>
      </c>
      <c r="F448" s="84" t="b">
        <v>0</v>
      </c>
      <c r="G448" s="84" t="b">
        <v>0</v>
      </c>
    </row>
    <row r="449" spans="1:7" ht="15">
      <c r="A449" s="84" t="s">
        <v>2953</v>
      </c>
      <c r="B449" s="84">
        <v>2</v>
      </c>
      <c r="C449" s="118">
        <v>0.0014927101172499606</v>
      </c>
      <c r="D449" s="84" t="s">
        <v>2986</v>
      </c>
      <c r="E449" s="84" t="b">
        <v>0</v>
      </c>
      <c r="F449" s="84" t="b">
        <v>0</v>
      </c>
      <c r="G449" s="84" t="b">
        <v>0</v>
      </c>
    </row>
    <row r="450" spans="1:7" ht="15">
      <c r="A450" s="84" t="s">
        <v>2954</v>
      </c>
      <c r="B450" s="84">
        <v>2</v>
      </c>
      <c r="C450" s="118">
        <v>0.0014927101172499606</v>
      </c>
      <c r="D450" s="84" t="s">
        <v>2986</v>
      </c>
      <c r="E450" s="84" t="b">
        <v>0</v>
      </c>
      <c r="F450" s="84" t="b">
        <v>0</v>
      </c>
      <c r="G450" s="84" t="b">
        <v>0</v>
      </c>
    </row>
    <row r="451" spans="1:7" ht="15">
      <c r="A451" s="84" t="s">
        <v>2955</v>
      </c>
      <c r="B451" s="84">
        <v>2</v>
      </c>
      <c r="C451" s="118">
        <v>0.0014927101172499606</v>
      </c>
      <c r="D451" s="84" t="s">
        <v>2986</v>
      </c>
      <c r="E451" s="84" t="b">
        <v>0</v>
      </c>
      <c r="F451" s="84" t="b">
        <v>1</v>
      </c>
      <c r="G451" s="84" t="b">
        <v>0</v>
      </c>
    </row>
    <row r="452" spans="1:7" ht="15">
      <c r="A452" s="84" t="s">
        <v>2956</v>
      </c>
      <c r="B452" s="84">
        <v>2</v>
      </c>
      <c r="C452" s="118">
        <v>0.0014927101172499606</v>
      </c>
      <c r="D452" s="84" t="s">
        <v>2986</v>
      </c>
      <c r="E452" s="84" t="b">
        <v>0</v>
      </c>
      <c r="F452" s="84" t="b">
        <v>0</v>
      </c>
      <c r="G452" s="84" t="b">
        <v>0</v>
      </c>
    </row>
    <row r="453" spans="1:7" ht="15">
      <c r="A453" s="84" t="s">
        <v>2957</v>
      </c>
      <c r="B453" s="84">
        <v>2</v>
      </c>
      <c r="C453" s="118">
        <v>0.0014927101172499606</v>
      </c>
      <c r="D453" s="84" t="s">
        <v>2986</v>
      </c>
      <c r="E453" s="84" t="b">
        <v>0</v>
      </c>
      <c r="F453" s="84" t="b">
        <v>0</v>
      </c>
      <c r="G453" s="84" t="b">
        <v>0</v>
      </c>
    </row>
    <row r="454" spans="1:7" ht="15">
      <c r="A454" s="84" t="s">
        <v>2958</v>
      </c>
      <c r="B454" s="84">
        <v>2</v>
      </c>
      <c r="C454" s="118">
        <v>0.0014927101172499606</v>
      </c>
      <c r="D454" s="84" t="s">
        <v>2986</v>
      </c>
      <c r="E454" s="84" t="b">
        <v>1</v>
      </c>
      <c r="F454" s="84" t="b">
        <v>0</v>
      </c>
      <c r="G454" s="84" t="b">
        <v>0</v>
      </c>
    </row>
    <row r="455" spans="1:7" ht="15">
      <c r="A455" s="84" t="s">
        <v>2959</v>
      </c>
      <c r="B455" s="84">
        <v>2</v>
      </c>
      <c r="C455" s="118">
        <v>0.0014927101172499606</v>
      </c>
      <c r="D455" s="84" t="s">
        <v>2986</v>
      </c>
      <c r="E455" s="84" t="b">
        <v>0</v>
      </c>
      <c r="F455" s="84" t="b">
        <v>0</v>
      </c>
      <c r="G455" s="84" t="b">
        <v>0</v>
      </c>
    </row>
    <row r="456" spans="1:7" ht="15">
      <c r="A456" s="84" t="s">
        <v>2960</v>
      </c>
      <c r="B456" s="84">
        <v>2</v>
      </c>
      <c r="C456" s="118">
        <v>0.001721804482291042</v>
      </c>
      <c r="D456" s="84" t="s">
        <v>2986</v>
      </c>
      <c r="E456" s="84" t="b">
        <v>0</v>
      </c>
      <c r="F456" s="84" t="b">
        <v>0</v>
      </c>
      <c r="G456" s="84" t="b">
        <v>0</v>
      </c>
    </row>
    <row r="457" spans="1:7" ht="15">
      <c r="A457" s="84" t="s">
        <v>2961</v>
      </c>
      <c r="B457" s="84">
        <v>2</v>
      </c>
      <c r="C457" s="118">
        <v>0.0014927101172499606</v>
      </c>
      <c r="D457" s="84" t="s">
        <v>2986</v>
      </c>
      <c r="E457" s="84" t="b">
        <v>1</v>
      </c>
      <c r="F457" s="84" t="b">
        <v>0</v>
      </c>
      <c r="G457" s="84" t="b">
        <v>0</v>
      </c>
    </row>
    <row r="458" spans="1:7" ht="15">
      <c r="A458" s="84" t="s">
        <v>2962</v>
      </c>
      <c r="B458" s="84">
        <v>2</v>
      </c>
      <c r="C458" s="118">
        <v>0.0014927101172499606</v>
      </c>
      <c r="D458" s="84" t="s">
        <v>2986</v>
      </c>
      <c r="E458" s="84" t="b">
        <v>0</v>
      </c>
      <c r="F458" s="84" t="b">
        <v>0</v>
      </c>
      <c r="G458" s="84" t="b">
        <v>0</v>
      </c>
    </row>
    <row r="459" spans="1:7" ht="15">
      <c r="A459" s="84" t="s">
        <v>229</v>
      </c>
      <c r="B459" s="84">
        <v>2</v>
      </c>
      <c r="C459" s="118">
        <v>0.0014927101172499606</v>
      </c>
      <c r="D459" s="84" t="s">
        <v>2986</v>
      </c>
      <c r="E459" s="84" t="b">
        <v>0</v>
      </c>
      <c r="F459" s="84" t="b">
        <v>0</v>
      </c>
      <c r="G459" s="84" t="b">
        <v>0</v>
      </c>
    </row>
    <row r="460" spans="1:7" ht="15">
      <c r="A460" s="84" t="s">
        <v>2963</v>
      </c>
      <c r="B460" s="84">
        <v>2</v>
      </c>
      <c r="C460" s="118">
        <v>0.0014927101172499606</v>
      </c>
      <c r="D460" s="84" t="s">
        <v>2986</v>
      </c>
      <c r="E460" s="84" t="b">
        <v>0</v>
      </c>
      <c r="F460" s="84" t="b">
        <v>0</v>
      </c>
      <c r="G460" s="84" t="b">
        <v>0</v>
      </c>
    </row>
    <row r="461" spans="1:7" ht="15">
      <c r="A461" s="84" t="s">
        <v>286</v>
      </c>
      <c r="B461" s="84">
        <v>2</v>
      </c>
      <c r="C461" s="118">
        <v>0.0014927101172499606</v>
      </c>
      <c r="D461" s="84" t="s">
        <v>2986</v>
      </c>
      <c r="E461" s="84" t="b">
        <v>0</v>
      </c>
      <c r="F461" s="84" t="b">
        <v>0</v>
      </c>
      <c r="G461" s="84" t="b">
        <v>0</v>
      </c>
    </row>
    <row r="462" spans="1:7" ht="15">
      <c r="A462" s="84" t="s">
        <v>2964</v>
      </c>
      <c r="B462" s="84">
        <v>2</v>
      </c>
      <c r="C462" s="118">
        <v>0.0014927101172499606</v>
      </c>
      <c r="D462" s="84" t="s">
        <v>2986</v>
      </c>
      <c r="E462" s="84" t="b">
        <v>0</v>
      </c>
      <c r="F462" s="84" t="b">
        <v>0</v>
      </c>
      <c r="G462" s="84" t="b">
        <v>0</v>
      </c>
    </row>
    <row r="463" spans="1:7" ht="15">
      <c r="A463" s="84" t="s">
        <v>2965</v>
      </c>
      <c r="B463" s="84">
        <v>2</v>
      </c>
      <c r="C463" s="118">
        <v>0.0014927101172499606</v>
      </c>
      <c r="D463" s="84" t="s">
        <v>2986</v>
      </c>
      <c r="E463" s="84" t="b">
        <v>0</v>
      </c>
      <c r="F463" s="84" t="b">
        <v>0</v>
      </c>
      <c r="G463" s="84" t="b">
        <v>0</v>
      </c>
    </row>
    <row r="464" spans="1:7" ht="15">
      <c r="A464" s="84" t="s">
        <v>2966</v>
      </c>
      <c r="B464" s="84">
        <v>2</v>
      </c>
      <c r="C464" s="118">
        <v>0.0014927101172499606</v>
      </c>
      <c r="D464" s="84" t="s">
        <v>2986</v>
      </c>
      <c r="E464" s="84" t="b">
        <v>0</v>
      </c>
      <c r="F464" s="84" t="b">
        <v>0</v>
      </c>
      <c r="G464" s="84" t="b">
        <v>0</v>
      </c>
    </row>
    <row r="465" spans="1:7" ht="15">
      <c r="A465" s="84" t="s">
        <v>2967</v>
      </c>
      <c r="B465" s="84">
        <v>2</v>
      </c>
      <c r="C465" s="118">
        <v>0.0014927101172499606</v>
      </c>
      <c r="D465" s="84" t="s">
        <v>2986</v>
      </c>
      <c r="E465" s="84" t="b">
        <v>0</v>
      </c>
      <c r="F465" s="84" t="b">
        <v>0</v>
      </c>
      <c r="G465" s="84" t="b">
        <v>0</v>
      </c>
    </row>
    <row r="466" spans="1:7" ht="15">
      <c r="A466" s="84" t="s">
        <v>2968</v>
      </c>
      <c r="B466" s="84">
        <v>2</v>
      </c>
      <c r="C466" s="118">
        <v>0.0014927101172499606</v>
      </c>
      <c r="D466" s="84" t="s">
        <v>2986</v>
      </c>
      <c r="E466" s="84" t="b">
        <v>0</v>
      </c>
      <c r="F466" s="84" t="b">
        <v>0</v>
      </c>
      <c r="G466" s="84" t="b">
        <v>0</v>
      </c>
    </row>
    <row r="467" spans="1:7" ht="15">
      <c r="A467" s="84" t="s">
        <v>2969</v>
      </c>
      <c r="B467" s="84">
        <v>2</v>
      </c>
      <c r="C467" s="118">
        <v>0.0014927101172499606</v>
      </c>
      <c r="D467" s="84" t="s">
        <v>2986</v>
      </c>
      <c r="E467" s="84" t="b">
        <v>0</v>
      </c>
      <c r="F467" s="84" t="b">
        <v>0</v>
      </c>
      <c r="G467" s="84" t="b">
        <v>0</v>
      </c>
    </row>
    <row r="468" spans="1:7" ht="15">
      <c r="A468" s="84" t="s">
        <v>2970</v>
      </c>
      <c r="B468" s="84">
        <v>2</v>
      </c>
      <c r="C468" s="118">
        <v>0.0014927101172499606</v>
      </c>
      <c r="D468" s="84" t="s">
        <v>2986</v>
      </c>
      <c r="E468" s="84" t="b">
        <v>0</v>
      </c>
      <c r="F468" s="84" t="b">
        <v>0</v>
      </c>
      <c r="G468" s="84" t="b">
        <v>0</v>
      </c>
    </row>
    <row r="469" spans="1:7" ht="15">
      <c r="A469" s="84" t="s">
        <v>2971</v>
      </c>
      <c r="B469" s="84">
        <v>2</v>
      </c>
      <c r="C469" s="118">
        <v>0.0014927101172499606</v>
      </c>
      <c r="D469" s="84" t="s">
        <v>2986</v>
      </c>
      <c r="E469" s="84" t="b">
        <v>0</v>
      </c>
      <c r="F469" s="84" t="b">
        <v>0</v>
      </c>
      <c r="G469" s="84" t="b">
        <v>0</v>
      </c>
    </row>
    <row r="470" spans="1:7" ht="15">
      <c r="A470" s="84" t="s">
        <v>2972</v>
      </c>
      <c r="B470" s="84">
        <v>2</v>
      </c>
      <c r="C470" s="118">
        <v>0.0014927101172499606</v>
      </c>
      <c r="D470" s="84" t="s">
        <v>2986</v>
      </c>
      <c r="E470" s="84" t="b">
        <v>0</v>
      </c>
      <c r="F470" s="84" t="b">
        <v>0</v>
      </c>
      <c r="G470" s="84" t="b">
        <v>0</v>
      </c>
    </row>
    <row r="471" spans="1:7" ht="15">
      <c r="A471" s="84" t="s">
        <v>235</v>
      </c>
      <c r="B471" s="84">
        <v>2</v>
      </c>
      <c r="C471" s="118">
        <v>0.0014927101172499606</v>
      </c>
      <c r="D471" s="84" t="s">
        <v>2986</v>
      </c>
      <c r="E471" s="84" t="b">
        <v>0</v>
      </c>
      <c r="F471" s="84" t="b">
        <v>0</v>
      </c>
      <c r="G471" s="84" t="b">
        <v>0</v>
      </c>
    </row>
    <row r="472" spans="1:7" ht="15">
      <c r="A472" s="84" t="s">
        <v>2973</v>
      </c>
      <c r="B472" s="84">
        <v>2</v>
      </c>
      <c r="C472" s="118">
        <v>0.0014927101172499606</v>
      </c>
      <c r="D472" s="84" t="s">
        <v>2986</v>
      </c>
      <c r="E472" s="84" t="b">
        <v>0</v>
      </c>
      <c r="F472" s="84" t="b">
        <v>0</v>
      </c>
      <c r="G472" s="84" t="b">
        <v>0</v>
      </c>
    </row>
    <row r="473" spans="1:7" ht="15">
      <c r="A473" s="84" t="s">
        <v>2974</v>
      </c>
      <c r="B473" s="84">
        <v>2</v>
      </c>
      <c r="C473" s="118">
        <v>0.0014927101172499606</v>
      </c>
      <c r="D473" s="84" t="s">
        <v>2986</v>
      </c>
      <c r="E473" s="84" t="b">
        <v>0</v>
      </c>
      <c r="F473" s="84" t="b">
        <v>0</v>
      </c>
      <c r="G473" s="84" t="b">
        <v>0</v>
      </c>
    </row>
    <row r="474" spans="1:7" ht="15">
      <c r="A474" s="84" t="s">
        <v>2975</v>
      </c>
      <c r="B474" s="84">
        <v>2</v>
      </c>
      <c r="C474" s="118">
        <v>0.0014927101172499606</v>
      </c>
      <c r="D474" s="84" t="s">
        <v>2986</v>
      </c>
      <c r="E474" s="84" t="b">
        <v>0</v>
      </c>
      <c r="F474" s="84" t="b">
        <v>0</v>
      </c>
      <c r="G474" s="84" t="b">
        <v>0</v>
      </c>
    </row>
    <row r="475" spans="1:7" ht="15">
      <c r="A475" s="84" t="s">
        <v>2976</v>
      </c>
      <c r="B475" s="84">
        <v>2</v>
      </c>
      <c r="C475" s="118">
        <v>0.0014927101172499606</v>
      </c>
      <c r="D475" s="84" t="s">
        <v>2986</v>
      </c>
      <c r="E475" s="84" t="b">
        <v>0</v>
      </c>
      <c r="F475" s="84" t="b">
        <v>0</v>
      </c>
      <c r="G475" s="84" t="b">
        <v>0</v>
      </c>
    </row>
    <row r="476" spans="1:7" ht="15">
      <c r="A476" s="84" t="s">
        <v>2977</v>
      </c>
      <c r="B476" s="84">
        <v>2</v>
      </c>
      <c r="C476" s="118">
        <v>0.0014927101172499606</v>
      </c>
      <c r="D476" s="84" t="s">
        <v>2986</v>
      </c>
      <c r="E476" s="84" t="b">
        <v>0</v>
      </c>
      <c r="F476" s="84" t="b">
        <v>0</v>
      </c>
      <c r="G476" s="84" t="b">
        <v>0</v>
      </c>
    </row>
    <row r="477" spans="1:7" ht="15">
      <c r="A477" s="84" t="s">
        <v>2978</v>
      </c>
      <c r="B477" s="84">
        <v>2</v>
      </c>
      <c r="C477" s="118">
        <v>0.0014927101172499606</v>
      </c>
      <c r="D477" s="84" t="s">
        <v>2986</v>
      </c>
      <c r="E477" s="84" t="b">
        <v>0</v>
      </c>
      <c r="F477" s="84" t="b">
        <v>0</v>
      </c>
      <c r="G477" s="84" t="b">
        <v>0</v>
      </c>
    </row>
    <row r="478" spans="1:7" ht="15">
      <c r="A478" s="84" t="s">
        <v>2979</v>
      </c>
      <c r="B478" s="84">
        <v>2</v>
      </c>
      <c r="C478" s="118">
        <v>0.0014927101172499606</v>
      </c>
      <c r="D478" s="84" t="s">
        <v>2986</v>
      </c>
      <c r="E478" s="84" t="b">
        <v>0</v>
      </c>
      <c r="F478" s="84" t="b">
        <v>0</v>
      </c>
      <c r="G478" s="84" t="b">
        <v>0</v>
      </c>
    </row>
    <row r="479" spans="1:7" ht="15">
      <c r="A479" s="84" t="s">
        <v>2980</v>
      </c>
      <c r="B479" s="84">
        <v>2</v>
      </c>
      <c r="C479" s="118">
        <v>0.0014927101172499606</v>
      </c>
      <c r="D479" s="84" t="s">
        <v>2986</v>
      </c>
      <c r="E479" s="84" t="b">
        <v>0</v>
      </c>
      <c r="F479" s="84" t="b">
        <v>0</v>
      </c>
      <c r="G479" s="84" t="b">
        <v>0</v>
      </c>
    </row>
    <row r="480" spans="1:7" ht="15">
      <c r="A480" s="84" t="s">
        <v>217</v>
      </c>
      <c r="B480" s="84">
        <v>2</v>
      </c>
      <c r="C480" s="118">
        <v>0.0014927101172499606</v>
      </c>
      <c r="D480" s="84" t="s">
        <v>2986</v>
      </c>
      <c r="E480" s="84" t="b">
        <v>0</v>
      </c>
      <c r="F480" s="84" t="b">
        <v>0</v>
      </c>
      <c r="G480" s="84" t="b">
        <v>0</v>
      </c>
    </row>
    <row r="481" spans="1:7" ht="15">
      <c r="A481" s="84" t="s">
        <v>2981</v>
      </c>
      <c r="B481" s="84">
        <v>2</v>
      </c>
      <c r="C481" s="118">
        <v>0.0014927101172499606</v>
      </c>
      <c r="D481" s="84" t="s">
        <v>2986</v>
      </c>
      <c r="E481" s="84" t="b">
        <v>0</v>
      </c>
      <c r="F481" s="84" t="b">
        <v>0</v>
      </c>
      <c r="G481" s="84" t="b">
        <v>0</v>
      </c>
    </row>
    <row r="482" spans="1:7" ht="15">
      <c r="A482" s="84" t="s">
        <v>2982</v>
      </c>
      <c r="B482" s="84">
        <v>2</v>
      </c>
      <c r="C482" s="118">
        <v>0.0014927101172499606</v>
      </c>
      <c r="D482" s="84" t="s">
        <v>2986</v>
      </c>
      <c r="E482" s="84" t="b">
        <v>0</v>
      </c>
      <c r="F482" s="84" t="b">
        <v>0</v>
      </c>
      <c r="G482" s="84" t="b">
        <v>0</v>
      </c>
    </row>
    <row r="483" spans="1:7" ht="15">
      <c r="A483" s="84" t="s">
        <v>2983</v>
      </c>
      <c r="B483" s="84">
        <v>2</v>
      </c>
      <c r="C483" s="118">
        <v>0.0014927101172499606</v>
      </c>
      <c r="D483" s="84" t="s">
        <v>2986</v>
      </c>
      <c r="E483" s="84" t="b">
        <v>0</v>
      </c>
      <c r="F483" s="84" t="b">
        <v>0</v>
      </c>
      <c r="G483" s="84" t="b">
        <v>0</v>
      </c>
    </row>
    <row r="484" spans="1:7" ht="15">
      <c r="A484" s="84" t="s">
        <v>2168</v>
      </c>
      <c r="B484" s="84">
        <v>16</v>
      </c>
      <c r="C484" s="118">
        <v>0.016382584798039793</v>
      </c>
      <c r="D484" s="84" t="s">
        <v>2011</v>
      </c>
      <c r="E484" s="84" t="b">
        <v>0</v>
      </c>
      <c r="F484" s="84" t="b">
        <v>0</v>
      </c>
      <c r="G484" s="84" t="b">
        <v>0</v>
      </c>
    </row>
    <row r="485" spans="1:7" ht="15">
      <c r="A485" s="84" t="s">
        <v>2167</v>
      </c>
      <c r="B485" s="84">
        <v>12</v>
      </c>
      <c r="C485" s="118">
        <v>0.010744548358146179</v>
      </c>
      <c r="D485" s="84" t="s">
        <v>2011</v>
      </c>
      <c r="E485" s="84" t="b">
        <v>0</v>
      </c>
      <c r="F485" s="84" t="b">
        <v>0</v>
      </c>
      <c r="G485" s="84" t="b">
        <v>0</v>
      </c>
    </row>
    <row r="486" spans="1:7" ht="15">
      <c r="A486" s="84" t="s">
        <v>2170</v>
      </c>
      <c r="B486" s="84">
        <v>12</v>
      </c>
      <c r="C486" s="118">
        <v>0.017931946686949495</v>
      </c>
      <c r="D486" s="84" t="s">
        <v>2011</v>
      </c>
      <c r="E486" s="84" t="b">
        <v>0</v>
      </c>
      <c r="F486" s="84" t="b">
        <v>0</v>
      </c>
      <c r="G486" s="84" t="b">
        <v>0</v>
      </c>
    </row>
    <row r="487" spans="1:7" ht="15">
      <c r="A487" s="84" t="s">
        <v>2172</v>
      </c>
      <c r="B487" s="84">
        <v>8</v>
      </c>
      <c r="C487" s="118">
        <v>0.020145923523652895</v>
      </c>
      <c r="D487" s="84" t="s">
        <v>2011</v>
      </c>
      <c r="E487" s="84" t="b">
        <v>0</v>
      </c>
      <c r="F487" s="84" t="b">
        <v>0</v>
      </c>
      <c r="G487" s="84" t="b">
        <v>0</v>
      </c>
    </row>
    <row r="488" spans="1:7" ht="15">
      <c r="A488" s="84" t="s">
        <v>2114</v>
      </c>
      <c r="B488" s="84">
        <v>6</v>
      </c>
      <c r="C488" s="118">
        <v>0.01510944264273967</v>
      </c>
      <c r="D488" s="84" t="s">
        <v>2011</v>
      </c>
      <c r="E488" s="84" t="b">
        <v>0</v>
      </c>
      <c r="F488" s="84" t="b">
        <v>0</v>
      </c>
      <c r="G488" s="84" t="b">
        <v>0</v>
      </c>
    </row>
    <row r="489" spans="1:7" ht="15">
      <c r="A489" s="84" t="s">
        <v>2173</v>
      </c>
      <c r="B489" s="84">
        <v>6</v>
      </c>
      <c r="C489" s="118">
        <v>0.017659212777602934</v>
      </c>
      <c r="D489" s="84" t="s">
        <v>2011</v>
      </c>
      <c r="E489" s="84" t="b">
        <v>0</v>
      </c>
      <c r="F489" s="84" t="b">
        <v>0</v>
      </c>
      <c r="G489" s="84" t="b">
        <v>0</v>
      </c>
    </row>
    <row r="490" spans="1:7" ht="15">
      <c r="A490" s="84" t="s">
        <v>2174</v>
      </c>
      <c r="B490" s="84">
        <v>5</v>
      </c>
      <c r="C490" s="118">
        <v>0.01094307272935693</v>
      </c>
      <c r="D490" s="84" t="s">
        <v>2011</v>
      </c>
      <c r="E490" s="84" t="b">
        <v>0</v>
      </c>
      <c r="F490" s="84" t="b">
        <v>0</v>
      </c>
      <c r="G490" s="84" t="b">
        <v>0</v>
      </c>
    </row>
    <row r="491" spans="1:7" ht="15">
      <c r="A491" s="84" t="s">
        <v>2175</v>
      </c>
      <c r="B491" s="84">
        <v>5</v>
      </c>
      <c r="C491" s="118">
        <v>0.01094307272935693</v>
      </c>
      <c r="D491" s="84" t="s">
        <v>2011</v>
      </c>
      <c r="E491" s="84" t="b">
        <v>0</v>
      </c>
      <c r="F491" s="84" t="b">
        <v>0</v>
      </c>
      <c r="G491" s="84" t="b">
        <v>0</v>
      </c>
    </row>
    <row r="492" spans="1:7" ht="15">
      <c r="A492" s="84" t="s">
        <v>2109</v>
      </c>
      <c r="B492" s="84">
        <v>4</v>
      </c>
      <c r="C492" s="118">
        <v>0.010072961761826447</v>
      </c>
      <c r="D492" s="84" t="s">
        <v>2011</v>
      </c>
      <c r="E492" s="84" t="b">
        <v>0</v>
      </c>
      <c r="F492" s="84" t="b">
        <v>0</v>
      </c>
      <c r="G492" s="84" t="b">
        <v>0</v>
      </c>
    </row>
    <row r="493" spans="1:7" ht="15">
      <c r="A493" s="84" t="s">
        <v>2176</v>
      </c>
      <c r="B493" s="84">
        <v>4</v>
      </c>
      <c r="C493" s="118">
        <v>0.010072961761826447</v>
      </c>
      <c r="D493" s="84" t="s">
        <v>2011</v>
      </c>
      <c r="E493" s="84" t="b">
        <v>0</v>
      </c>
      <c r="F493" s="84" t="b">
        <v>0</v>
      </c>
      <c r="G493" s="84" t="b">
        <v>0</v>
      </c>
    </row>
    <row r="494" spans="1:7" ht="15">
      <c r="A494" s="84" t="s">
        <v>2730</v>
      </c>
      <c r="B494" s="84">
        <v>4</v>
      </c>
      <c r="C494" s="118">
        <v>0.010072961761826447</v>
      </c>
      <c r="D494" s="84" t="s">
        <v>2011</v>
      </c>
      <c r="E494" s="84" t="b">
        <v>0</v>
      </c>
      <c r="F494" s="84" t="b">
        <v>0</v>
      </c>
      <c r="G494" s="84" t="b">
        <v>0</v>
      </c>
    </row>
    <row r="495" spans="1:7" ht="15">
      <c r="A495" s="84" t="s">
        <v>2677</v>
      </c>
      <c r="B495" s="84">
        <v>4</v>
      </c>
      <c r="C495" s="118">
        <v>0.010072961761826447</v>
      </c>
      <c r="D495" s="84" t="s">
        <v>2011</v>
      </c>
      <c r="E495" s="84" t="b">
        <v>0</v>
      </c>
      <c r="F495" s="84" t="b">
        <v>0</v>
      </c>
      <c r="G495" s="84" t="b">
        <v>0</v>
      </c>
    </row>
    <row r="496" spans="1:7" ht="15">
      <c r="A496" s="84" t="s">
        <v>2731</v>
      </c>
      <c r="B496" s="84">
        <v>4</v>
      </c>
      <c r="C496" s="118">
        <v>0.010072961761826447</v>
      </c>
      <c r="D496" s="84" t="s">
        <v>2011</v>
      </c>
      <c r="E496" s="84" t="b">
        <v>0</v>
      </c>
      <c r="F496" s="84" t="b">
        <v>0</v>
      </c>
      <c r="G496" s="84" t="b">
        <v>0</v>
      </c>
    </row>
    <row r="497" spans="1:7" ht="15">
      <c r="A497" s="84" t="s">
        <v>2732</v>
      </c>
      <c r="B497" s="84">
        <v>4</v>
      </c>
      <c r="C497" s="118">
        <v>0.010072961761826447</v>
      </c>
      <c r="D497" s="84" t="s">
        <v>2011</v>
      </c>
      <c r="E497" s="84" t="b">
        <v>0</v>
      </c>
      <c r="F497" s="84" t="b">
        <v>0</v>
      </c>
      <c r="G497" s="84" t="b">
        <v>0</v>
      </c>
    </row>
    <row r="498" spans="1:7" ht="15">
      <c r="A498" s="84" t="s">
        <v>2608</v>
      </c>
      <c r="B498" s="84">
        <v>4</v>
      </c>
      <c r="C498" s="118">
        <v>0.010072961761826447</v>
      </c>
      <c r="D498" s="84" t="s">
        <v>2011</v>
      </c>
      <c r="E498" s="84" t="b">
        <v>0</v>
      </c>
      <c r="F498" s="84" t="b">
        <v>0</v>
      </c>
      <c r="G498" s="84" t="b">
        <v>0</v>
      </c>
    </row>
    <row r="499" spans="1:7" ht="15">
      <c r="A499" s="84" t="s">
        <v>2787</v>
      </c>
      <c r="B499" s="84">
        <v>3</v>
      </c>
      <c r="C499" s="118">
        <v>0.013698190620634756</v>
      </c>
      <c r="D499" s="84" t="s">
        <v>2011</v>
      </c>
      <c r="E499" s="84" t="b">
        <v>0</v>
      </c>
      <c r="F499" s="84" t="b">
        <v>0</v>
      </c>
      <c r="G499" s="84" t="b">
        <v>0</v>
      </c>
    </row>
    <row r="500" spans="1:7" ht="15">
      <c r="A500" s="84" t="s">
        <v>2733</v>
      </c>
      <c r="B500" s="84">
        <v>3</v>
      </c>
      <c r="C500" s="118">
        <v>0.008829606388801467</v>
      </c>
      <c r="D500" s="84" t="s">
        <v>2011</v>
      </c>
      <c r="E500" s="84" t="b">
        <v>0</v>
      </c>
      <c r="F500" s="84" t="b">
        <v>0</v>
      </c>
      <c r="G500" s="84" t="b">
        <v>0</v>
      </c>
    </row>
    <row r="501" spans="1:7" ht="15">
      <c r="A501" s="84" t="s">
        <v>275</v>
      </c>
      <c r="B501" s="84">
        <v>3</v>
      </c>
      <c r="C501" s="118">
        <v>0.008829606388801467</v>
      </c>
      <c r="D501" s="84" t="s">
        <v>2011</v>
      </c>
      <c r="E501" s="84" t="b">
        <v>0</v>
      </c>
      <c r="F501" s="84" t="b">
        <v>0</v>
      </c>
      <c r="G501" s="84" t="b">
        <v>0</v>
      </c>
    </row>
    <row r="502" spans="1:7" ht="15">
      <c r="A502" s="84" t="s">
        <v>2762</v>
      </c>
      <c r="B502" s="84">
        <v>3</v>
      </c>
      <c r="C502" s="118">
        <v>0.008829606388801467</v>
      </c>
      <c r="D502" s="84" t="s">
        <v>2011</v>
      </c>
      <c r="E502" s="84" t="b">
        <v>0</v>
      </c>
      <c r="F502" s="84" t="b">
        <v>0</v>
      </c>
      <c r="G502" s="84" t="b">
        <v>0</v>
      </c>
    </row>
    <row r="503" spans="1:7" ht="15">
      <c r="A503" s="84" t="s">
        <v>2129</v>
      </c>
      <c r="B503" s="84">
        <v>2</v>
      </c>
      <c r="C503" s="118">
        <v>0.007084303980668198</v>
      </c>
      <c r="D503" s="84" t="s">
        <v>2011</v>
      </c>
      <c r="E503" s="84" t="b">
        <v>0</v>
      </c>
      <c r="F503" s="84" t="b">
        <v>0</v>
      </c>
      <c r="G503" s="84" t="b">
        <v>0</v>
      </c>
    </row>
    <row r="504" spans="1:7" ht="15">
      <c r="A504" s="84" t="s">
        <v>2676</v>
      </c>
      <c r="B504" s="84">
        <v>2</v>
      </c>
      <c r="C504" s="118">
        <v>0.007084303980668198</v>
      </c>
      <c r="D504" s="84" t="s">
        <v>2011</v>
      </c>
      <c r="E504" s="84" t="b">
        <v>0</v>
      </c>
      <c r="F504" s="84" t="b">
        <v>0</v>
      </c>
      <c r="G504" s="84" t="b">
        <v>0</v>
      </c>
    </row>
    <row r="505" spans="1:7" ht="15">
      <c r="A505" s="84" t="s">
        <v>2959</v>
      </c>
      <c r="B505" s="84">
        <v>2</v>
      </c>
      <c r="C505" s="118">
        <v>0.007084303980668198</v>
      </c>
      <c r="D505" s="84" t="s">
        <v>2011</v>
      </c>
      <c r="E505" s="84" t="b">
        <v>0</v>
      </c>
      <c r="F505" s="84" t="b">
        <v>0</v>
      </c>
      <c r="G505" s="84" t="b">
        <v>0</v>
      </c>
    </row>
    <row r="506" spans="1:7" ht="15">
      <c r="A506" s="84" t="s">
        <v>2961</v>
      </c>
      <c r="B506" s="84">
        <v>2</v>
      </c>
      <c r="C506" s="118">
        <v>0.007084303980668198</v>
      </c>
      <c r="D506" s="84" t="s">
        <v>2011</v>
      </c>
      <c r="E506" s="84" t="b">
        <v>1</v>
      </c>
      <c r="F506" s="84" t="b">
        <v>0</v>
      </c>
      <c r="G506" s="84" t="b">
        <v>0</v>
      </c>
    </row>
    <row r="507" spans="1:7" ht="15">
      <c r="A507" s="84" t="s">
        <v>2962</v>
      </c>
      <c r="B507" s="84">
        <v>2</v>
      </c>
      <c r="C507" s="118">
        <v>0.007084303980668198</v>
      </c>
      <c r="D507" s="84" t="s">
        <v>2011</v>
      </c>
      <c r="E507" s="84" t="b">
        <v>0</v>
      </c>
      <c r="F507" s="84" t="b">
        <v>0</v>
      </c>
      <c r="G507" s="84" t="b">
        <v>0</v>
      </c>
    </row>
    <row r="508" spans="1:7" ht="15">
      <c r="A508" s="84" t="s">
        <v>2710</v>
      </c>
      <c r="B508" s="84">
        <v>2</v>
      </c>
      <c r="C508" s="118">
        <v>0.007084303980668198</v>
      </c>
      <c r="D508" s="84" t="s">
        <v>2011</v>
      </c>
      <c r="E508" s="84" t="b">
        <v>1</v>
      </c>
      <c r="F508" s="84" t="b">
        <v>0</v>
      </c>
      <c r="G508" s="84" t="b">
        <v>0</v>
      </c>
    </row>
    <row r="509" spans="1:7" ht="15">
      <c r="A509" s="84" t="s">
        <v>2904</v>
      </c>
      <c r="B509" s="84">
        <v>2</v>
      </c>
      <c r="C509" s="118">
        <v>0.007084303980668198</v>
      </c>
      <c r="D509" s="84" t="s">
        <v>2011</v>
      </c>
      <c r="E509" s="84" t="b">
        <v>0</v>
      </c>
      <c r="F509" s="84" t="b">
        <v>0</v>
      </c>
      <c r="G509" s="84" t="b">
        <v>0</v>
      </c>
    </row>
    <row r="510" spans="1:7" ht="15">
      <c r="A510" s="84" t="s">
        <v>2765</v>
      </c>
      <c r="B510" s="84">
        <v>2</v>
      </c>
      <c r="C510" s="118">
        <v>0.007084303980668198</v>
      </c>
      <c r="D510" s="84" t="s">
        <v>2011</v>
      </c>
      <c r="E510" s="84" t="b">
        <v>0</v>
      </c>
      <c r="F510" s="84" t="b">
        <v>0</v>
      </c>
      <c r="G510" s="84" t="b">
        <v>0</v>
      </c>
    </row>
    <row r="511" spans="1:7" ht="15">
      <c r="A511" s="84" t="s">
        <v>2901</v>
      </c>
      <c r="B511" s="84">
        <v>2</v>
      </c>
      <c r="C511" s="118">
        <v>0.007084303980668198</v>
      </c>
      <c r="D511" s="84" t="s">
        <v>2011</v>
      </c>
      <c r="E511" s="84" t="b">
        <v>0</v>
      </c>
      <c r="F511" s="84" t="b">
        <v>0</v>
      </c>
      <c r="G511" s="84" t="b">
        <v>0</v>
      </c>
    </row>
    <row r="512" spans="1:7" ht="15">
      <c r="A512" s="84" t="s">
        <v>2960</v>
      </c>
      <c r="B512" s="84">
        <v>2</v>
      </c>
      <c r="C512" s="118">
        <v>0.00913212708042317</v>
      </c>
      <c r="D512" s="84" t="s">
        <v>2011</v>
      </c>
      <c r="E512" s="84" t="b">
        <v>0</v>
      </c>
      <c r="F512" s="84" t="b">
        <v>0</v>
      </c>
      <c r="G512" s="84" t="b">
        <v>0</v>
      </c>
    </row>
    <row r="513" spans="1:7" ht="15">
      <c r="A513" s="84" t="s">
        <v>2905</v>
      </c>
      <c r="B513" s="84">
        <v>2</v>
      </c>
      <c r="C513" s="118">
        <v>0.007084303980668198</v>
      </c>
      <c r="D513" s="84" t="s">
        <v>2011</v>
      </c>
      <c r="E513" s="84" t="b">
        <v>0</v>
      </c>
      <c r="F513" s="84" t="b">
        <v>0</v>
      </c>
      <c r="G513" s="84" t="b">
        <v>0</v>
      </c>
    </row>
    <row r="514" spans="1:7" ht="15">
      <c r="A514" s="84" t="s">
        <v>2679</v>
      </c>
      <c r="B514" s="84">
        <v>2</v>
      </c>
      <c r="C514" s="118">
        <v>0.007084303980668198</v>
      </c>
      <c r="D514" s="84" t="s">
        <v>2011</v>
      </c>
      <c r="E514" s="84" t="b">
        <v>0</v>
      </c>
      <c r="F514" s="84" t="b">
        <v>0</v>
      </c>
      <c r="G514" s="84" t="b">
        <v>0</v>
      </c>
    </row>
    <row r="515" spans="1:7" ht="15">
      <c r="A515" s="84" t="s">
        <v>2602</v>
      </c>
      <c r="B515" s="84">
        <v>2</v>
      </c>
      <c r="C515" s="118">
        <v>0.007084303980668198</v>
      </c>
      <c r="D515" s="84" t="s">
        <v>2011</v>
      </c>
      <c r="E515" s="84" t="b">
        <v>0</v>
      </c>
      <c r="F515" s="84" t="b">
        <v>0</v>
      </c>
      <c r="G515" s="84" t="b">
        <v>0</v>
      </c>
    </row>
    <row r="516" spans="1:7" ht="15">
      <c r="A516" s="84" t="s">
        <v>2643</v>
      </c>
      <c r="B516" s="84">
        <v>2</v>
      </c>
      <c r="C516" s="118">
        <v>0.007084303980668198</v>
      </c>
      <c r="D516" s="84" t="s">
        <v>2011</v>
      </c>
      <c r="E516" s="84" t="b">
        <v>0</v>
      </c>
      <c r="F516" s="84" t="b">
        <v>0</v>
      </c>
      <c r="G516" s="84" t="b">
        <v>0</v>
      </c>
    </row>
    <row r="517" spans="1:7" ht="15">
      <c r="A517" s="84" t="s">
        <v>2591</v>
      </c>
      <c r="B517" s="84">
        <v>2</v>
      </c>
      <c r="C517" s="118">
        <v>0.007084303980668198</v>
      </c>
      <c r="D517" s="84" t="s">
        <v>2011</v>
      </c>
      <c r="E517" s="84" t="b">
        <v>0</v>
      </c>
      <c r="F517" s="84" t="b">
        <v>0</v>
      </c>
      <c r="G517" s="84" t="b">
        <v>0</v>
      </c>
    </row>
    <row r="518" spans="1:7" ht="15">
      <c r="A518" s="84" t="s">
        <v>293</v>
      </c>
      <c r="B518" s="84">
        <v>5</v>
      </c>
      <c r="C518" s="118">
        <v>0</v>
      </c>
      <c r="D518" s="84" t="s">
        <v>2012</v>
      </c>
      <c r="E518" s="84" t="b">
        <v>0</v>
      </c>
      <c r="F518" s="84" t="b">
        <v>0</v>
      </c>
      <c r="G518" s="84" t="b">
        <v>0</v>
      </c>
    </row>
    <row r="519" spans="1:7" ht="15">
      <c r="A519" s="84" t="s">
        <v>297</v>
      </c>
      <c r="B519" s="84">
        <v>4</v>
      </c>
      <c r="C519" s="118">
        <v>0.006800702667232029</v>
      </c>
      <c r="D519" s="84" t="s">
        <v>2012</v>
      </c>
      <c r="E519" s="84" t="b">
        <v>0</v>
      </c>
      <c r="F519" s="84" t="b">
        <v>0</v>
      </c>
      <c r="G519" s="84" t="b">
        <v>0</v>
      </c>
    </row>
    <row r="520" spans="1:7" ht="15">
      <c r="A520" s="84" t="s">
        <v>296</v>
      </c>
      <c r="B520" s="84">
        <v>4</v>
      </c>
      <c r="C520" s="118">
        <v>0.006800702667232029</v>
      </c>
      <c r="D520" s="84" t="s">
        <v>2012</v>
      </c>
      <c r="E520" s="84" t="b">
        <v>0</v>
      </c>
      <c r="F520" s="84" t="b">
        <v>0</v>
      </c>
      <c r="G520" s="84" t="b">
        <v>0</v>
      </c>
    </row>
    <row r="521" spans="1:7" ht="15">
      <c r="A521" s="84" t="s">
        <v>295</v>
      </c>
      <c r="B521" s="84">
        <v>4</v>
      </c>
      <c r="C521" s="118">
        <v>0.006800702667232029</v>
      </c>
      <c r="D521" s="84" t="s">
        <v>2012</v>
      </c>
      <c r="E521" s="84" t="b">
        <v>0</v>
      </c>
      <c r="F521" s="84" t="b">
        <v>0</v>
      </c>
      <c r="G521" s="84" t="b">
        <v>0</v>
      </c>
    </row>
    <row r="522" spans="1:7" ht="15">
      <c r="A522" s="84" t="s">
        <v>294</v>
      </c>
      <c r="B522" s="84">
        <v>4</v>
      </c>
      <c r="C522" s="118">
        <v>0.006800702667232029</v>
      </c>
      <c r="D522" s="84" t="s">
        <v>2012</v>
      </c>
      <c r="E522" s="84" t="b">
        <v>0</v>
      </c>
      <c r="F522" s="84" t="b">
        <v>0</v>
      </c>
      <c r="G522" s="84" t="b">
        <v>0</v>
      </c>
    </row>
    <row r="523" spans="1:7" ht="15">
      <c r="A523" s="84" t="s">
        <v>240</v>
      </c>
      <c r="B523" s="84">
        <v>4</v>
      </c>
      <c r="C523" s="118">
        <v>0.006800702667232029</v>
      </c>
      <c r="D523" s="84" t="s">
        <v>2012</v>
      </c>
      <c r="E523" s="84" t="b">
        <v>0</v>
      </c>
      <c r="F523" s="84" t="b">
        <v>0</v>
      </c>
      <c r="G523" s="84" t="b">
        <v>0</v>
      </c>
    </row>
    <row r="524" spans="1:7" ht="15">
      <c r="A524" s="84" t="s">
        <v>271</v>
      </c>
      <c r="B524" s="84">
        <v>4</v>
      </c>
      <c r="C524" s="118">
        <v>0.006800702667232029</v>
      </c>
      <c r="D524" s="84" t="s">
        <v>2012</v>
      </c>
      <c r="E524" s="84" t="b">
        <v>0</v>
      </c>
      <c r="F524" s="84" t="b">
        <v>0</v>
      </c>
      <c r="G524" s="84" t="b">
        <v>0</v>
      </c>
    </row>
    <row r="525" spans="1:7" ht="15">
      <c r="A525" s="84" t="s">
        <v>292</v>
      </c>
      <c r="B525" s="84">
        <v>4</v>
      </c>
      <c r="C525" s="118">
        <v>0.006800702667232029</v>
      </c>
      <c r="D525" s="84" t="s">
        <v>2012</v>
      </c>
      <c r="E525" s="84" t="b">
        <v>0</v>
      </c>
      <c r="F525" s="84" t="b">
        <v>0</v>
      </c>
      <c r="G525" s="84" t="b">
        <v>0</v>
      </c>
    </row>
    <row r="526" spans="1:7" ht="15">
      <c r="A526" s="84" t="s">
        <v>291</v>
      </c>
      <c r="B526" s="84">
        <v>4</v>
      </c>
      <c r="C526" s="118">
        <v>0.006800702667232029</v>
      </c>
      <c r="D526" s="84" t="s">
        <v>2012</v>
      </c>
      <c r="E526" s="84" t="b">
        <v>0</v>
      </c>
      <c r="F526" s="84" t="b">
        <v>0</v>
      </c>
      <c r="G526" s="84" t="b">
        <v>0</v>
      </c>
    </row>
    <row r="527" spans="1:7" ht="15">
      <c r="A527" s="84" t="s">
        <v>290</v>
      </c>
      <c r="B527" s="84">
        <v>4</v>
      </c>
      <c r="C527" s="118">
        <v>0.006800702667232029</v>
      </c>
      <c r="D527" s="84" t="s">
        <v>2012</v>
      </c>
      <c r="E527" s="84" t="b">
        <v>0</v>
      </c>
      <c r="F527" s="84" t="b">
        <v>0</v>
      </c>
      <c r="G527" s="84" t="b">
        <v>0</v>
      </c>
    </row>
    <row r="528" spans="1:7" ht="15">
      <c r="A528" s="84" t="s">
        <v>241</v>
      </c>
      <c r="B528" s="84">
        <v>3</v>
      </c>
      <c r="C528" s="118">
        <v>0.01167624997980823</v>
      </c>
      <c r="D528" s="84" t="s">
        <v>2012</v>
      </c>
      <c r="E528" s="84" t="b">
        <v>0</v>
      </c>
      <c r="F528" s="84" t="b">
        <v>0</v>
      </c>
      <c r="G528" s="84" t="b">
        <v>0</v>
      </c>
    </row>
    <row r="529" spans="1:7" ht="15">
      <c r="A529" s="84" t="s">
        <v>289</v>
      </c>
      <c r="B529" s="84">
        <v>3</v>
      </c>
      <c r="C529" s="118">
        <v>0.01167624997980823</v>
      </c>
      <c r="D529" s="84" t="s">
        <v>2012</v>
      </c>
      <c r="E529" s="84" t="b">
        <v>0</v>
      </c>
      <c r="F529" s="84" t="b">
        <v>0</v>
      </c>
      <c r="G529" s="84" t="b">
        <v>0</v>
      </c>
    </row>
    <row r="530" spans="1:7" ht="15">
      <c r="A530" s="84" t="s">
        <v>2167</v>
      </c>
      <c r="B530" s="84">
        <v>22</v>
      </c>
      <c r="C530" s="118">
        <v>0.008549292515293207</v>
      </c>
      <c r="D530" s="84" t="s">
        <v>2013</v>
      </c>
      <c r="E530" s="84" t="b">
        <v>0</v>
      </c>
      <c r="F530" s="84" t="b">
        <v>0</v>
      </c>
      <c r="G530" s="84" t="b">
        <v>0</v>
      </c>
    </row>
    <row r="531" spans="1:7" ht="15">
      <c r="A531" s="84" t="s">
        <v>2169</v>
      </c>
      <c r="B531" s="84">
        <v>18</v>
      </c>
      <c r="C531" s="118">
        <v>0.03925833237737392</v>
      </c>
      <c r="D531" s="84" t="s">
        <v>2013</v>
      </c>
      <c r="E531" s="84" t="b">
        <v>0</v>
      </c>
      <c r="F531" s="84" t="b">
        <v>0</v>
      </c>
      <c r="G531" s="84" t="b">
        <v>0</v>
      </c>
    </row>
    <row r="532" spans="1:7" ht="15">
      <c r="A532" s="84" t="s">
        <v>280</v>
      </c>
      <c r="B532" s="84">
        <v>15</v>
      </c>
      <c r="C532" s="118">
        <v>0.010896911059950696</v>
      </c>
      <c r="D532" s="84" t="s">
        <v>2013</v>
      </c>
      <c r="E532" s="84" t="b">
        <v>0</v>
      </c>
      <c r="F532" s="84" t="b">
        <v>0</v>
      </c>
      <c r="G532" s="84" t="b">
        <v>0</v>
      </c>
    </row>
    <row r="533" spans="1:7" ht="15">
      <c r="A533" s="84" t="s">
        <v>2179</v>
      </c>
      <c r="B533" s="84">
        <v>10</v>
      </c>
      <c r="C533" s="118">
        <v>0.011447706317987114</v>
      </c>
      <c r="D533" s="84" t="s">
        <v>2013</v>
      </c>
      <c r="E533" s="84" t="b">
        <v>0</v>
      </c>
      <c r="F533" s="84" t="b">
        <v>0</v>
      </c>
      <c r="G533" s="84" t="b">
        <v>0</v>
      </c>
    </row>
    <row r="534" spans="1:7" ht="15">
      <c r="A534" s="84" t="s">
        <v>2168</v>
      </c>
      <c r="B534" s="84">
        <v>8</v>
      </c>
      <c r="C534" s="118">
        <v>0.011968767225211377</v>
      </c>
      <c r="D534" s="84" t="s">
        <v>2013</v>
      </c>
      <c r="E534" s="84" t="b">
        <v>0</v>
      </c>
      <c r="F534" s="84" t="b">
        <v>0</v>
      </c>
      <c r="G534" s="84" t="b">
        <v>0</v>
      </c>
    </row>
    <row r="535" spans="1:7" ht="15">
      <c r="A535" s="84" t="s">
        <v>2180</v>
      </c>
      <c r="B535" s="84">
        <v>7</v>
      </c>
      <c r="C535" s="118">
        <v>0.008712092578948652</v>
      </c>
      <c r="D535" s="84" t="s">
        <v>2013</v>
      </c>
      <c r="E535" s="84" t="b">
        <v>0</v>
      </c>
      <c r="F535" s="84" t="b">
        <v>0</v>
      </c>
      <c r="G535" s="84" t="b">
        <v>0</v>
      </c>
    </row>
    <row r="536" spans="1:7" ht="15">
      <c r="A536" s="84" t="s">
        <v>2117</v>
      </c>
      <c r="B536" s="84">
        <v>6</v>
      </c>
      <c r="C536" s="118">
        <v>0.008158868919277295</v>
      </c>
      <c r="D536" s="84" t="s">
        <v>2013</v>
      </c>
      <c r="E536" s="84" t="b">
        <v>0</v>
      </c>
      <c r="F536" s="84" t="b">
        <v>0</v>
      </c>
      <c r="G536" s="84" t="b">
        <v>0</v>
      </c>
    </row>
    <row r="537" spans="1:7" ht="15">
      <c r="A537" s="84" t="s">
        <v>2181</v>
      </c>
      <c r="B537" s="84">
        <v>6</v>
      </c>
      <c r="C537" s="118">
        <v>0.008158868919277295</v>
      </c>
      <c r="D537" s="84" t="s">
        <v>2013</v>
      </c>
      <c r="E537" s="84" t="b">
        <v>0</v>
      </c>
      <c r="F537" s="84" t="b">
        <v>0</v>
      </c>
      <c r="G537" s="84" t="b">
        <v>0</v>
      </c>
    </row>
    <row r="538" spans="1:7" ht="15">
      <c r="A538" s="84" t="s">
        <v>2170</v>
      </c>
      <c r="B538" s="84">
        <v>6</v>
      </c>
      <c r="C538" s="118">
        <v>0.011267612420110148</v>
      </c>
      <c r="D538" s="84" t="s">
        <v>2013</v>
      </c>
      <c r="E538" s="84" t="b">
        <v>0</v>
      </c>
      <c r="F538" s="84" t="b">
        <v>0</v>
      </c>
      <c r="G538" s="84" t="b">
        <v>0</v>
      </c>
    </row>
    <row r="539" spans="1:7" ht="15">
      <c r="A539" s="84" t="s">
        <v>2182</v>
      </c>
      <c r="B539" s="84">
        <v>6</v>
      </c>
      <c r="C539" s="118">
        <v>0.011267612420110148</v>
      </c>
      <c r="D539" s="84" t="s">
        <v>2013</v>
      </c>
      <c r="E539" s="84" t="b">
        <v>0</v>
      </c>
      <c r="F539" s="84" t="b">
        <v>0</v>
      </c>
      <c r="G539" s="84" t="b">
        <v>0</v>
      </c>
    </row>
    <row r="540" spans="1:7" ht="15">
      <c r="A540" s="84" t="s">
        <v>283</v>
      </c>
      <c r="B540" s="84">
        <v>5</v>
      </c>
      <c r="C540" s="118">
        <v>0.00748047951575711</v>
      </c>
      <c r="D540" s="84" t="s">
        <v>2013</v>
      </c>
      <c r="E540" s="84" t="b">
        <v>0</v>
      </c>
      <c r="F540" s="84" t="b">
        <v>0</v>
      </c>
      <c r="G540" s="84" t="b">
        <v>0</v>
      </c>
    </row>
    <row r="541" spans="1:7" ht="15">
      <c r="A541" s="84" t="s">
        <v>2593</v>
      </c>
      <c r="B541" s="84">
        <v>5</v>
      </c>
      <c r="C541" s="118">
        <v>0.00748047951575711</v>
      </c>
      <c r="D541" s="84" t="s">
        <v>2013</v>
      </c>
      <c r="E541" s="84" t="b">
        <v>0</v>
      </c>
      <c r="F541" s="84" t="b">
        <v>0</v>
      </c>
      <c r="G541" s="84" t="b">
        <v>0</v>
      </c>
    </row>
    <row r="542" spans="1:7" ht="15">
      <c r="A542" s="84" t="s">
        <v>2674</v>
      </c>
      <c r="B542" s="84">
        <v>5</v>
      </c>
      <c r="C542" s="118">
        <v>0.00748047951575711</v>
      </c>
      <c r="D542" s="84" t="s">
        <v>2013</v>
      </c>
      <c r="E542" s="84" t="b">
        <v>0</v>
      </c>
      <c r="F542" s="84" t="b">
        <v>0</v>
      </c>
      <c r="G542" s="84" t="b">
        <v>0</v>
      </c>
    </row>
    <row r="543" spans="1:7" ht="15">
      <c r="A543" s="84" t="s">
        <v>282</v>
      </c>
      <c r="B543" s="84">
        <v>5</v>
      </c>
      <c r="C543" s="118">
        <v>0.00748047951575711</v>
      </c>
      <c r="D543" s="84" t="s">
        <v>2013</v>
      </c>
      <c r="E543" s="84" t="b">
        <v>0</v>
      </c>
      <c r="F543" s="84" t="b">
        <v>0</v>
      </c>
      <c r="G543" s="84" t="b">
        <v>0</v>
      </c>
    </row>
    <row r="544" spans="1:7" ht="15">
      <c r="A544" s="84" t="s">
        <v>2671</v>
      </c>
      <c r="B544" s="84">
        <v>5</v>
      </c>
      <c r="C544" s="118">
        <v>0.008314472743020935</v>
      </c>
      <c r="D544" s="84" t="s">
        <v>2013</v>
      </c>
      <c r="E544" s="84" t="b">
        <v>0</v>
      </c>
      <c r="F544" s="84" t="b">
        <v>0</v>
      </c>
      <c r="G544" s="84" t="b">
        <v>0</v>
      </c>
    </row>
    <row r="545" spans="1:7" ht="15">
      <c r="A545" s="84" t="s">
        <v>2709</v>
      </c>
      <c r="B545" s="84">
        <v>4</v>
      </c>
      <c r="C545" s="118">
        <v>0.0066515781944167475</v>
      </c>
      <c r="D545" s="84" t="s">
        <v>2013</v>
      </c>
      <c r="E545" s="84" t="b">
        <v>0</v>
      </c>
      <c r="F545" s="84" t="b">
        <v>0</v>
      </c>
      <c r="G545" s="84" t="b">
        <v>0</v>
      </c>
    </row>
    <row r="546" spans="1:7" ht="15">
      <c r="A546" s="84" t="s">
        <v>2725</v>
      </c>
      <c r="B546" s="84">
        <v>4</v>
      </c>
      <c r="C546" s="118">
        <v>0.0066515781944167475</v>
      </c>
      <c r="D546" s="84" t="s">
        <v>2013</v>
      </c>
      <c r="E546" s="84" t="b">
        <v>0</v>
      </c>
      <c r="F546" s="84" t="b">
        <v>0</v>
      </c>
      <c r="G546" s="84" t="b">
        <v>0</v>
      </c>
    </row>
    <row r="547" spans="1:7" ht="15">
      <c r="A547" s="84" t="s">
        <v>2592</v>
      </c>
      <c r="B547" s="84">
        <v>4</v>
      </c>
      <c r="C547" s="118">
        <v>0.0066515781944167475</v>
      </c>
      <c r="D547" s="84" t="s">
        <v>2013</v>
      </c>
      <c r="E547" s="84" t="b">
        <v>0</v>
      </c>
      <c r="F547" s="84" t="b">
        <v>0</v>
      </c>
      <c r="G547" s="84" t="b">
        <v>0</v>
      </c>
    </row>
    <row r="548" spans="1:7" ht="15">
      <c r="A548" s="84" t="s">
        <v>2720</v>
      </c>
      <c r="B548" s="84">
        <v>4</v>
      </c>
      <c r="C548" s="118">
        <v>0.0066515781944167475</v>
      </c>
      <c r="D548" s="84" t="s">
        <v>2013</v>
      </c>
      <c r="E548" s="84" t="b">
        <v>0</v>
      </c>
      <c r="F548" s="84" t="b">
        <v>0</v>
      </c>
      <c r="G548" s="84" t="b">
        <v>0</v>
      </c>
    </row>
    <row r="549" spans="1:7" ht="15">
      <c r="A549" s="84" t="s">
        <v>2717</v>
      </c>
      <c r="B549" s="84">
        <v>4</v>
      </c>
      <c r="C549" s="118">
        <v>0.0066515781944167475</v>
      </c>
      <c r="D549" s="84" t="s">
        <v>2013</v>
      </c>
      <c r="E549" s="84" t="b">
        <v>0</v>
      </c>
      <c r="F549" s="84" t="b">
        <v>0</v>
      </c>
      <c r="G549" s="84" t="b">
        <v>0</v>
      </c>
    </row>
    <row r="550" spans="1:7" ht="15">
      <c r="A550" s="84" t="s">
        <v>2622</v>
      </c>
      <c r="B550" s="84">
        <v>4</v>
      </c>
      <c r="C550" s="118">
        <v>0.0066515781944167475</v>
      </c>
      <c r="D550" s="84" t="s">
        <v>2013</v>
      </c>
      <c r="E550" s="84" t="b">
        <v>0</v>
      </c>
      <c r="F550" s="84" t="b">
        <v>0</v>
      </c>
      <c r="G550" s="84" t="b">
        <v>0</v>
      </c>
    </row>
    <row r="551" spans="1:7" ht="15">
      <c r="A551" s="84" t="s">
        <v>212</v>
      </c>
      <c r="B551" s="84">
        <v>4</v>
      </c>
      <c r="C551" s="118">
        <v>0.0066515781944167475</v>
      </c>
      <c r="D551" s="84" t="s">
        <v>2013</v>
      </c>
      <c r="E551" s="84" t="b">
        <v>0</v>
      </c>
      <c r="F551" s="84" t="b">
        <v>0</v>
      </c>
      <c r="G551" s="84" t="b">
        <v>0</v>
      </c>
    </row>
    <row r="552" spans="1:7" ht="15">
      <c r="A552" s="84" t="s">
        <v>2723</v>
      </c>
      <c r="B552" s="84">
        <v>4</v>
      </c>
      <c r="C552" s="118">
        <v>0.00872407386163865</v>
      </c>
      <c r="D552" s="84" t="s">
        <v>2013</v>
      </c>
      <c r="E552" s="84" t="b">
        <v>0</v>
      </c>
      <c r="F552" s="84" t="b">
        <v>0</v>
      </c>
      <c r="G552" s="84" t="b">
        <v>0</v>
      </c>
    </row>
    <row r="553" spans="1:7" ht="15">
      <c r="A553" s="84" t="s">
        <v>2595</v>
      </c>
      <c r="B553" s="84">
        <v>4</v>
      </c>
      <c r="C553" s="118">
        <v>0.0066515781944167475</v>
      </c>
      <c r="D553" s="84" t="s">
        <v>2013</v>
      </c>
      <c r="E553" s="84" t="b">
        <v>0</v>
      </c>
      <c r="F553" s="84" t="b">
        <v>0</v>
      </c>
      <c r="G553" s="84" t="b">
        <v>0</v>
      </c>
    </row>
    <row r="554" spans="1:7" ht="15">
      <c r="A554" s="84" t="s">
        <v>2721</v>
      </c>
      <c r="B554" s="84">
        <v>4</v>
      </c>
      <c r="C554" s="118">
        <v>0.00872407386163865</v>
      </c>
      <c r="D554" s="84" t="s">
        <v>2013</v>
      </c>
      <c r="E554" s="84" t="b">
        <v>0</v>
      </c>
      <c r="F554" s="84" t="b">
        <v>0</v>
      </c>
      <c r="G554" s="84" t="b">
        <v>0</v>
      </c>
    </row>
    <row r="555" spans="1:7" ht="15">
      <c r="A555" s="84" t="s">
        <v>2675</v>
      </c>
      <c r="B555" s="84">
        <v>4</v>
      </c>
      <c r="C555" s="118">
        <v>0.0066515781944167475</v>
      </c>
      <c r="D555" s="84" t="s">
        <v>2013</v>
      </c>
      <c r="E555" s="84" t="b">
        <v>0</v>
      </c>
      <c r="F555" s="84" t="b">
        <v>0</v>
      </c>
      <c r="G555" s="84" t="b">
        <v>0</v>
      </c>
    </row>
    <row r="556" spans="1:7" ht="15">
      <c r="A556" s="84" t="s">
        <v>2672</v>
      </c>
      <c r="B556" s="84">
        <v>4</v>
      </c>
      <c r="C556" s="118">
        <v>0.00872407386163865</v>
      </c>
      <c r="D556" s="84" t="s">
        <v>2013</v>
      </c>
      <c r="E556" s="84" t="b">
        <v>0</v>
      </c>
      <c r="F556" s="84" t="b">
        <v>0</v>
      </c>
      <c r="G556" s="84" t="b">
        <v>0</v>
      </c>
    </row>
    <row r="557" spans="1:7" ht="15">
      <c r="A557" s="84" t="s">
        <v>2712</v>
      </c>
      <c r="B557" s="84">
        <v>4</v>
      </c>
      <c r="C557" s="118">
        <v>0.0066515781944167475</v>
      </c>
      <c r="D557" s="84" t="s">
        <v>2013</v>
      </c>
      <c r="E557" s="84" t="b">
        <v>0</v>
      </c>
      <c r="F557" s="84" t="b">
        <v>0</v>
      </c>
      <c r="G557" s="84" t="b">
        <v>0</v>
      </c>
    </row>
    <row r="558" spans="1:7" ht="15">
      <c r="A558" s="84" t="s">
        <v>2714</v>
      </c>
      <c r="B558" s="84">
        <v>4</v>
      </c>
      <c r="C558" s="118">
        <v>0.0066515781944167475</v>
      </c>
      <c r="D558" s="84" t="s">
        <v>2013</v>
      </c>
      <c r="E558" s="84" t="b">
        <v>0</v>
      </c>
      <c r="F558" s="84" t="b">
        <v>0</v>
      </c>
      <c r="G558" s="84" t="b">
        <v>0</v>
      </c>
    </row>
    <row r="559" spans="1:7" ht="15">
      <c r="A559" s="84" t="s">
        <v>2669</v>
      </c>
      <c r="B559" s="84">
        <v>4</v>
      </c>
      <c r="C559" s="118">
        <v>0.00872407386163865</v>
      </c>
      <c r="D559" s="84" t="s">
        <v>2013</v>
      </c>
      <c r="E559" s="84" t="b">
        <v>0</v>
      </c>
      <c r="F559" s="84" t="b">
        <v>0</v>
      </c>
      <c r="G559" s="84" t="b">
        <v>0</v>
      </c>
    </row>
    <row r="560" spans="1:7" ht="15">
      <c r="A560" s="84" t="s">
        <v>2638</v>
      </c>
      <c r="B560" s="84">
        <v>3</v>
      </c>
      <c r="C560" s="118">
        <v>0.006543055396228987</v>
      </c>
      <c r="D560" s="84" t="s">
        <v>2013</v>
      </c>
      <c r="E560" s="84" t="b">
        <v>0</v>
      </c>
      <c r="F560" s="84" t="b">
        <v>0</v>
      </c>
      <c r="G560" s="84" t="b">
        <v>0</v>
      </c>
    </row>
    <row r="561" spans="1:7" ht="15">
      <c r="A561" s="84" t="s">
        <v>2668</v>
      </c>
      <c r="B561" s="84">
        <v>3</v>
      </c>
      <c r="C561" s="118">
        <v>0.005633806210055074</v>
      </c>
      <c r="D561" s="84" t="s">
        <v>2013</v>
      </c>
      <c r="E561" s="84" t="b">
        <v>0</v>
      </c>
      <c r="F561" s="84" t="b">
        <v>0</v>
      </c>
      <c r="G561" s="84" t="b">
        <v>0</v>
      </c>
    </row>
    <row r="562" spans="1:7" ht="15">
      <c r="A562" s="84" t="s">
        <v>2718</v>
      </c>
      <c r="B562" s="84">
        <v>3</v>
      </c>
      <c r="C562" s="118">
        <v>0.005633806210055074</v>
      </c>
      <c r="D562" s="84" t="s">
        <v>2013</v>
      </c>
      <c r="E562" s="84" t="b">
        <v>0</v>
      </c>
      <c r="F562" s="84" t="b">
        <v>0</v>
      </c>
      <c r="G562" s="84" t="b">
        <v>0</v>
      </c>
    </row>
    <row r="563" spans="1:7" ht="15">
      <c r="A563" s="84" t="s">
        <v>2748</v>
      </c>
      <c r="B563" s="84">
        <v>3</v>
      </c>
      <c r="C563" s="118">
        <v>0.005633806210055074</v>
      </c>
      <c r="D563" s="84" t="s">
        <v>2013</v>
      </c>
      <c r="E563" s="84" t="b">
        <v>0</v>
      </c>
      <c r="F563" s="84" t="b">
        <v>0</v>
      </c>
      <c r="G563" s="84" t="b">
        <v>0</v>
      </c>
    </row>
    <row r="564" spans="1:7" ht="15">
      <c r="A564" s="84" t="s">
        <v>2186</v>
      </c>
      <c r="B564" s="84">
        <v>3</v>
      </c>
      <c r="C564" s="118">
        <v>0.005633806210055074</v>
      </c>
      <c r="D564" s="84" t="s">
        <v>2013</v>
      </c>
      <c r="E564" s="84" t="b">
        <v>0</v>
      </c>
      <c r="F564" s="84" t="b">
        <v>0</v>
      </c>
      <c r="G564" s="84" t="b">
        <v>0</v>
      </c>
    </row>
    <row r="565" spans="1:7" ht="15">
      <c r="A565" s="84" t="s">
        <v>2594</v>
      </c>
      <c r="B565" s="84">
        <v>3</v>
      </c>
      <c r="C565" s="118">
        <v>0.005633806210055074</v>
      </c>
      <c r="D565" s="84" t="s">
        <v>2013</v>
      </c>
      <c r="E565" s="84" t="b">
        <v>0</v>
      </c>
      <c r="F565" s="84" t="b">
        <v>0</v>
      </c>
      <c r="G565" s="84" t="b">
        <v>0</v>
      </c>
    </row>
    <row r="566" spans="1:7" ht="15">
      <c r="A566" s="84" t="s">
        <v>2758</v>
      </c>
      <c r="B566" s="84">
        <v>3</v>
      </c>
      <c r="C566" s="118">
        <v>0.006543055396228987</v>
      </c>
      <c r="D566" s="84" t="s">
        <v>2013</v>
      </c>
      <c r="E566" s="84" t="b">
        <v>0</v>
      </c>
      <c r="F566" s="84" t="b">
        <v>0</v>
      </c>
      <c r="G566" s="84" t="b">
        <v>0</v>
      </c>
    </row>
    <row r="567" spans="1:7" ht="15">
      <c r="A567" s="84" t="s">
        <v>2751</v>
      </c>
      <c r="B567" s="84">
        <v>3</v>
      </c>
      <c r="C567" s="118">
        <v>0.005633806210055074</v>
      </c>
      <c r="D567" s="84" t="s">
        <v>2013</v>
      </c>
      <c r="E567" s="84" t="b">
        <v>1</v>
      </c>
      <c r="F567" s="84" t="b">
        <v>0</v>
      </c>
      <c r="G567" s="84" t="b">
        <v>0</v>
      </c>
    </row>
    <row r="568" spans="1:7" ht="15">
      <c r="A568" s="84" t="s">
        <v>2752</v>
      </c>
      <c r="B568" s="84">
        <v>3</v>
      </c>
      <c r="C568" s="118">
        <v>0.005633806210055074</v>
      </c>
      <c r="D568" s="84" t="s">
        <v>2013</v>
      </c>
      <c r="E568" s="84" t="b">
        <v>0</v>
      </c>
      <c r="F568" s="84" t="b">
        <v>0</v>
      </c>
      <c r="G568" s="84" t="b">
        <v>0</v>
      </c>
    </row>
    <row r="569" spans="1:7" ht="15">
      <c r="A569" s="84" t="s">
        <v>2753</v>
      </c>
      <c r="B569" s="84">
        <v>3</v>
      </c>
      <c r="C569" s="118">
        <v>0.005633806210055074</v>
      </c>
      <c r="D569" s="84" t="s">
        <v>2013</v>
      </c>
      <c r="E569" s="84" t="b">
        <v>0</v>
      </c>
      <c r="F569" s="84" t="b">
        <v>0</v>
      </c>
      <c r="G569" s="84" t="b">
        <v>0</v>
      </c>
    </row>
    <row r="570" spans="1:7" ht="15">
      <c r="A570" s="84" t="s">
        <v>2754</v>
      </c>
      <c r="B570" s="84">
        <v>3</v>
      </c>
      <c r="C570" s="118">
        <v>0.005633806210055074</v>
      </c>
      <c r="D570" s="84" t="s">
        <v>2013</v>
      </c>
      <c r="E570" s="84" t="b">
        <v>0</v>
      </c>
      <c r="F570" s="84" t="b">
        <v>0</v>
      </c>
      <c r="G570" s="84" t="b">
        <v>0</v>
      </c>
    </row>
    <row r="571" spans="1:7" ht="15">
      <c r="A571" s="84" t="s">
        <v>2755</v>
      </c>
      <c r="B571" s="84">
        <v>3</v>
      </c>
      <c r="C571" s="118">
        <v>0.005633806210055074</v>
      </c>
      <c r="D571" s="84" t="s">
        <v>2013</v>
      </c>
      <c r="E571" s="84" t="b">
        <v>1</v>
      </c>
      <c r="F571" s="84" t="b">
        <v>0</v>
      </c>
      <c r="G571" s="84" t="b">
        <v>0</v>
      </c>
    </row>
    <row r="572" spans="1:7" ht="15">
      <c r="A572" s="84" t="s">
        <v>2756</v>
      </c>
      <c r="B572" s="84">
        <v>3</v>
      </c>
      <c r="C572" s="118">
        <v>0.005633806210055074</v>
      </c>
      <c r="D572" s="84" t="s">
        <v>2013</v>
      </c>
      <c r="E572" s="84" t="b">
        <v>0</v>
      </c>
      <c r="F572" s="84" t="b">
        <v>0</v>
      </c>
      <c r="G572" s="84" t="b">
        <v>0</v>
      </c>
    </row>
    <row r="573" spans="1:7" ht="15">
      <c r="A573" s="84" t="s">
        <v>2608</v>
      </c>
      <c r="B573" s="84">
        <v>3</v>
      </c>
      <c r="C573" s="118">
        <v>0.005633806210055074</v>
      </c>
      <c r="D573" s="84" t="s">
        <v>2013</v>
      </c>
      <c r="E573" s="84" t="b">
        <v>0</v>
      </c>
      <c r="F573" s="84" t="b">
        <v>0</v>
      </c>
      <c r="G573" s="84" t="b">
        <v>0</v>
      </c>
    </row>
    <row r="574" spans="1:7" ht="15">
      <c r="A574" s="84" t="s">
        <v>2591</v>
      </c>
      <c r="B574" s="84">
        <v>3</v>
      </c>
      <c r="C574" s="118">
        <v>0.005633806210055074</v>
      </c>
      <c r="D574" s="84" t="s">
        <v>2013</v>
      </c>
      <c r="E574" s="84" t="b">
        <v>0</v>
      </c>
      <c r="F574" s="84" t="b">
        <v>0</v>
      </c>
      <c r="G574" s="84" t="b">
        <v>0</v>
      </c>
    </row>
    <row r="575" spans="1:7" ht="15">
      <c r="A575" s="84" t="s">
        <v>2673</v>
      </c>
      <c r="B575" s="84">
        <v>3</v>
      </c>
      <c r="C575" s="118">
        <v>0.005633806210055074</v>
      </c>
      <c r="D575" s="84" t="s">
        <v>2013</v>
      </c>
      <c r="E575" s="84" t="b">
        <v>0</v>
      </c>
      <c r="F575" s="84" t="b">
        <v>0</v>
      </c>
      <c r="G575" s="84" t="b">
        <v>0</v>
      </c>
    </row>
    <row r="576" spans="1:7" ht="15">
      <c r="A576" s="84" t="s">
        <v>2713</v>
      </c>
      <c r="B576" s="84">
        <v>3</v>
      </c>
      <c r="C576" s="118">
        <v>0.006543055396228987</v>
      </c>
      <c r="D576" s="84" t="s">
        <v>2013</v>
      </c>
      <c r="E576" s="84" t="b">
        <v>0</v>
      </c>
      <c r="F576" s="84" t="b">
        <v>0</v>
      </c>
      <c r="G576" s="84" t="b">
        <v>0</v>
      </c>
    </row>
    <row r="577" spans="1:7" ht="15">
      <c r="A577" s="84" t="s">
        <v>2747</v>
      </c>
      <c r="B577" s="84">
        <v>3</v>
      </c>
      <c r="C577" s="118">
        <v>0.005633806210055074</v>
      </c>
      <c r="D577" s="84" t="s">
        <v>2013</v>
      </c>
      <c r="E577" s="84" t="b">
        <v>0</v>
      </c>
      <c r="F577" s="84" t="b">
        <v>0</v>
      </c>
      <c r="G577" s="84" t="b">
        <v>0</v>
      </c>
    </row>
    <row r="578" spans="1:7" ht="15">
      <c r="A578" s="84" t="s">
        <v>2640</v>
      </c>
      <c r="B578" s="84">
        <v>3</v>
      </c>
      <c r="C578" s="118">
        <v>0.005633806210055074</v>
      </c>
      <c r="D578" s="84" t="s">
        <v>2013</v>
      </c>
      <c r="E578" s="84" t="b">
        <v>0</v>
      </c>
      <c r="F578" s="84" t="b">
        <v>0</v>
      </c>
      <c r="G578" s="84" t="b">
        <v>0</v>
      </c>
    </row>
    <row r="579" spans="1:7" ht="15">
      <c r="A579" s="84" t="s">
        <v>2745</v>
      </c>
      <c r="B579" s="84">
        <v>3</v>
      </c>
      <c r="C579" s="118">
        <v>0.005633806210055074</v>
      </c>
      <c r="D579" s="84" t="s">
        <v>2013</v>
      </c>
      <c r="E579" s="84" t="b">
        <v>0</v>
      </c>
      <c r="F579" s="84" t="b">
        <v>0</v>
      </c>
      <c r="G579" s="84" t="b">
        <v>0</v>
      </c>
    </row>
    <row r="580" spans="1:7" ht="15">
      <c r="A580" s="84" t="s">
        <v>2794</v>
      </c>
      <c r="B580" s="84">
        <v>2</v>
      </c>
      <c r="C580" s="118">
        <v>0.004362036930819325</v>
      </c>
      <c r="D580" s="84" t="s">
        <v>2013</v>
      </c>
      <c r="E580" s="84" t="b">
        <v>0</v>
      </c>
      <c r="F580" s="84" t="b">
        <v>0</v>
      </c>
      <c r="G580" s="84" t="b">
        <v>0</v>
      </c>
    </row>
    <row r="581" spans="1:7" ht="15">
      <c r="A581" s="84" t="s">
        <v>2795</v>
      </c>
      <c r="B581" s="84">
        <v>2</v>
      </c>
      <c r="C581" s="118">
        <v>0.004362036930819325</v>
      </c>
      <c r="D581" s="84" t="s">
        <v>2013</v>
      </c>
      <c r="E581" s="84" t="b">
        <v>0</v>
      </c>
      <c r="F581" s="84" t="b">
        <v>0</v>
      </c>
      <c r="G581" s="84" t="b">
        <v>0</v>
      </c>
    </row>
    <row r="582" spans="1:7" ht="15">
      <c r="A582" s="84" t="s">
        <v>2796</v>
      </c>
      <c r="B582" s="84">
        <v>2</v>
      </c>
      <c r="C582" s="118">
        <v>0.004362036930819325</v>
      </c>
      <c r="D582" s="84" t="s">
        <v>2013</v>
      </c>
      <c r="E582" s="84" t="b">
        <v>0</v>
      </c>
      <c r="F582" s="84" t="b">
        <v>0</v>
      </c>
      <c r="G582" s="84" t="b">
        <v>0</v>
      </c>
    </row>
    <row r="583" spans="1:7" ht="15">
      <c r="A583" s="84" t="s">
        <v>2744</v>
      </c>
      <c r="B583" s="84">
        <v>2</v>
      </c>
      <c r="C583" s="118">
        <v>0.004362036930819325</v>
      </c>
      <c r="D583" s="84" t="s">
        <v>2013</v>
      </c>
      <c r="E583" s="84" t="b">
        <v>0</v>
      </c>
      <c r="F583" s="84" t="b">
        <v>0</v>
      </c>
      <c r="G583" s="84" t="b">
        <v>0</v>
      </c>
    </row>
    <row r="584" spans="1:7" ht="15">
      <c r="A584" s="84" t="s">
        <v>2797</v>
      </c>
      <c r="B584" s="84">
        <v>2</v>
      </c>
      <c r="C584" s="118">
        <v>0.004362036930819325</v>
      </c>
      <c r="D584" s="84" t="s">
        <v>2013</v>
      </c>
      <c r="E584" s="84" t="b">
        <v>0</v>
      </c>
      <c r="F584" s="84" t="b">
        <v>0</v>
      </c>
      <c r="G584" s="84" t="b">
        <v>0</v>
      </c>
    </row>
    <row r="585" spans="1:7" ht="15">
      <c r="A585" s="84" t="s">
        <v>2798</v>
      </c>
      <c r="B585" s="84">
        <v>2</v>
      </c>
      <c r="C585" s="118">
        <v>0.004362036930819325</v>
      </c>
      <c r="D585" s="84" t="s">
        <v>2013</v>
      </c>
      <c r="E585" s="84" t="b">
        <v>0</v>
      </c>
      <c r="F585" s="84" t="b">
        <v>0</v>
      </c>
      <c r="G585" s="84" t="b">
        <v>0</v>
      </c>
    </row>
    <row r="586" spans="1:7" ht="15">
      <c r="A586" s="84" t="s">
        <v>2881</v>
      </c>
      <c r="B586" s="84">
        <v>2</v>
      </c>
      <c r="C586" s="118">
        <v>0.004362036930819325</v>
      </c>
      <c r="D586" s="84" t="s">
        <v>2013</v>
      </c>
      <c r="E586" s="84" t="b">
        <v>0</v>
      </c>
      <c r="F586" s="84" t="b">
        <v>0</v>
      </c>
      <c r="G586" s="84" t="b">
        <v>0</v>
      </c>
    </row>
    <row r="587" spans="1:7" ht="15">
      <c r="A587" s="84" t="s">
        <v>2760</v>
      </c>
      <c r="B587" s="84">
        <v>2</v>
      </c>
      <c r="C587" s="118">
        <v>0.004362036930819325</v>
      </c>
      <c r="D587" s="84" t="s">
        <v>2013</v>
      </c>
      <c r="E587" s="84" t="b">
        <v>0</v>
      </c>
      <c r="F587" s="84" t="b">
        <v>0</v>
      </c>
      <c r="G587" s="84" t="b">
        <v>0</v>
      </c>
    </row>
    <row r="588" spans="1:7" ht="15">
      <c r="A588" s="84" t="s">
        <v>2882</v>
      </c>
      <c r="B588" s="84">
        <v>2</v>
      </c>
      <c r="C588" s="118">
        <v>0.004362036930819325</v>
      </c>
      <c r="D588" s="84" t="s">
        <v>2013</v>
      </c>
      <c r="E588" s="84" t="b">
        <v>1</v>
      </c>
      <c r="F588" s="84" t="b">
        <v>0</v>
      </c>
      <c r="G588" s="84" t="b">
        <v>0</v>
      </c>
    </row>
    <row r="589" spans="1:7" ht="15">
      <c r="A589" s="84" t="s">
        <v>2883</v>
      </c>
      <c r="B589" s="84">
        <v>2</v>
      </c>
      <c r="C589" s="118">
        <v>0.004362036930819325</v>
      </c>
      <c r="D589" s="84" t="s">
        <v>2013</v>
      </c>
      <c r="E589" s="84" t="b">
        <v>0</v>
      </c>
      <c r="F589" s="84" t="b">
        <v>0</v>
      </c>
      <c r="G589" s="84" t="b">
        <v>0</v>
      </c>
    </row>
    <row r="590" spans="1:7" ht="15">
      <c r="A590" s="84" t="s">
        <v>2884</v>
      </c>
      <c r="B590" s="84">
        <v>2</v>
      </c>
      <c r="C590" s="118">
        <v>0.004362036930819325</v>
      </c>
      <c r="D590" s="84" t="s">
        <v>2013</v>
      </c>
      <c r="E590" s="84" t="b">
        <v>0</v>
      </c>
      <c r="F590" s="84" t="b">
        <v>0</v>
      </c>
      <c r="G590" s="84" t="b">
        <v>0</v>
      </c>
    </row>
    <row r="591" spans="1:7" ht="15">
      <c r="A591" s="84" t="s">
        <v>2885</v>
      </c>
      <c r="B591" s="84">
        <v>2</v>
      </c>
      <c r="C591" s="118">
        <v>0.004362036930819325</v>
      </c>
      <c r="D591" s="84" t="s">
        <v>2013</v>
      </c>
      <c r="E591" s="84" t="b">
        <v>0</v>
      </c>
      <c r="F591" s="84" t="b">
        <v>0</v>
      </c>
      <c r="G591" s="84" t="b">
        <v>0</v>
      </c>
    </row>
    <row r="592" spans="1:7" ht="15">
      <c r="A592" s="84" t="s">
        <v>2611</v>
      </c>
      <c r="B592" s="84">
        <v>2</v>
      </c>
      <c r="C592" s="118">
        <v>0.004362036930819325</v>
      </c>
      <c r="D592" s="84" t="s">
        <v>2013</v>
      </c>
      <c r="E592" s="84" t="b">
        <v>0</v>
      </c>
      <c r="F592" s="84" t="b">
        <v>0</v>
      </c>
      <c r="G592" s="84" t="b">
        <v>0</v>
      </c>
    </row>
    <row r="593" spans="1:7" ht="15">
      <c r="A593" s="84" t="s">
        <v>2875</v>
      </c>
      <c r="B593" s="84">
        <v>2</v>
      </c>
      <c r="C593" s="118">
        <v>0.004362036930819325</v>
      </c>
      <c r="D593" s="84" t="s">
        <v>2013</v>
      </c>
      <c r="E593" s="84" t="b">
        <v>0</v>
      </c>
      <c r="F593" s="84" t="b">
        <v>0</v>
      </c>
      <c r="G593" s="84" t="b">
        <v>0</v>
      </c>
    </row>
    <row r="594" spans="1:7" ht="15">
      <c r="A594" s="84" t="s">
        <v>2132</v>
      </c>
      <c r="B594" s="84">
        <v>2</v>
      </c>
      <c r="C594" s="118">
        <v>0.004362036930819325</v>
      </c>
      <c r="D594" s="84" t="s">
        <v>2013</v>
      </c>
      <c r="E594" s="84" t="b">
        <v>0</v>
      </c>
      <c r="F594" s="84" t="b">
        <v>0</v>
      </c>
      <c r="G594" s="84" t="b">
        <v>0</v>
      </c>
    </row>
    <row r="595" spans="1:7" ht="15">
      <c r="A595" s="84" t="s">
        <v>2728</v>
      </c>
      <c r="B595" s="84">
        <v>2</v>
      </c>
      <c r="C595" s="118">
        <v>0.004362036930819325</v>
      </c>
      <c r="D595" s="84" t="s">
        <v>2013</v>
      </c>
      <c r="E595" s="84" t="b">
        <v>0</v>
      </c>
      <c r="F595" s="84" t="b">
        <v>0</v>
      </c>
      <c r="G595" s="84" t="b">
        <v>0</v>
      </c>
    </row>
    <row r="596" spans="1:7" ht="15">
      <c r="A596" s="84" t="s">
        <v>2876</v>
      </c>
      <c r="B596" s="84">
        <v>2</v>
      </c>
      <c r="C596" s="118">
        <v>0.004362036930819325</v>
      </c>
      <c r="D596" s="84" t="s">
        <v>2013</v>
      </c>
      <c r="E596" s="84" t="b">
        <v>0</v>
      </c>
      <c r="F596" s="84" t="b">
        <v>0</v>
      </c>
      <c r="G596" s="84" t="b">
        <v>0</v>
      </c>
    </row>
    <row r="597" spans="1:7" ht="15">
      <c r="A597" s="84" t="s">
        <v>2877</v>
      </c>
      <c r="B597" s="84">
        <v>2</v>
      </c>
      <c r="C597" s="118">
        <v>0.004362036930819325</v>
      </c>
      <c r="D597" s="84" t="s">
        <v>2013</v>
      </c>
      <c r="E597" s="84" t="b">
        <v>0</v>
      </c>
      <c r="F597" s="84" t="b">
        <v>0</v>
      </c>
      <c r="G597" s="84" t="b">
        <v>0</v>
      </c>
    </row>
    <row r="598" spans="1:7" ht="15">
      <c r="A598" s="84" t="s">
        <v>2878</v>
      </c>
      <c r="B598" s="84">
        <v>2</v>
      </c>
      <c r="C598" s="118">
        <v>0.004362036930819325</v>
      </c>
      <c r="D598" s="84" t="s">
        <v>2013</v>
      </c>
      <c r="E598" s="84" t="b">
        <v>1</v>
      </c>
      <c r="F598" s="84" t="b">
        <v>0</v>
      </c>
      <c r="G598" s="84" t="b">
        <v>0</v>
      </c>
    </row>
    <row r="599" spans="1:7" ht="15">
      <c r="A599" s="84" t="s">
        <v>2879</v>
      </c>
      <c r="B599" s="84">
        <v>2</v>
      </c>
      <c r="C599" s="118">
        <v>0.004362036930819325</v>
      </c>
      <c r="D599" s="84" t="s">
        <v>2013</v>
      </c>
      <c r="E599" s="84" t="b">
        <v>0</v>
      </c>
      <c r="F599" s="84" t="b">
        <v>0</v>
      </c>
      <c r="G599" s="84" t="b">
        <v>0</v>
      </c>
    </row>
    <row r="600" spans="1:7" ht="15">
      <c r="A600" s="84" t="s">
        <v>2880</v>
      </c>
      <c r="B600" s="84">
        <v>2</v>
      </c>
      <c r="C600" s="118">
        <v>0.004362036930819325</v>
      </c>
      <c r="D600" s="84" t="s">
        <v>2013</v>
      </c>
      <c r="E600" s="84" t="b">
        <v>0</v>
      </c>
      <c r="F600" s="84" t="b">
        <v>0</v>
      </c>
      <c r="G600" s="84" t="b">
        <v>0</v>
      </c>
    </row>
    <row r="601" spans="1:7" ht="15">
      <c r="A601" s="84" t="s">
        <v>2874</v>
      </c>
      <c r="B601" s="84">
        <v>2</v>
      </c>
      <c r="C601" s="118">
        <v>0.004362036930819325</v>
      </c>
      <c r="D601" s="84" t="s">
        <v>2013</v>
      </c>
      <c r="E601" s="84" t="b">
        <v>0</v>
      </c>
      <c r="F601" s="84" t="b">
        <v>0</v>
      </c>
      <c r="G601" s="84" t="b">
        <v>0</v>
      </c>
    </row>
    <row r="602" spans="1:7" ht="15">
      <c r="A602" s="84" t="s">
        <v>2867</v>
      </c>
      <c r="B602" s="84">
        <v>2</v>
      </c>
      <c r="C602" s="118">
        <v>0.004362036930819325</v>
      </c>
      <c r="D602" s="84" t="s">
        <v>2013</v>
      </c>
      <c r="E602" s="84" t="b">
        <v>0</v>
      </c>
      <c r="F602" s="84" t="b">
        <v>0</v>
      </c>
      <c r="G602" s="84" t="b">
        <v>0</v>
      </c>
    </row>
    <row r="603" spans="1:7" ht="15">
      <c r="A603" s="84" t="s">
        <v>2868</v>
      </c>
      <c r="B603" s="84">
        <v>2</v>
      </c>
      <c r="C603" s="118">
        <v>0.004362036930819325</v>
      </c>
      <c r="D603" s="84" t="s">
        <v>2013</v>
      </c>
      <c r="E603" s="84" t="b">
        <v>0</v>
      </c>
      <c r="F603" s="84" t="b">
        <v>0</v>
      </c>
      <c r="G603" s="84" t="b">
        <v>0</v>
      </c>
    </row>
    <row r="604" spans="1:7" ht="15">
      <c r="A604" s="84" t="s">
        <v>2869</v>
      </c>
      <c r="B604" s="84">
        <v>2</v>
      </c>
      <c r="C604" s="118">
        <v>0.004362036930819325</v>
      </c>
      <c r="D604" s="84" t="s">
        <v>2013</v>
      </c>
      <c r="E604" s="84" t="b">
        <v>0</v>
      </c>
      <c r="F604" s="84" t="b">
        <v>0</v>
      </c>
      <c r="G604" s="84" t="b">
        <v>0</v>
      </c>
    </row>
    <row r="605" spans="1:7" ht="15">
      <c r="A605" s="84" t="s">
        <v>2870</v>
      </c>
      <c r="B605" s="84">
        <v>2</v>
      </c>
      <c r="C605" s="118">
        <v>0.004362036930819325</v>
      </c>
      <c r="D605" s="84" t="s">
        <v>2013</v>
      </c>
      <c r="E605" s="84" t="b">
        <v>0</v>
      </c>
      <c r="F605" s="84" t="b">
        <v>0</v>
      </c>
      <c r="G605" s="84" t="b">
        <v>0</v>
      </c>
    </row>
    <row r="606" spans="1:7" ht="15">
      <c r="A606" s="84" t="s">
        <v>2871</v>
      </c>
      <c r="B606" s="84">
        <v>2</v>
      </c>
      <c r="C606" s="118">
        <v>0.004362036930819325</v>
      </c>
      <c r="D606" s="84" t="s">
        <v>2013</v>
      </c>
      <c r="E606" s="84" t="b">
        <v>0</v>
      </c>
      <c r="F606" s="84" t="b">
        <v>0</v>
      </c>
      <c r="G606" s="84" t="b">
        <v>0</v>
      </c>
    </row>
    <row r="607" spans="1:7" ht="15">
      <c r="A607" s="84" t="s">
        <v>2872</v>
      </c>
      <c r="B607" s="84">
        <v>2</v>
      </c>
      <c r="C607" s="118">
        <v>0.004362036930819325</v>
      </c>
      <c r="D607" s="84" t="s">
        <v>2013</v>
      </c>
      <c r="E607" s="84" t="b">
        <v>1</v>
      </c>
      <c r="F607" s="84" t="b">
        <v>0</v>
      </c>
      <c r="G607" s="84" t="b">
        <v>0</v>
      </c>
    </row>
    <row r="608" spans="1:7" ht="15">
      <c r="A608" s="84" t="s">
        <v>324</v>
      </c>
      <c r="B608" s="84">
        <v>2</v>
      </c>
      <c r="C608" s="118">
        <v>0.004362036930819325</v>
      </c>
      <c r="D608" s="84" t="s">
        <v>2013</v>
      </c>
      <c r="E608" s="84" t="b">
        <v>0</v>
      </c>
      <c r="F608" s="84" t="b">
        <v>0</v>
      </c>
      <c r="G608" s="84" t="b">
        <v>0</v>
      </c>
    </row>
    <row r="609" spans="1:7" ht="15">
      <c r="A609" s="84" t="s">
        <v>2873</v>
      </c>
      <c r="B609" s="84">
        <v>2</v>
      </c>
      <c r="C609" s="118">
        <v>0.004362036930819325</v>
      </c>
      <c r="D609" s="84" t="s">
        <v>2013</v>
      </c>
      <c r="E609" s="84" t="b">
        <v>0</v>
      </c>
      <c r="F609" s="84" t="b">
        <v>0</v>
      </c>
      <c r="G609" s="84" t="b">
        <v>0</v>
      </c>
    </row>
    <row r="610" spans="1:7" ht="15">
      <c r="A610" s="84" t="s">
        <v>2727</v>
      </c>
      <c r="B610" s="84">
        <v>2</v>
      </c>
      <c r="C610" s="118">
        <v>0.004362036930819325</v>
      </c>
      <c r="D610" s="84" t="s">
        <v>2013</v>
      </c>
      <c r="E610" s="84" t="b">
        <v>0</v>
      </c>
      <c r="F610" s="84" t="b">
        <v>0</v>
      </c>
      <c r="G610" s="84" t="b">
        <v>0</v>
      </c>
    </row>
    <row r="611" spans="1:7" ht="15">
      <c r="A611" s="84" t="s">
        <v>2865</v>
      </c>
      <c r="B611" s="84">
        <v>2</v>
      </c>
      <c r="C611" s="118">
        <v>0.004362036930819325</v>
      </c>
      <c r="D611" s="84" t="s">
        <v>2013</v>
      </c>
      <c r="E611" s="84" t="b">
        <v>0</v>
      </c>
      <c r="F611" s="84" t="b">
        <v>0</v>
      </c>
      <c r="G611" s="84" t="b">
        <v>0</v>
      </c>
    </row>
    <row r="612" spans="1:7" ht="15">
      <c r="A612" s="84" t="s">
        <v>2208</v>
      </c>
      <c r="B612" s="84">
        <v>2</v>
      </c>
      <c r="C612" s="118">
        <v>0.004362036930819325</v>
      </c>
      <c r="D612" s="84" t="s">
        <v>2013</v>
      </c>
      <c r="E612" s="84" t="b">
        <v>1</v>
      </c>
      <c r="F612" s="84" t="b">
        <v>0</v>
      </c>
      <c r="G612" s="84" t="b">
        <v>0</v>
      </c>
    </row>
    <row r="613" spans="1:7" ht="15">
      <c r="A613" s="84" t="s">
        <v>2866</v>
      </c>
      <c r="B613" s="84">
        <v>2</v>
      </c>
      <c r="C613" s="118">
        <v>0.004362036930819325</v>
      </c>
      <c r="D613" s="84" t="s">
        <v>2013</v>
      </c>
      <c r="E613" s="84" t="b">
        <v>0</v>
      </c>
      <c r="F613" s="84" t="b">
        <v>0</v>
      </c>
      <c r="G613" s="84" t="b">
        <v>0</v>
      </c>
    </row>
    <row r="614" spans="1:7" ht="15">
      <c r="A614" s="84" t="s">
        <v>2726</v>
      </c>
      <c r="B614" s="84">
        <v>2</v>
      </c>
      <c r="C614" s="118">
        <v>0.004362036930819325</v>
      </c>
      <c r="D614" s="84" t="s">
        <v>2013</v>
      </c>
      <c r="E614" s="84" t="b">
        <v>0</v>
      </c>
      <c r="F614" s="84" t="b">
        <v>0</v>
      </c>
      <c r="G614" s="84" t="b">
        <v>0</v>
      </c>
    </row>
    <row r="615" spans="1:7" ht="15">
      <c r="A615" s="84" t="s">
        <v>2862</v>
      </c>
      <c r="B615" s="84">
        <v>2</v>
      </c>
      <c r="C615" s="118">
        <v>0.004362036930819325</v>
      </c>
      <c r="D615" s="84" t="s">
        <v>2013</v>
      </c>
      <c r="E615" s="84" t="b">
        <v>0</v>
      </c>
      <c r="F615" s="84" t="b">
        <v>0</v>
      </c>
      <c r="G615" s="84" t="b">
        <v>0</v>
      </c>
    </row>
    <row r="616" spans="1:7" ht="15">
      <c r="A616" s="84" t="s">
        <v>2863</v>
      </c>
      <c r="B616" s="84">
        <v>2</v>
      </c>
      <c r="C616" s="118">
        <v>0.004362036930819325</v>
      </c>
      <c r="D616" s="84" t="s">
        <v>2013</v>
      </c>
      <c r="E616" s="84" t="b">
        <v>0</v>
      </c>
      <c r="F616" s="84" t="b">
        <v>0</v>
      </c>
      <c r="G616" s="84" t="b">
        <v>0</v>
      </c>
    </row>
    <row r="617" spans="1:7" ht="15">
      <c r="A617" s="84" t="s">
        <v>2864</v>
      </c>
      <c r="B617" s="84">
        <v>2</v>
      </c>
      <c r="C617" s="118">
        <v>0.004362036930819325</v>
      </c>
      <c r="D617" s="84" t="s">
        <v>2013</v>
      </c>
      <c r="E617" s="84" t="b">
        <v>0</v>
      </c>
      <c r="F617" s="84" t="b">
        <v>1</v>
      </c>
      <c r="G617" s="84" t="b">
        <v>0</v>
      </c>
    </row>
    <row r="618" spans="1:7" ht="15">
      <c r="A618" s="84" t="s">
        <v>2643</v>
      </c>
      <c r="B618" s="84">
        <v>2</v>
      </c>
      <c r="C618" s="118">
        <v>0.004362036930819325</v>
      </c>
      <c r="D618" s="84" t="s">
        <v>2013</v>
      </c>
      <c r="E618" s="84" t="b">
        <v>0</v>
      </c>
      <c r="F618" s="84" t="b">
        <v>0</v>
      </c>
      <c r="G618" s="84" t="b">
        <v>0</v>
      </c>
    </row>
    <row r="619" spans="1:7" ht="15">
      <c r="A619" s="84" t="s">
        <v>2724</v>
      </c>
      <c r="B619" s="84">
        <v>2</v>
      </c>
      <c r="C619" s="118">
        <v>0.004362036930819325</v>
      </c>
      <c r="D619" s="84" t="s">
        <v>2013</v>
      </c>
      <c r="E619" s="84" t="b">
        <v>0</v>
      </c>
      <c r="F619" s="84" t="b">
        <v>0</v>
      </c>
      <c r="G619" s="84" t="b">
        <v>0</v>
      </c>
    </row>
    <row r="620" spans="1:7" ht="15">
      <c r="A620" s="84" t="s">
        <v>2859</v>
      </c>
      <c r="B620" s="84">
        <v>2</v>
      </c>
      <c r="C620" s="118">
        <v>0.004362036930819325</v>
      </c>
      <c r="D620" s="84" t="s">
        <v>2013</v>
      </c>
      <c r="E620" s="84" t="b">
        <v>0</v>
      </c>
      <c r="F620" s="84" t="b">
        <v>0</v>
      </c>
      <c r="G620" s="84" t="b">
        <v>0</v>
      </c>
    </row>
    <row r="621" spans="1:7" ht="15">
      <c r="A621" s="84" t="s">
        <v>2860</v>
      </c>
      <c r="B621" s="84">
        <v>2</v>
      </c>
      <c r="C621" s="118">
        <v>0.004362036930819325</v>
      </c>
      <c r="D621" s="84" t="s">
        <v>2013</v>
      </c>
      <c r="E621" s="84" t="b">
        <v>0</v>
      </c>
      <c r="F621" s="84" t="b">
        <v>0</v>
      </c>
      <c r="G621" s="84" t="b">
        <v>0</v>
      </c>
    </row>
    <row r="622" spans="1:7" ht="15">
      <c r="A622" s="84" t="s">
        <v>2861</v>
      </c>
      <c r="B622" s="84">
        <v>2</v>
      </c>
      <c r="C622" s="118">
        <v>0.004362036930819325</v>
      </c>
      <c r="D622" s="84" t="s">
        <v>2013</v>
      </c>
      <c r="E622" s="84" t="b">
        <v>0</v>
      </c>
      <c r="F622" s="84" t="b">
        <v>0</v>
      </c>
      <c r="G622" s="84" t="b">
        <v>0</v>
      </c>
    </row>
    <row r="623" spans="1:7" ht="15">
      <c r="A623" s="84" t="s">
        <v>2853</v>
      </c>
      <c r="B623" s="84">
        <v>2</v>
      </c>
      <c r="C623" s="118">
        <v>0.004362036930819325</v>
      </c>
      <c r="D623" s="84" t="s">
        <v>2013</v>
      </c>
      <c r="E623" s="84" t="b">
        <v>0</v>
      </c>
      <c r="F623" s="84" t="b">
        <v>0</v>
      </c>
      <c r="G623" s="84" t="b">
        <v>0</v>
      </c>
    </row>
    <row r="624" spans="1:7" ht="15">
      <c r="A624" s="84" t="s">
        <v>2854</v>
      </c>
      <c r="B624" s="84">
        <v>2</v>
      </c>
      <c r="C624" s="118">
        <v>0.004362036930819325</v>
      </c>
      <c r="D624" s="84" t="s">
        <v>2013</v>
      </c>
      <c r="E624" s="84" t="b">
        <v>0</v>
      </c>
      <c r="F624" s="84" t="b">
        <v>0</v>
      </c>
      <c r="G624" s="84" t="b">
        <v>0</v>
      </c>
    </row>
    <row r="625" spans="1:7" ht="15">
      <c r="A625" s="84" t="s">
        <v>2855</v>
      </c>
      <c r="B625" s="84">
        <v>2</v>
      </c>
      <c r="C625" s="118">
        <v>0.004362036930819325</v>
      </c>
      <c r="D625" s="84" t="s">
        <v>2013</v>
      </c>
      <c r="E625" s="84" t="b">
        <v>0</v>
      </c>
      <c r="F625" s="84" t="b">
        <v>0</v>
      </c>
      <c r="G625" s="84" t="b">
        <v>0</v>
      </c>
    </row>
    <row r="626" spans="1:7" ht="15">
      <c r="A626" s="84" t="s">
        <v>2856</v>
      </c>
      <c r="B626" s="84">
        <v>2</v>
      </c>
      <c r="C626" s="118">
        <v>0.004362036930819325</v>
      </c>
      <c r="D626" s="84" t="s">
        <v>2013</v>
      </c>
      <c r="E626" s="84" t="b">
        <v>0</v>
      </c>
      <c r="F626" s="84" t="b">
        <v>0</v>
      </c>
      <c r="G626" s="84" t="b">
        <v>0</v>
      </c>
    </row>
    <row r="627" spans="1:7" ht="15">
      <c r="A627" s="84" t="s">
        <v>2857</v>
      </c>
      <c r="B627" s="84">
        <v>2</v>
      </c>
      <c r="C627" s="118">
        <v>0.004362036930819325</v>
      </c>
      <c r="D627" s="84" t="s">
        <v>2013</v>
      </c>
      <c r="E627" s="84" t="b">
        <v>0</v>
      </c>
      <c r="F627" s="84" t="b">
        <v>0</v>
      </c>
      <c r="G627" s="84" t="b">
        <v>0</v>
      </c>
    </row>
    <row r="628" spans="1:7" ht="15">
      <c r="A628" s="84" t="s">
        <v>2858</v>
      </c>
      <c r="B628" s="84">
        <v>2</v>
      </c>
      <c r="C628" s="118">
        <v>0.004362036930819325</v>
      </c>
      <c r="D628" s="84" t="s">
        <v>2013</v>
      </c>
      <c r="E628" s="84" t="b">
        <v>0</v>
      </c>
      <c r="F628" s="84" t="b">
        <v>0</v>
      </c>
      <c r="G628" s="84" t="b">
        <v>0</v>
      </c>
    </row>
    <row r="629" spans="1:7" ht="15">
      <c r="A629" s="84" t="s">
        <v>2759</v>
      </c>
      <c r="B629" s="84">
        <v>2</v>
      </c>
      <c r="C629" s="118">
        <v>0.004362036930819325</v>
      </c>
      <c r="D629" s="84" t="s">
        <v>2013</v>
      </c>
      <c r="E629" s="84" t="b">
        <v>0</v>
      </c>
      <c r="F629" s="84" t="b">
        <v>0</v>
      </c>
      <c r="G629" s="84" t="b">
        <v>0</v>
      </c>
    </row>
    <row r="630" spans="1:7" ht="15">
      <c r="A630" s="84" t="s">
        <v>2843</v>
      </c>
      <c r="B630" s="84">
        <v>2</v>
      </c>
      <c r="C630" s="118">
        <v>0.004362036930819325</v>
      </c>
      <c r="D630" s="84" t="s">
        <v>2013</v>
      </c>
      <c r="E630" s="84" t="b">
        <v>0</v>
      </c>
      <c r="F630" s="84" t="b">
        <v>0</v>
      </c>
      <c r="G630" s="84" t="b">
        <v>0</v>
      </c>
    </row>
    <row r="631" spans="1:7" ht="15">
      <c r="A631" s="84" t="s">
        <v>2610</v>
      </c>
      <c r="B631" s="84">
        <v>2</v>
      </c>
      <c r="C631" s="118">
        <v>0.004362036930819325</v>
      </c>
      <c r="D631" s="84" t="s">
        <v>2013</v>
      </c>
      <c r="E631" s="84" t="b">
        <v>0</v>
      </c>
      <c r="F631" s="84" t="b">
        <v>0</v>
      </c>
      <c r="G631" s="84" t="b">
        <v>0</v>
      </c>
    </row>
    <row r="632" spans="1:7" ht="15">
      <c r="A632" s="84" t="s">
        <v>2844</v>
      </c>
      <c r="B632" s="84">
        <v>2</v>
      </c>
      <c r="C632" s="118">
        <v>0.004362036930819325</v>
      </c>
      <c r="D632" s="84" t="s">
        <v>2013</v>
      </c>
      <c r="E632" s="84" t="b">
        <v>0</v>
      </c>
      <c r="F632" s="84" t="b">
        <v>1</v>
      </c>
      <c r="G632" s="84" t="b">
        <v>0</v>
      </c>
    </row>
    <row r="633" spans="1:7" ht="15">
      <c r="A633" s="84" t="s">
        <v>2845</v>
      </c>
      <c r="B633" s="84">
        <v>2</v>
      </c>
      <c r="C633" s="118">
        <v>0.004362036930819325</v>
      </c>
      <c r="D633" s="84" t="s">
        <v>2013</v>
      </c>
      <c r="E633" s="84" t="b">
        <v>0</v>
      </c>
      <c r="F633" s="84" t="b">
        <v>0</v>
      </c>
      <c r="G633" s="84" t="b">
        <v>0</v>
      </c>
    </row>
    <row r="634" spans="1:7" ht="15">
      <c r="A634" s="84" t="s">
        <v>2846</v>
      </c>
      <c r="B634" s="84">
        <v>2</v>
      </c>
      <c r="C634" s="118">
        <v>0.004362036930819325</v>
      </c>
      <c r="D634" s="84" t="s">
        <v>2013</v>
      </c>
      <c r="E634" s="84" t="b">
        <v>0</v>
      </c>
      <c r="F634" s="84" t="b">
        <v>0</v>
      </c>
      <c r="G634" s="84" t="b">
        <v>0</v>
      </c>
    </row>
    <row r="635" spans="1:7" ht="15">
      <c r="A635" s="84" t="s">
        <v>2847</v>
      </c>
      <c r="B635" s="84">
        <v>2</v>
      </c>
      <c r="C635" s="118">
        <v>0.004362036930819325</v>
      </c>
      <c r="D635" s="84" t="s">
        <v>2013</v>
      </c>
      <c r="E635" s="84" t="b">
        <v>0</v>
      </c>
      <c r="F635" s="84" t="b">
        <v>0</v>
      </c>
      <c r="G635" s="84" t="b">
        <v>0</v>
      </c>
    </row>
    <row r="636" spans="1:7" ht="15">
      <c r="A636" s="84" t="s">
        <v>2848</v>
      </c>
      <c r="B636" s="84">
        <v>2</v>
      </c>
      <c r="C636" s="118">
        <v>0.004362036930819325</v>
      </c>
      <c r="D636" s="84" t="s">
        <v>2013</v>
      </c>
      <c r="E636" s="84" t="b">
        <v>0</v>
      </c>
      <c r="F636" s="84" t="b">
        <v>0</v>
      </c>
      <c r="G636" s="84" t="b">
        <v>0</v>
      </c>
    </row>
    <row r="637" spans="1:7" ht="15">
      <c r="A637" s="84" t="s">
        <v>2849</v>
      </c>
      <c r="B637" s="84">
        <v>2</v>
      </c>
      <c r="C637" s="118">
        <v>0.004362036930819325</v>
      </c>
      <c r="D637" s="84" t="s">
        <v>2013</v>
      </c>
      <c r="E637" s="84" t="b">
        <v>0</v>
      </c>
      <c r="F637" s="84" t="b">
        <v>0</v>
      </c>
      <c r="G637" s="84" t="b">
        <v>0</v>
      </c>
    </row>
    <row r="638" spans="1:7" ht="15">
      <c r="A638" s="84" t="s">
        <v>2850</v>
      </c>
      <c r="B638" s="84">
        <v>2</v>
      </c>
      <c r="C638" s="118">
        <v>0.004362036930819325</v>
      </c>
      <c r="D638" s="84" t="s">
        <v>2013</v>
      </c>
      <c r="E638" s="84" t="b">
        <v>0</v>
      </c>
      <c r="F638" s="84" t="b">
        <v>0</v>
      </c>
      <c r="G638" s="84" t="b">
        <v>0</v>
      </c>
    </row>
    <row r="639" spans="1:7" ht="15">
      <c r="A639" s="84" t="s">
        <v>2851</v>
      </c>
      <c r="B639" s="84">
        <v>2</v>
      </c>
      <c r="C639" s="118">
        <v>0.004362036930819325</v>
      </c>
      <c r="D639" s="84" t="s">
        <v>2013</v>
      </c>
      <c r="E639" s="84" t="b">
        <v>0</v>
      </c>
      <c r="F639" s="84" t="b">
        <v>0</v>
      </c>
      <c r="G639" s="84" t="b">
        <v>0</v>
      </c>
    </row>
    <row r="640" spans="1:7" ht="15">
      <c r="A640" s="84" t="s">
        <v>2852</v>
      </c>
      <c r="B640" s="84">
        <v>2</v>
      </c>
      <c r="C640" s="118">
        <v>0.004362036930819325</v>
      </c>
      <c r="D640" s="84" t="s">
        <v>2013</v>
      </c>
      <c r="E640" s="84" t="b">
        <v>0</v>
      </c>
      <c r="F640" s="84" t="b">
        <v>0</v>
      </c>
      <c r="G640" s="84" t="b">
        <v>0</v>
      </c>
    </row>
    <row r="641" spans="1:7" ht="15">
      <c r="A641" s="84" t="s">
        <v>2839</v>
      </c>
      <c r="B641" s="84">
        <v>2</v>
      </c>
      <c r="C641" s="118">
        <v>0.004362036930819325</v>
      </c>
      <c r="D641" s="84" t="s">
        <v>2013</v>
      </c>
      <c r="E641" s="84" t="b">
        <v>0</v>
      </c>
      <c r="F641" s="84" t="b">
        <v>0</v>
      </c>
      <c r="G641" s="84" t="b">
        <v>0</v>
      </c>
    </row>
    <row r="642" spans="1:7" ht="15">
      <c r="A642" s="84" t="s">
        <v>2840</v>
      </c>
      <c r="B642" s="84">
        <v>2</v>
      </c>
      <c r="C642" s="118">
        <v>0.004362036930819325</v>
      </c>
      <c r="D642" s="84" t="s">
        <v>2013</v>
      </c>
      <c r="E642" s="84" t="b">
        <v>0</v>
      </c>
      <c r="F642" s="84" t="b">
        <v>0</v>
      </c>
      <c r="G642" s="84" t="b">
        <v>0</v>
      </c>
    </row>
    <row r="643" spans="1:7" ht="15">
      <c r="A643" s="84" t="s">
        <v>2601</v>
      </c>
      <c r="B643" s="84">
        <v>2</v>
      </c>
      <c r="C643" s="118">
        <v>0.004362036930819325</v>
      </c>
      <c r="D643" s="84" t="s">
        <v>2013</v>
      </c>
      <c r="E643" s="84" t="b">
        <v>0</v>
      </c>
      <c r="F643" s="84" t="b">
        <v>0</v>
      </c>
      <c r="G643" s="84" t="b">
        <v>0</v>
      </c>
    </row>
    <row r="644" spans="1:7" ht="15">
      <c r="A644" s="84" t="s">
        <v>2841</v>
      </c>
      <c r="B644" s="84">
        <v>2</v>
      </c>
      <c r="C644" s="118">
        <v>0.004362036930819325</v>
      </c>
      <c r="D644" s="84" t="s">
        <v>2013</v>
      </c>
      <c r="E644" s="84" t="b">
        <v>0</v>
      </c>
      <c r="F644" s="84" t="b">
        <v>0</v>
      </c>
      <c r="G644" s="84" t="b">
        <v>0</v>
      </c>
    </row>
    <row r="645" spans="1:7" ht="15">
      <c r="A645" s="84" t="s">
        <v>2131</v>
      </c>
      <c r="B645" s="84">
        <v>2</v>
      </c>
      <c r="C645" s="118">
        <v>0.004362036930819325</v>
      </c>
      <c r="D645" s="84" t="s">
        <v>2013</v>
      </c>
      <c r="E645" s="84" t="b">
        <v>0</v>
      </c>
      <c r="F645" s="84" t="b">
        <v>0</v>
      </c>
      <c r="G645" s="84" t="b">
        <v>0</v>
      </c>
    </row>
    <row r="646" spans="1:7" ht="15">
      <c r="A646" s="84" t="s">
        <v>2842</v>
      </c>
      <c r="B646" s="84">
        <v>2</v>
      </c>
      <c r="C646" s="118">
        <v>0.004362036930819325</v>
      </c>
      <c r="D646" s="84" t="s">
        <v>2013</v>
      </c>
      <c r="E646" s="84" t="b">
        <v>0</v>
      </c>
      <c r="F646" s="84" t="b">
        <v>0</v>
      </c>
      <c r="G646" s="84" t="b">
        <v>0</v>
      </c>
    </row>
    <row r="647" spans="1:7" ht="15">
      <c r="A647" s="84" t="s">
        <v>2195</v>
      </c>
      <c r="B647" s="84">
        <v>2</v>
      </c>
      <c r="C647" s="118">
        <v>0.004362036930819325</v>
      </c>
      <c r="D647" s="84" t="s">
        <v>2013</v>
      </c>
      <c r="E647" s="84" t="b">
        <v>0</v>
      </c>
      <c r="F647" s="84" t="b">
        <v>0</v>
      </c>
      <c r="G647" s="84" t="b">
        <v>0</v>
      </c>
    </row>
    <row r="648" spans="1:7" ht="15">
      <c r="A648" s="84" t="s">
        <v>2832</v>
      </c>
      <c r="B648" s="84">
        <v>2</v>
      </c>
      <c r="C648" s="118">
        <v>0.004362036930819325</v>
      </c>
      <c r="D648" s="84" t="s">
        <v>2013</v>
      </c>
      <c r="E648" s="84" t="b">
        <v>0</v>
      </c>
      <c r="F648" s="84" t="b">
        <v>0</v>
      </c>
      <c r="G648" s="84" t="b">
        <v>0</v>
      </c>
    </row>
    <row r="649" spans="1:7" ht="15">
      <c r="A649" s="84" t="s">
        <v>2749</v>
      </c>
      <c r="B649" s="84">
        <v>2</v>
      </c>
      <c r="C649" s="118">
        <v>0.004362036930819325</v>
      </c>
      <c r="D649" s="84" t="s">
        <v>2013</v>
      </c>
      <c r="E649" s="84" t="b">
        <v>0</v>
      </c>
      <c r="F649" s="84" t="b">
        <v>0</v>
      </c>
      <c r="G649" s="84" t="b">
        <v>0</v>
      </c>
    </row>
    <row r="650" spans="1:7" ht="15">
      <c r="A650" s="84" t="s">
        <v>2833</v>
      </c>
      <c r="B650" s="84">
        <v>2</v>
      </c>
      <c r="C650" s="118">
        <v>0.004362036930819325</v>
      </c>
      <c r="D650" s="84" t="s">
        <v>2013</v>
      </c>
      <c r="E650" s="84" t="b">
        <v>1</v>
      </c>
      <c r="F650" s="84" t="b">
        <v>0</v>
      </c>
      <c r="G650" s="84" t="b">
        <v>0</v>
      </c>
    </row>
    <row r="651" spans="1:7" ht="15">
      <c r="A651" s="84" t="s">
        <v>2750</v>
      </c>
      <c r="B651" s="84">
        <v>2</v>
      </c>
      <c r="C651" s="118">
        <v>0.004362036930819325</v>
      </c>
      <c r="D651" s="84" t="s">
        <v>2013</v>
      </c>
      <c r="E651" s="84" t="b">
        <v>1</v>
      </c>
      <c r="F651" s="84" t="b">
        <v>0</v>
      </c>
      <c r="G651" s="84" t="b">
        <v>0</v>
      </c>
    </row>
    <row r="652" spans="1:7" ht="15">
      <c r="A652" s="84" t="s">
        <v>2834</v>
      </c>
      <c r="B652" s="84">
        <v>2</v>
      </c>
      <c r="C652" s="118">
        <v>0.004362036930819325</v>
      </c>
      <c r="D652" s="84" t="s">
        <v>2013</v>
      </c>
      <c r="E652" s="84" t="b">
        <v>0</v>
      </c>
      <c r="F652" s="84" t="b">
        <v>0</v>
      </c>
      <c r="G652" s="84" t="b">
        <v>0</v>
      </c>
    </row>
    <row r="653" spans="1:7" ht="15">
      <c r="A653" s="84" t="s">
        <v>2185</v>
      </c>
      <c r="B653" s="84">
        <v>2</v>
      </c>
      <c r="C653" s="118">
        <v>0.004362036930819325</v>
      </c>
      <c r="D653" s="84" t="s">
        <v>2013</v>
      </c>
      <c r="E653" s="84" t="b">
        <v>0</v>
      </c>
      <c r="F653" s="84" t="b">
        <v>0</v>
      </c>
      <c r="G653" s="84" t="b">
        <v>0</v>
      </c>
    </row>
    <row r="654" spans="1:7" ht="15">
      <c r="A654" s="84" t="s">
        <v>2835</v>
      </c>
      <c r="B654" s="84">
        <v>2</v>
      </c>
      <c r="C654" s="118">
        <v>0.004362036930819325</v>
      </c>
      <c r="D654" s="84" t="s">
        <v>2013</v>
      </c>
      <c r="E654" s="84" t="b">
        <v>0</v>
      </c>
      <c r="F654" s="84" t="b">
        <v>0</v>
      </c>
      <c r="G654" s="84" t="b">
        <v>0</v>
      </c>
    </row>
    <row r="655" spans="1:7" ht="15">
      <c r="A655" s="84" t="s">
        <v>2836</v>
      </c>
      <c r="B655" s="84">
        <v>2</v>
      </c>
      <c r="C655" s="118">
        <v>0.004362036930819325</v>
      </c>
      <c r="D655" s="84" t="s">
        <v>2013</v>
      </c>
      <c r="E655" s="84" t="b">
        <v>0</v>
      </c>
      <c r="F655" s="84" t="b">
        <v>0</v>
      </c>
      <c r="G655" s="84" t="b">
        <v>0</v>
      </c>
    </row>
    <row r="656" spans="1:7" ht="15">
      <c r="A656" s="84" t="s">
        <v>2828</v>
      </c>
      <c r="B656" s="84">
        <v>2</v>
      </c>
      <c r="C656" s="118">
        <v>0.004362036930819325</v>
      </c>
      <c r="D656" s="84" t="s">
        <v>2013</v>
      </c>
      <c r="E656" s="84" t="b">
        <v>0</v>
      </c>
      <c r="F656" s="84" t="b">
        <v>0</v>
      </c>
      <c r="G656" s="84" t="b">
        <v>0</v>
      </c>
    </row>
    <row r="657" spans="1:7" ht="15">
      <c r="A657" s="84" t="s">
        <v>2641</v>
      </c>
      <c r="B657" s="84">
        <v>2</v>
      </c>
      <c r="C657" s="118">
        <v>0.004362036930819325</v>
      </c>
      <c r="D657" s="84" t="s">
        <v>2013</v>
      </c>
      <c r="E657" s="84" t="b">
        <v>0</v>
      </c>
      <c r="F657" s="84" t="b">
        <v>0</v>
      </c>
      <c r="G657" s="84" t="b">
        <v>0</v>
      </c>
    </row>
    <row r="658" spans="1:7" ht="15">
      <c r="A658" s="84" t="s">
        <v>2599</v>
      </c>
      <c r="B658" s="84">
        <v>2</v>
      </c>
      <c r="C658" s="118">
        <v>0.004362036930819325</v>
      </c>
      <c r="D658" s="84" t="s">
        <v>2013</v>
      </c>
      <c r="E658" s="84" t="b">
        <v>0</v>
      </c>
      <c r="F658" s="84" t="b">
        <v>0</v>
      </c>
      <c r="G658" s="84" t="b">
        <v>0</v>
      </c>
    </row>
    <row r="659" spans="1:7" ht="15">
      <c r="A659" s="84" t="s">
        <v>2829</v>
      </c>
      <c r="B659" s="84">
        <v>2</v>
      </c>
      <c r="C659" s="118">
        <v>0.004362036930819325</v>
      </c>
      <c r="D659" s="84" t="s">
        <v>2013</v>
      </c>
      <c r="E659" s="84" t="b">
        <v>0</v>
      </c>
      <c r="F659" s="84" t="b">
        <v>0</v>
      </c>
      <c r="G659" s="84" t="b">
        <v>0</v>
      </c>
    </row>
    <row r="660" spans="1:7" ht="15">
      <c r="A660" s="84" t="s">
        <v>2830</v>
      </c>
      <c r="B660" s="84">
        <v>2</v>
      </c>
      <c r="C660" s="118">
        <v>0.004362036930819325</v>
      </c>
      <c r="D660" s="84" t="s">
        <v>2013</v>
      </c>
      <c r="E660" s="84" t="b">
        <v>1</v>
      </c>
      <c r="F660" s="84" t="b">
        <v>0</v>
      </c>
      <c r="G660" s="84" t="b">
        <v>0</v>
      </c>
    </row>
    <row r="661" spans="1:7" ht="15">
      <c r="A661" s="84" t="s">
        <v>2831</v>
      </c>
      <c r="B661" s="84">
        <v>2</v>
      </c>
      <c r="C661" s="118">
        <v>0.004362036930819325</v>
      </c>
      <c r="D661" s="84" t="s">
        <v>2013</v>
      </c>
      <c r="E661" s="84" t="b">
        <v>0</v>
      </c>
      <c r="F661" s="84" t="b">
        <v>0</v>
      </c>
      <c r="G661" s="84" t="b">
        <v>0</v>
      </c>
    </row>
    <row r="662" spans="1:7" ht="15">
      <c r="A662" s="84" t="s">
        <v>2815</v>
      </c>
      <c r="B662" s="84">
        <v>2</v>
      </c>
      <c r="C662" s="118">
        <v>0.004362036930819325</v>
      </c>
      <c r="D662" s="84" t="s">
        <v>2013</v>
      </c>
      <c r="E662" s="84" t="b">
        <v>0</v>
      </c>
      <c r="F662" s="84" t="b">
        <v>0</v>
      </c>
      <c r="G662" s="84" t="b">
        <v>0</v>
      </c>
    </row>
    <row r="663" spans="1:7" ht="15">
      <c r="A663" s="84" t="s">
        <v>2816</v>
      </c>
      <c r="B663" s="84">
        <v>2</v>
      </c>
      <c r="C663" s="118">
        <v>0.004362036930819325</v>
      </c>
      <c r="D663" s="84" t="s">
        <v>2013</v>
      </c>
      <c r="E663" s="84" t="b">
        <v>0</v>
      </c>
      <c r="F663" s="84" t="b">
        <v>0</v>
      </c>
      <c r="G663" s="84" t="b">
        <v>0</v>
      </c>
    </row>
    <row r="664" spans="1:7" ht="15">
      <c r="A664" s="84" t="s">
        <v>2126</v>
      </c>
      <c r="B664" s="84">
        <v>2</v>
      </c>
      <c r="C664" s="118">
        <v>0.004362036930819325</v>
      </c>
      <c r="D664" s="84" t="s">
        <v>2013</v>
      </c>
      <c r="E664" s="84" t="b">
        <v>0</v>
      </c>
      <c r="F664" s="84" t="b">
        <v>0</v>
      </c>
      <c r="G664" s="84" t="b">
        <v>0</v>
      </c>
    </row>
    <row r="665" spans="1:7" ht="15">
      <c r="A665" s="84" t="s">
        <v>2817</v>
      </c>
      <c r="B665" s="84">
        <v>2</v>
      </c>
      <c r="C665" s="118">
        <v>0.004362036930819325</v>
      </c>
      <c r="D665" s="84" t="s">
        <v>2013</v>
      </c>
      <c r="E665" s="84" t="b">
        <v>0</v>
      </c>
      <c r="F665" s="84" t="b">
        <v>0</v>
      </c>
      <c r="G665" s="84" t="b">
        <v>0</v>
      </c>
    </row>
    <row r="666" spans="1:7" ht="15">
      <c r="A666" s="84" t="s">
        <v>2818</v>
      </c>
      <c r="B666" s="84">
        <v>2</v>
      </c>
      <c r="C666" s="118">
        <v>0.004362036930819325</v>
      </c>
      <c r="D666" s="84" t="s">
        <v>2013</v>
      </c>
      <c r="E666" s="84" t="b">
        <v>1</v>
      </c>
      <c r="F666" s="84" t="b">
        <v>0</v>
      </c>
      <c r="G666" s="84" t="b">
        <v>0</v>
      </c>
    </row>
    <row r="667" spans="1:7" ht="15">
      <c r="A667" s="84" t="s">
        <v>2819</v>
      </c>
      <c r="B667" s="84">
        <v>2</v>
      </c>
      <c r="C667" s="118">
        <v>0.004362036930819325</v>
      </c>
      <c r="D667" s="84" t="s">
        <v>2013</v>
      </c>
      <c r="E667" s="84" t="b">
        <v>0</v>
      </c>
      <c r="F667" s="84" t="b">
        <v>0</v>
      </c>
      <c r="G667" s="84" t="b">
        <v>0</v>
      </c>
    </row>
    <row r="668" spans="1:7" ht="15">
      <c r="A668" s="84" t="s">
        <v>2820</v>
      </c>
      <c r="B668" s="84">
        <v>2</v>
      </c>
      <c r="C668" s="118">
        <v>0.004362036930819325</v>
      </c>
      <c r="D668" s="84" t="s">
        <v>2013</v>
      </c>
      <c r="E668" s="84" t="b">
        <v>0</v>
      </c>
      <c r="F668" s="84" t="b">
        <v>0</v>
      </c>
      <c r="G668" s="84" t="b">
        <v>0</v>
      </c>
    </row>
    <row r="669" spans="1:7" ht="15">
      <c r="A669" s="84" t="s">
        <v>2821</v>
      </c>
      <c r="B669" s="84">
        <v>2</v>
      </c>
      <c r="C669" s="118">
        <v>0.004362036930819325</v>
      </c>
      <c r="D669" s="84" t="s">
        <v>2013</v>
      </c>
      <c r="E669" s="84" t="b">
        <v>0</v>
      </c>
      <c r="F669" s="84" t="b">
        <v>0</v>
      </c>
      <c r="G669" s="84" t="b">
        <v>0</v>
      </c>
    </row>
    <row r="670" spans="1:7" ht="15">
      <c r="A670" s="84" t="s">
        <v>2822</v>
      </c>
      <c r="B670" s="84">
        <v>2</v>
      </c>
      <c r="C670" s="118">
        <v>0.004362036930819325</v>
      </c>
      <c r="D670" s="84" t="s">
        <v>2013</v>
      </c>
      <c r="E670" s="84" t="b">
        <v>0</v>
      </c>
      <c r="F670" s="84" t="b">
        <v>0</v>
      </c>
      <c r="G670" s="84" t="b">
        <v>0</v>
      </c>
    </row>
    <row r="671" spans="1:7" ht="15">
      <c r="A671" s="84" t="s">
        <v>2811</v>
      </c>
      <c r="B671" s="84">
        <v>2</v>
      </c>
      <c r="C671" s="118">
        <v>0.004362036930819325</v>
      </c>
      <c r="D671" s="84" t="s">
        <v>2013</v>
      </c>
      <c r="E671" s="84" t="b">
        <v>0</v>
      </c>
      <c r="F671" s="84" t="b">
        <v>0</v>
      </c>
      <c r="G671" s="84" t="b">
        <v>0</v>
      </c>
    </row>
    <row r="672" spans="1:7" ht="15">
      <c r="A672" s="84" t="s">
        <v>2639</v>
      </c>
      <c r="B672" s="84">
        <v>2</v>
      </c>
      <c r="C672" s="118">
        <v>0.004362036930819325</v>
      </c>
      <c r="D672" s="84" t="s">
        <v>2013</v>
      </c>
      <c r="E672" s="84" t="b">
        <v>0</v>
      </c>
      <c r="F672" s="84" t="b">
        <v>0</v>
      </c>
      <c r="G672" s="84" t="b">
        <v>0</v>
      </c>
    </row>
    <row r="673" spans="1:7" ht="15">
      <c r="A673" s="84" t="s">
        <v>2129</v>
      </c>
      <c r="B673" s="84">
        <v>2</v>
      </c>
      <c r="C673" s="118">
        <v>0.004362036930819325</v>
      </c>
      <c r="D673" s="84" t="s">
        <v>2013</v>
      </c>
      <c r="E673" s="84" t="b">
        <v>0</v>
      </c>
      <c r="F673" s="84" t="b">
        <v>0</v>
      </c>
      <c r="G673" s="84" t="b">
        <v>0</v>
      </c>
    </row>
    <row r="674" spans="1:7" ht="15">
      <c r="A674" s="84" t="s">
        <v>2812</v>
      </c>
      <c r="B674" s="84">
        <v>2</v>
      </c>
      <c r="C674" s="118">
        <v>0.004362036930819325</v>
      </c>
      <c r="D674" s="84" t="s">
        <v>2013</v>
      </c>
      <c r="E674" s="84" t="b">
        <v>0</v>
      </c>
      <c r="F674" s="84" t="b">
        <v>0</v>
      </c>
      <c r="G674" s="84" t="b">
        <v>0</v>
      </c>
    </row>
    <row r="675" spans="1:7" ht="15">
      <c r="A675" s="84" t="s">
        <v>2813</v>
      </c>
      <c r="B675" s="84">
        <v>2</v>
      </c>
      <c r="C675" s="118">
        <v>0.004362036930819325</v>
      </c>
      <c r="D675" s="84" t="s">
        <v>2013</v>
      </c>
      <c r="E675" s="84" t="b">
        <v>1</v>
      </c>
      <c r="F675" s="84" t="b">
        <v>0</v>
      </c>
      <c r="G675" s="84" t="b">
        <v>0</v>
      </c>
    </row>
    <row r="676" spans="1:7" ht="15">
      <c r="A676" s="84" t="s">
        <v>2814</v>
      </c>
      <c r="B676" s="84">
        <v>2</v>
      </c>
      <c r="C676" s="118">
        <v>0.004362036930819325</v>
      </c>
      <c r="D676" s="84" t="s">
        <v>2013</v>
      </c>
      <c r="E676" s="84" t="b">
        <v>0</v>
      </c>
      <c r="F676" s="84" t="b">
        <v>0</v>
      </c>
      <c r="G676" s="84" t="b">
        <v>0</v>
      </c>
    </row>
    <row r="677" spans="1:7" ht="15">
      <c r="A677" s="84" t="s">
        <v>2804</v>
      </c>
      <c r="B677" s="84">
        <v>2</v>
      </c>
      <c r="C677" s="118">
        <v>0.004362036930819325</v>
      </c>
      <c r="D677" s="84" t="s">
        <v>2013</v>
      </c>
      <c r="E677" s="84" t="b">
        <v>0</v>
      </c>
      <c r="F677" s="84" t="b">
        <v>0</v>
      </c>
      <c r="G677" s="84" t="b">
        <v>0</v>
      </c>
    </row>
    <row r="678" spans="1:7" ht="15">
      <c r="A678" s="84" t="s">
        <v>2805</v>
      </c>
      <c r="B678" s="84">
        <v>2</v>
      </c>
      <c r="C678" s="118">
        <v>0.004362036930819325</v>
      </c>
      <c r="D678" s="84" t="s">
        <v>2013</v>
      </c>
      <c r="E678" s="84" t="b">
        <v>0</v>
      </c>
      <c r="F678" s="84" t="b">
        <v>0</v>
      </c>
      <c r="G678" s="84" t="b">
        <v>0</v>
      </c>
    </row>
    <row r="679" spans="1:7" ht="15">
      <c r="A679" s="84" t="s">
        <v>2806</v>
      </c>
      <c r="B679" s="84">
        <v>2</v>
      </c>
      <c r="C679" s="118">
        <v>0.004362036930819325</v>
      </c>
      <c r="D679" s="84" t="s">
        <v>2013</v>
      </c>
      <c r="E679" s="84" t="b">
        <v>0</v>
      </c>
      <c r="F679" s="84" t="b">
        <v>0</v>
      </c>
      <c r="G679" s="84" t="b">
        <v>0</v>
      </c>
    </row>
    <row r="680" spans="1:7" ht="15">
      <c r="A680" s="84" t="s">
        <v>2807</v>
      </c>
      <c r="B680" s="84">
        <v>2</v>
      </c>
      <c r="C680" s="118">
        <v>0.004362036930819325</v>
      </c>
      <c r="D680" s="84" t="s">
        <v>2013</v>
      </c>
      <c r="E680" s="84" t="b">
        <v>0</v>
      </c>
      <c r="F680" s="84" t="b">
        <v>0</v>
      </c>
      <c r="G680" s="84" t="b">
        <v>0</v>
      </c>
    </row>
    <row r="681" spans="1:7" ht="15">
      <c r="A681" s="84" t="s">
        <v>2710</v>
      </c>
      <c r="B681" s="84">
        <v>2</v>
      </c>
      <c r="C681" s="118">
        <v>0.004362036930819325</v>
      </c>
      <c r="D681" s="84" t="s">
        <v>2013</v>
      </c>
      <c r="E681" s="84" t="b">
        <v>1</v>
      </c>
      <c r="F681" s="84" t="b">
        <v>0</v>
      </c>
      <c r="G681" s="84" t="b">
        <v>0</v>
      </c>
    </row>
    <row r="682" spans="1:7" ht="15">
      <c r="A682" s="84" t="s">
        <v>2808</v>
      </c>
      <c r="B682" s="84">
        <v>2</v>
      </c>
      <c r="C682" s="118">
        <v>0.004362036930819325</v>
      </c>
      <c r="D682" s="84" t="s">
        <v>2013</v>
      </c>
      <c r="E682" s="84" t="b">
        <v>0</v>
      </c>
      <c r="F682" s="84" t="b">
        <v>0</v>
      </c>
      <c r="G682" s="84" t="b">
        <v>0</v>
      </c>
    </row>
    <row r="683" spans="1:7" ht="15">
      <c r="A683" s="84" t="s">
        <v>2809</v>
      </c>
      <c r="B683" s="84">
        <v>2</v>
      </c>
      <c r="C683" s="118">
        <v>0.004362036930819325</v>
      </c>
      <c r="D683" s="84" t="s">
        <v>2013</v>
      </c>
      <c r="E683" s="84" t="b">
        <v>0</v>
      </c>
      <c r="F683" s="84" t="b">
        <v>0</v>
      </c>
      <c r="G683" s="84" t="b">
        <v>0</v>
      </c>
    </row>
    <row r="684" spans="1:7" ht="15">
      <c r="A684" s="84" t="s">
        <v>2810</v>
      </c>
      <c r="B684" s="84">
        <v>2</v>
      </c>
      <c r="C684" s="118">
        <v>0.004362036930819325</v>
      </c>
      <c r="D684" s="84" t="s">
        <v>2013</v>
      </c>
      <c r="E684" s="84" t="b">
        <v>0</v>
      </c>
      <c r="F684" s="84" t="b">
        <v>0</v>
      </c>
      <c r="G684" s="84" t="b">
        <v>0</v>
      </c>
    </row>
    <row r="685" spans="1:7" ht="15">
      <c r="A685" s="84" t="s">
        <v>2711</v>
      </c>
      <c r="B685" s="84">
        <v>2</v>
      </c>
      <c r="C685" s="118">
        <v>0.004362036930819325</v>
      </c>
      <c r="D685" s="84" t="s">
        <v>2013</v>
      </c>
      <c r="E685" s="84" t="b">
        <v>1</v>
      </c>
      <c r="F685" s="84" t="b">
        <v>0</v>
      </c>
      <c r="G685" s="84" t="b">
        <v>0</v>
      </c>
    </row>
    <row r="686" spans="1:7" ht="15">
      <c r="A686" s="84" t="s">
        <v>2746</v>
      </c>
      <c r="B686" s="84">
        <v>2</v>
      </c>
      <c r="C686" s="118">
        <v>0.004362036930819325</v>
      </c>
      <c r="D686" s="84" t="s">
        <v>2013</v>
      </c>
      <c r="E686" s="84" t="b">
        <v>0</v>
      </c>
      <c r="F686" s="84" t="b">
        <v>0</v>
      </c>
      <c r="G686" s="84" t="b">
        <v>0</v>
      </c>
    </row>
    <row r="687" spans="1:7" ht="15">
      <c r="A687" s="84" t="s">
        <v>2799</v>
      </c>
      <c r="B687" s="84">
        <v>2</v>
      </c>
      <c r="C687" s="118">
        <v>0.004362036930819325</v>
      </c>
      <c r="D687" s="84" t="s">
        <v>2013</v>
      </c>
      <c r="E687" s="84" t="b">
        <v>0</v>
      </c>
      <c r="F687" s="84" t="b">
        <v>0</v>
      </c>
      <c r="G687" s="84" t="b">
        <v>0</v>
      </c>
    </row>
    <row r="688" spans="1:7" ht="15">
      <c r="A688" s="84" t="s">
        <v>2800</v>
      </c>
      <c r="B688" s="84">
        <v>2</v>
      </c>
      <c r="C688" s="118">
        <v>0.004362036930819325</v>
      </c>
      <c r="D688" s="84" t="s">
        <v>2013</v>
      </c>
      <c r="E688" s="84" t="b">
        <v>0</v>
      </c>
      <c r="F688" s="84" t="b">
        <v>0</v>
      </c>
      <c r="G688" s="84" t="b">
        <v>0</v>
      </c>
    </row>
    <row r="689" spans="1:7" ht="15">
      <c r="A689" s="84" t="s">
        <v>2801</v>
      </c>
      <c r="B689" s="84">
        <v>2</v>
      </c>
      <c r="C689" s="118">
        <v>0.004362036930819325</v>
      </c>
      <c r="D689" s="84" t="s">
        <v>2013</v>
      </c>
      <c r="E689" s="84" t="b">
        <v>1</v>
      </c>
      <c r="F689" s="84" t="b">
        <v>0</v>
      </c>
      <c r="G689" s="84" t="b">
        <v>0</v>
      </c>
    </row>
    <row r="690" spans="1:7" ht="15">
      <c r="A690" s="84" t="s">
        <v>2802</v>
      </c>
      <c r="B690" s="84">
        <v>2</v>
      </c>
      <c r="C690" s="118">
        <v>0.004362036930819325</v>
      </c>
      <c r="D690" s="84" t="s">
        <v>2013</v>
      </c>
      <c r="E690" s="84" t="b">
        <v>0</v>
      </c>
      <c r="F690" s="84" t="b">
        <v>0</v>
      </c>
      <c r="G690" s="84" t="b">
        <v>0</v>
      </c>
    </row>
    <row r="691" spans="1:7" ht="15">
      <c r="A691" s="84" t="s">
        <v>2803</v>
      </c>
      <c r="B691" s="84">
        <v>2</v>
      </c>
      <c r="C691" s="118">
        <v>0.004362036930819325</v>
      </c>
      <c r="D691" s="84" t="s">
        <v>2013</v>
      </c>
      <c r="E691" s="84" t="b">
        <v>0</v>
      </c>
      <c r="F691" s="84" t="b">
        <v>0</v>
      </c>
      <c r="G691" s="84" t="b">
        <v>0</v>
      </c>
    </row>
    <row r="692" spans="1:7" ht="15">
      <c r="A692" s="84" t="s">
        <v>2670</v>
      </c>
      <c r="B692" s="84">
        <v>2</v>
      </c>
      <c r="C692" s="118">
        <v>0.004362036930819325</v>
      </c>
      <c r="D692" s="84" t="s">
        <v>2013</v>
      </c>
      <c r="E692" s="84" t="b">
        <v>0</v>
      </c>
      <c r="F692" s="84" t="b">
        <v>0</v>
      </c>
      <c r="G692" s="84" t="b">
        <v>0</v>
      </c>
    </row>
    <row r="693" spans="1:7" ht="15">
      <c r="A693" s="84" t="s">
        <v>2823</v>
      </c>
      <c r="B693" s="84">
        <v>2</v>
      </c>
      <c r="C693" s="118">
        <v>0.004362036930819325</v>
      </c>
      <c r="D693" s="84" t="s">
        <v>2013</v>
      </c>
      <c r="E693" s="84" t="b">
        <v>0</v>
      </c>
      <c r="F693" s="84" t="b">
        <v>0</v>
      </c>
      <c r="G693" s="84" t="b">
        <v>0</v>
      </c>
    </row>
    <row r="694" spans="1:7" ht="15">
      <c r="A694" s="84" t="s">
        <v>2715</v>
      </c>
      <c r="B694" s="84">
        <v>2</v>
      </c>
      <c r="C694" s="118">
        <v>0.004362036930819325</v>
      </c>
      <c r="D694" s="84" t="s">
        <v>2013</v>
      </c>
      <c r="E694" s="84" t="b">
        <v>0</v>
      </c>
      <c r="F694" s="84" t="b">
        <v>0</v>
      </c>
      <c r="G694" s="84" t="b">
        <v>0</v>
      </c>
    </row>
    <row r="695" spans="1:7" ht="15">
      <c r="A695" s="84" t="s">
        <v>2837</v>
      </c>
      <c r="B695" s="84">
        <v>2</v>
      </c>
      <c r="C695" s="118">
        <v>0.004362036930819325</v>
      </c>
      <c r="D695" s="84" t="s">
        <v>2013</v>
      </c>
      <c r="E695" s="84" t="b">
        <v>0</v>
      </c>
      <c r="F695" s="84" t="b">
        <v>0</v>
      </c>
      <c r="G695" s="84" t="b">
        <v>0</v>
      </c>
    </row>
    <row r="696" spans="1:7" ht="15">
      <c r="A696" s="84" t="s">
        <v>2729</v>
      </c>
      <c r="B696" s="84">
        <v>2</v>
      </c>
      <c r="C696" s="118">
        <v>0.005398284764430276</v>
      </c>
      <c r="D696" s="84" t="s">
        <v>2013</v>
      </c>
      <c r="E696" s="84" t="b">
        <v>0</v>
      </c>
      <c r="F696" s="84" t="b">
        <v>0</v>
      </c>
      <c r="G696" s="84" t="b">
        <v>0</v>
      </c>
    </row>
    <row r="697" spans="1:7" ht="15">
      <c r="A697" s="84" t="s">
        <v>322</v>
      </c>
      <c r="B697" s="84">
        <v>2</v>
      </c>
      <c r="C697" s="118">
        <v>0.004362036930819325</v>
      </c>
      <c r="D697" s="84" t="s">
        <v>2013</v>
      </c>
      <c r="E697" s="84" t="b">
        <v>0</v>
      </c>
      <c r="F697" s="84" t="b">
        <v>0</v>
      </c>
      <c r="G697" s="84" t="b">
        <v>0</v>
      </c>
    </row>
    <row r="698" spans="1:7" ht="15">
      <c r="A698" s="84" t="s">
        <v>321</v>
      </c>
      <c r="B698" s="84">
        <v>2</v>
      </c>
      <c r="C698" s="118">
        <v>0.004362036930819325</v>
      </c>
      <c r="D698" s="84" t="s">
        <v>2013</v>
      </c>
      <c r="E698" s="84" t="b">
        <v>0</v>
      </c>
      <c r="F698" s="84" t="b">
        <v>0</v>
      </c>
      <c r="G698" s="84" t="b">
        <v>0</v>
      </c>
    </row>
    <row r="699" spans="1:7" ht="15">
      <c r="A699" s="84" t="s">
        <v>320</v>
      </c>
      <c r="B699" s="84">
        <v>2</v>
      </c>
      <c r="C699" s="118">
        <v>0.004362036930819325</v>
      </c>
      <c r="D699" s="84" t="s">
        <v>2013</v>
      </c>
      <c r="E699" s="84" t="b">
        <v>0</v>
      </c>
      <c r="F699" s="84" t="b">
        <v>0</v>
      </c>
      <c r="G699" s="84" t="b">
        <v>0</v>
      </c>
    </row>
    <row r="700" spans="1:7" ht="15">
      <c r="A700" s="84" t="s">
        <v>319</v>
      </c>
      <c r="B700" s="84">
        <v>2</v>
      </c>
      <c r="C700" s="118">
        <v>0.004362036930819325</v>
      </c>
      <c r="D700" s="84" t="s">
        <v>2013</v>
      </c>
      <c r="E700" s="84" t="b">
        <v>0</v>
      </c>
      <c r="F700" s="84" t="b">
        <v>0</v>
      </c>
      <c r="G700" s="84" t="b">
        <v>0</v>
      </c>
    </row>
    <row r="701" spans="1:7" ht="15">
      <c r="A701" s="84" t="s">
        <v>2902</v>
      </c>
      <c r="B701" s="84">
        <v>2</v>
      </c>
      <c r="C701" s="118">
        <v>0.004362036930819325</v>
      </c>
      <c r="D701" s="84" t="s">
        <v>2013</v>
      </c>
      <c r="E701" s="84" t="b">
        <v>0</v>
      </c>
      <c r="F701" s="84" t="b">
        <v>1</v>
      </c>
      <c r="G701" s="84" t="b">
        <v>0</v>
      </c>
    </row>
    <row r="702" spans="1:7" ht="15">
      <c r="A702" s="84" t="s">
        <v>2623</v>
      </c>
      <c r="B702" s="84">
        <v>2</v>
      </c>
      <c r="C702" s="118">
        <v>0.004362036930819325</v>
      </c>
      <c r="D702" s="84" t="s">
        <v>2013</v>
      </c>
      <c r="E702" s="84" t="b">
        <v>0</v>
      </c>
      <c r="F702" s="84" t="b">
        <v>0</v>
      </c>
      <c r="G702" s="84" t="b">
        <v>0</v>
      </c>
    </row>
    <row r="703" spans="1:7" ht="15">
      <c r="A703" s="84" t="s">
        <v>2764</v>
      </c>
      <c r="B703" s="84">
        <v>2</v>
      </c>
      <c r="C703" s="118">
        <v>0.004362036930819325</v>
      </c>
      <c r="D703" s="84" t="s">
        <v>2013</v>
      </c>
      <c r="E703" s="84" t="b">
        <v>0</v>
      </c>
      <c r="F703" s="84" t="b">
        <v>0</v>
      </c>
      <c r="G703" s="84" t="b">
        <v>0</v>
      </c>
    </row>
    <row r="704" spans="1:7" ht="15">
      <c r="A704" s="84" t="s">
        <v>2903</v>
      </c>
      <c r="B704" s="84">
        <v>2</v>
      </c>
      <c r="C704" s="118">
        <v>0.004362036930819325</v>
      </c>
      <c r="D704" s="84" t="s">
        <v>2013</v>
      </c>
      <c r="E704" s="84" t="b">
        <v>0</v>
      </c>
      <c r="F704" s="84" t="b">
        <v>0</v>
      </c>
      <c r="G704" s="84" t="b">
        <v>0</v>
      </c>
    </row>
    <row r="705" spans="1:7" ht="15">
      <c r="A705" s="84" t="s">
        <v>234</v>
      </c>
      <c r="B705" s="84">
        <v>41</v>
      </c>
      <c r="C705" s="118">
        <v>0.006782347927240451</v>
      </c>
      <c r="D705" s="84" t="s">
        <v>2014</v>
      </c>
      <c r="E705" s="84" t="b">
        <v>0</v>
      </c>
      <c r="F705" s="84" t="b">
        <v>0</v>
      </c>
      <c r="G705" s="84" t="b">
        <v>0</v>
      </c>
    </row>
    <row r="706" spans="1:7" ht="15">
      <c r="A706" s="84" t="s">
        <v>285</v>
      </c>
      <c r="B706" s="84">
        <v>29</v>
      </c>
      <c r="C706" s="118">
        <v>0.014538741349385655</v>
      </c>
      <c r="D706" s="84" t="s">
        <v>2014</v>
      </c>
      <c r="E706" s="84" t="b">
        <v>0</v>
      </c>
      <c r="F706" s="84" t="b">
        <v>0</v>
      </c>
      <c r="G706" s="84" t="b">
        <v>0</v>
      </c>
    </row>
    <row r="707" spans="1:7" ht="15">
      <c r="A707" s="84" t="s">
        <v>2184</v>
      </c>
      <c r="B707" s="84">
        <v>28</v>
      </c>
      <c r="C707" s="118">
        <v>0.009993145758667768</v>
      </c>
      <c r="D707" s="84" t="s">
        <v>2014</v>
      </c>
      <c r="E707" s="84" t="b">
        <v>0</v>
      </c>
      <c r="F707" s="84" t="b">
        <v>0</v>
      </c>
      <c r="G707" s="84" t="b">
        <v>0</v>
      </c>
    </row>
    <row r="708" spans="1:7" ht="15">
      <c r="A708" s="84" t="s">
        <v>2185</v>
      </c>
      <c r="B708" s="84">
        <v>17</v>
      </c>
      <c r="C708" s="118">
        <v>0.015754624145622925</v>
      </c>
      <c r="D708" s="84" t="s">
        <v>2014</v>
      </c>
      <c r="E708" s="84" t="b">
        <v>0</v>
      </c>
      <c r="F708" s="84" t="b">
        <v>0</v>
      </c>
      <c r="G708" s="84" t="b">
        <v>0</v>
      </c>
    </row>
    <row r="709" spans="1:7" ht="15">
      <c r="A709" s="84" t="s">
        <v>2186</v>
      </c>
      <c r="B709" s="84">
        <v>16</v>
      </c>
      <c r="C709" s="118">
        <v>0.01020587048354343</v>
      </c>
      <c r="D709" s="84" t="s">
        <v>2014</v>
      </c>
      <c r="E709" s="84" t="b">
        <v>0</v>
      </c>
      <c r="F709" s="84" t="b">
        <v>0</v>
      </c>
      <c r="G709" s="84" t="b">
        <v>0</v>
      </c>
    </row>
    <row r="710" spans="1:7" ht="15">
      <c r="A710" s="84" t="s">
        <v>2187</v>
      </c>
      <c r="B710" s="84">
        <v>15</v>
      </c>
      <c r="C710" s="118">
        <v>0.01005405080838399</v>
      </c>
      <c r="D710" s="84" t="s">
        <v>2014</v>
      </c>
      <c r="E710" s="84" t="b">
        <v>0</v>
      </c>
      <c r="F710" s="84" t="b">
        <v>0</v>
      </c>
      <c r="G710" s="84" t="b">
        <v>0</v>
      </c>
    </row>
    <row r="711" spans="1:7" ht="15">
      <c r="A711" s="84" t="s">
        <v>2188</v>
      </c>
      <c r="B711" s="84">
        <v>14</v>
      </c>
      <c r="C711" s="118">
        <v>0.009868734658866528</v>
      </c>
      <c r="D711" s="84" t="s">
        <v>2014</v>
      </c>
      <c r="E711" s="84" t="b">
        <v>0</v>
      </c>
      <c r="F711" s="84" t="b">
        <v>0</v>
      </c>
      <c r="G711" s="84" t="b">
        <v>0</v>
      </c>
    </row>
    <row r="712" spans="1:7" ht="15">
      <c r="A712" s="84" t="s">
        <v>2189</v>
      </c>
      <c r="B712" s="84">
        <v>14</v>
      </c>
      <c r="C712" s="118">
        <v>0.014740896438399171</v>
      </c>
      <c r="D712" s="84" t="s">
        <v>2014</v>
      </c>
      <c r="E712" s="84" t="b">
        <v>1</v>
      </c>
      <c r="F712" s="84" t="b">
        <v>0</v>
      </c>
      <c r="G712" s="84" t="b">
        <v>0</v>
      </c>
    </row>
    <row r="713" spans="1:7" ht="15">
      <c r="A713" s="84" t="s">
        <v>2190</v>
      </c>
      <c r="B713" s="84">
        <v>13</v>
      </c>
      <c r="C713" s="118">
        <v>0.009647525484108103</v>
      </c>
      <c r="D713" s="84" t="s">
        <v>2014</v>
      </c>
      <c r="E713" s="84" t="b">
        <v>0</v>
      </c>
      <c r="F713" s="84" t="b">
        <v>0</v>
      </c>
      <c r="G713" s="84" t="b">
        <v>0</v>
      </c>
    </row>
    <row r="714" spans="1:7" ht="15">
      <c r="A714" s="84" t="s">
        <v>2191</v>
      </c>
      <c r="B714" s="84">
        <v>12</v>
      </c>
      <c r="C714" s="118">
        <v>0.009387657012136877</v>
      </c>
      <c r="D714" s="84" t="s">
        <v>2014</v>
      </c>
      <c r="E714" s="84" t="b">
        <v>1</v>
      </c>
      <c r="F714" s="84" t="b">
        <v>0</v>
      </c>
      <c r="G714" s="84" t="b">
        <v>0</v>
      </c>
    </row>
    <row r="715" spans="1:7" ht="15">
      <c r="A715" s="84" t="s">
        <v>2167</v>
      </c>
      <c r="B715" s="84">
        <v>12</v>
      </c>
      <c r="C715" s="118">
        <v>0.009387657012136877</v>
      </c>
      <c r="D715" s="84" t="s">
        <v>2014</v>
      </c>
      <c r="E715" s="84" t="b">
        <v>0</v>
      </c>
      <c r="F715" s="84" t="b">
        <v>0</v>
      </c>
      <c r="G715" s="84" t="b">
        <v>0</v>
      </c>
    </row>
    <row r="716" spans="1:7" ht="15">
      <c r="A716" s="84" t="s">
        <v>2597</v>
      </c>
      <c r="B716" s="84">
        <v>12</v>
      </c>
      <c r="C716" s="118">
        <v>0.009387657012136877</v>
      </c>
      <c r="D716" s="84" t="s">
        <v>2014</v>
      </c>
      <c r="E716" s="84" t="b">
        <v>0</v>
      </c>
      <c r="F716" s="84" t="b">
        <v>0</v>
      </c>
      <c r="G716" s="84" t="b">
        <v>0</v>
      </c>
    </row>
    <row r="717" spans="1:7" ht="15">
      <c r="A717" s="84" t="s">
        <v>2169</v>
      </c>
      <c r="B717" s="84">
        <v>12</v>
      </c>
      <c r="C717" s="118">
        <v>0.012635054090056433</v>
      </c>
      <c r="D717" s="84" t="s">
        <v>2014</v>
      </c>
      <c r="E717" s="84" t="b">
        <v>0</v>
      </c>
      <c r="F717" s="84" t="b">
        <v>0</v>
      </c>
      <c r="G717" s="84" t="b">
        <v>0</v>
      </c>
    </row>
    <row r="718" spans="1:7" ht="15">
      <c r="A718" s="84" t="s">
        <v>2596</v>
      </c>
      <c r="B718" s="84">
        <v>12</v>
      </c>
      <c r="C718" s="118">
        <v>0.009387657012136877</v>
      </c>
      <c r="D718" s="84" t="s">
        <v>2014</v>
      </c>
      <c r="E718" s="84" t="b">
        <v>1</v>
      </c>
      <c r="F718" s="84" t="b">
        <v>0</v>
      </c>
      <c r="G718" s="84" t="b">
        <v>0</v>
      </c>
    </row>
    <row r="719" spans="1:7" ht="15">
      <c r="A719" s="84" t="s">
        <v>2598</v>
      </c>
      <c r="B719" s="84">
        <v>11</v>
      </c>
      <c r="C719" s="118">
        <v>0.009085900434285468</v>
      </c>
      <c r="D719" s="84" t="s">
        <v>2014</v>
      </c>
      <c r="E719" s="84" t="b">
        <v>0</v>
      </c>
      <c r="F719" s="84" t="b">
        <v>0</v>
      </c>
      <c r="G719" s="84" t="b">
        <v>0</v>
      </c>
    </row>
    <row r="720" spans="1:7" ht="15">
      <c r="A720" s="84" t="s">
        <v>2606</v>
      </c>
      <c r="B720" s="84">
        <v>9</v>
      </c>
      <c r="C720" s="118">
        <v>0.008340683371212137</v>
      </c>
      <c r="D720" s="84" t="s">
        <v>2014</v>
      </c>
      <c r="E720" s="84" t="b">
        <v>0</v>
      </c>
      <c r="F720" s="84" t="b">
        <v>0</v>
      </c>
      <c r="G720" s="84" t="b">
        <v>0</v>
      </c>
    </row>
    <row r="721" spans="1:7" ht="15">
      <c r="A721" s="84" t="s">
        <v>2176</v>
      </c>
      <c r="B721" s="84">
        <v>9</v>
      </c>
      <c r="C721" s="118">
        <v>0.008340683371212137</v>
      </c>
      <c r="D721" s="84" t="s">
        <v>2014</v>
      </c>
      <c r="E721" s="84" t="b">
        <v>0</v>
      </c>
      <c r="F721" s="84" t="b">
        <v>0</v>
      </c>
      <c r="G721" s="84" t="b">
        <v>0</v>
      </c>
    </row>
    <row r="722" spans="1:7" ht="15">
      <c r="A722" s="84" t="s">
        <v>2615</v>
      </c>
      <c r="B722" s="84">
        <v>8</v>
      </c>
      <c r="C722" s="118">
        <v>0.00788702768721894</v>
      </c>
      <c r="D722" s="84" t="s">
        <v>2014</v>
      </c>
      <c r="E722" s="84" t="b">
        <v>0</v>
      </c>
      <c r="F722" s="84" t="b">
        <v>0</v>
      </c>
      <c r="G722" s="84" t="b">
        <v>0</v>
      </c>
    </row>
    <row r="723" spans="1:7" ht="15">
      <c r="A723" s="84" t="s">
        <v>2621</v>
      </c>
      <c r="B723" s="84">
        <v>8</v>
      </c>
      <c r="C723" s="118">
        <v>0.00788702768721894</v>
      </c>
      <c r="D723" s="84" t="s">
        <v>2014</v>
      </c>
      <c r="E723" s="84" t="b">
        <v>0</v>
      </c>
      <c r="F723" s="84" t="b">
        <v>0</v>
      </c>
      <c r="G723" s="84" t="b">
        <v>0</v>
      </c>
    </row>
    <row r="724" spans="1:7" ht="15">
      <c r="A724" s="84" t="s">
        <v>2620</v>
      </c>
      <c r="B724" s="84">
        <v>8</v>
      </c>
      <c r="C724" s="118">
        <v>0.00788702768721894</v>
      </c>
      <c r="D724" s="84" t="s">
        <v>2014</v>
      </c>
      <c r="E724" s="84" t="b">
        <v>0</v>
      </c>
      <c r="F724" s="84" t="b">
        <v>0</v>
      </c>
      <c r="G724" s="84" t="b">
        <v>0</v>
      </c>
    </row>
    <row r="725" spans="1:7" ht="15">
      <c r="A725" s="84" t="s">
        <v>2616</v>
      </c>
      <c r="B725" s="84">
        <v>8</v>
      </c>
      <c r="C725" s="118">
        <v>0.00788702768721894</v>
      </c>
      <c r="D725" s="84" t="s">
        <v>2014</v>
      </c>
      <c r="E725" s="84" t="b">
        <v>0</v>
      </c>
      <c r="F725" s="84" t="b">
        <v>0</v>
      </c>
      <c r="G725" s="84" t="b">
        <v>0</v>
      </c>
    </row>
    <row r="726" spans="1:7" ht="15">
      <c r="A726" s="84" t="s">
        <v>2594</v>
      </c>
      <c r="B726" s="84">
        <v>8</v>
      </c>
      <c r="C726" s="118">
        <v>0.00788702768721894</v>
      </c>
      <c r="D726" s="84" t="s">
        <v>2014</v>
      </c>
      <c r="E726" s="84" t="b">
        <v>0</v>
      </c>
      <c r="F726" s="84" t="b">
        <v>0</v>
      </c>
      <c r="G726" s="84" t="b">
        <v>0</v>
      </c>
    </row>
    <row r="727" spans="1:7" ht="15">
      <c r="A727" s="84" t="s">
        <v>2599</v>
      </c>
      <c r="B727" s="84">
        <v>8</v>
      </c>
      <c r="C727" s="118">
        <v>0.00788702768721894</v>
      </c>
      <c r="D727" s="84" t="s">
        <v>2014</v>
      </c>
      <c r="E727" s="84" t="b">
        <v>0</v>
      </c>
      <c r="F727" s="84" t="b">
        <v>0</v>
      </c>
      <c r="G727" s="84" t="b">
        <v>0</v>
      </c>
    </row>
    <row r="728" spans="1:7" ht="15">
      <c r="A728" s="84" t="s">
        <v>2617</v>
      </c>
      <c r="B728" s="84">
        <v>8</v>
      </c>
      <c r="C728" s="118">
        <v>0.00788702768721894</v>
      </c>
      <c r="D728" s="84" t="s">
        <v>2014</v>
      </c>
      <c r="E728" s="84" t="b">
        <v>0</v>
      </c>
      <c r="F728" s="84" t="b">
        <v>0</v>
      </c>
      <c r="G728" s="84" t="b">
        <v>0</v>
      </c>
    </row>
    <row r="729" spans="1:7" ht="15">
      <c r="A729" s="84" t="s">
        <v>2607</v>
      </c>
      <c r="B729" s="84">
        <v>8</v>
      </c>
      <c r="C729" s="118">
        <v>0.00788702768721894</v>
      </c>
      <c r="D729" s="84" t="s">
        <v>2014</v>
      </c>
      <c r="E729" s="84" t="b">
        <v>0</v>
      </c>
      <c r="F729" s="84" t="b">
        <v>0</v>
      </c>
      <c r="G729" s="84" t="b">
        <v>0</v>
      </c>
    </row>
    <row r="730" spans="1:7" ht="15">
      <c r="A730" s="84" t="s">
        <v>2618</v>
      </c>
      <c r="B730" s="84">
        <v>8</v>
      </c>
      <c r="C730" s="118">
        <v>0.00788702768721894</v>
      </c>
      <c r="D730" s="84" t="s">
        <v>2014</v>
      </c>
      <c r="E730" s="84" t="b">
        <v>1</v>
      </c>
      <c r="F730" s="84" t="b">
        <v>0</v>
      </c>
      <c r="G730" s="84" t="b">
        <v>0</v>
      </c>
    </row>
    <row r="731" spans="1:7" ht="15">
      <c r="A731" s="84" t="s">
        <v>2619</v>
      </c>
      <c r="B731" s="84">
        <v>8</v>
      </c>
      <c r="C731" s="118">
        <v>0.00788702768721894</v>
      </c>
      <c r="D731" s="84" t="s">
        <v>2014</v>
      </c>
      <c r="E731" s="84" t="b">
        <v>0</v>
      </c>
      <c r="F731" s="84" t="b">
        <v>0</v>
      </c>
      <c r="G731" s="84" t="b">
        <v>0</v>
      </c>
    </row>
    <row r="732" spans="1:7" ht="15">
      <c r="A732" s="84" t="s">
        <v>2603</v>
      </c>
      <c r="B732" s="84">
        <v>8</v>
      </c>
      <c r="C732" s="118">
        <v>0.00788702768721894</v>
      </c>
      <c r="D732" s="84" t="s">
        <v>2014</v>
      </c>
      <c r="E732" s="84" t="b">
        <v>0</v>
      </c>
      <c r="F732" s="84" t="b">
        <v>0</v>
      </c>
      <c r="G732" s="84" t="b">
        <v>0</v>
      </c>
    </row>
    <row r="733" spans="1:7" ht="15">
      <c r="A733" s="84" t="s">
        <v>2625</v>
      </c>
      <c r="B733" s="84">
        <v>7</v>
      </c>
      <c r="C733" s="118">
        <v>0.0073704482191995855</v>
      </c>
      <c r="D733" s="84" t="s">
        <v>2014</v>
      </c>
      <c r="E733" s="84" t="b">
        <v>0</v>
      </c>
      <c r="F733" s="84" t="b">
        <v>0</v>
      </c>
      <c r="G733" s="84" t="b">
        <v>0</v>
      </c>
    </row>
    <row r="734" spans="1:7" ht="15">
      <c r="A734" s="84" t="s">
        <v>2626</v>
      </c>
      <c r="B734" s="84">
        <v>7</v>
      </c>
      <c r="C734" s="118">
        <v>0.0073704482191995855</v>
      </c>
      <c r="D734" s="84" t="s">
        <v>2014</v>
      </c>
      <c r="E734" s="84" t="b">
        <v>0</v>
      </c>
      <c r="F734" s="84" t="b">
        <v>0</v>
      </c>
      <c r="G734" s="84" t="b">
        <v>0</v>
      </c>
    </row>
    <row r="735" spans="1:7" ht="15">
      <c r="A735" s="84" t="s">
        <v>2600</v>
      </c>
      <c r="B735" s="84">
        <v>7</v>
      </c>
      <c r="C735" s="118">
        <v>0.0073704482191995855</v>
      </c>
      <c r="D735" s="84" t="s">
        <v>2014</v>
      </c>
      <c r="E735" s="84" t="b">
        <v>0</v>
      </c>
      <c r="F735" s="84" t="b">
        <v>0</v>
      </c>
      <c r="G735" s="84" t="b">
        <v>0</v>
      </c>
    </row>
    <row r="736" spans="1:7" ht="15">
      <c r="A736" s="84" t="s">
        <v>2627</v>
      </c>
      <c r="B736" s="84">
        <v>7</v>
      </c>
      <c r="C736" s="118">
        <v>0.0073704482191995855</v>
      </c>
      <c r="D736" s="84" t="s">
        <v>2014</v>
      </c>
      <c r="E736" s="84" t="b">
        <v>0</v>
      </c>
      <c r="F736" s="84" t="b">
        <v>0</v>
      </c>
      <c r="G736" s="84" t="b">
        <v>0</v>
      </c>
    </row>
    <row r="737" spans="1:7" ht="15">
      <c r="A737" s="84" t="s">
        <v>2601</v>
      </c>
      <c r="B737" s="84">
        <v>7</v>
      </c>
      <c r="C737" s="118">
        <v>0.0073704482191995855</v>
      </c>
      <c r="D737" s="84" t="s">
        <v>2014</v>
      </c>
      <c r="E737" s="84" t="b">
        <v>0</v>
      </c>
      <c r="F737" s="84" t="b">
        <v>0</v>
      </c>
      <c r="G737" s="84" t="b">
        <v>0</v>
      </c>
    </row>
    <row r="738" spans="1:7" ht="15">
      <c r="A738" s="84" t="s">
        <v>2628</v>
      </c>
      <c r="B738" s="84">
        <v>7</v>
      </c>
      <c r="C738" s="118">
        <v>0.0073704482191995855</v>
      </c>
      <c r="D738" s="84" t="s">
        <v>2014</v>
      </c>
      <c r="E738" s="84" t="b">
        <v>0</v>
      </c>
      <c r="F738" s="84" t="b">
        <v>1</v>
      </c>
      <c r="G738" s="84" t="b">
        <v>0</v>
      </c>
    </row>
    <row r="739" spans="1:7" ht="15">
      <c r="A739" s="84" t="s">
        <v>2629</v>
      </c>
      <c r="B739" s="84">
        <v>7</v>
      </c>
      <c r="C739" s="118">
        <v>0.0073704482191995855</v>
      </c>
      <c r="D739" s="84" t="s">
        <v>2014</v>
      </c>
      <c r="E739" s="84" t="b">
        <v>0</v>
      </c>
      <c r="F739" s="84" t="b">
        <v>0</v>
      </c>
      <c r="G739" s="84" t="b">
        <v>0</v>
      </c>
    </row>
    <row r="740" spans="1:7" ht="15">
      <c r="A740" s="84" t="s">
        <v>2179</v>
      </c>
      <c r="B740" s="84">
        <v>7</v>
      </c>
      <c r="C740" s="118">
        <v>0.0073704482191995855</v>
      </c>
      <c r="D740" s="84" t="s">
        <v>2014</v>
      </c>
      <c r="E740" s="84" t="b">
        <v>0</v>
      </c>
      <c r="F740" s="84" t="b">
        <v>0</v>
      </c>
      <c r="G740" s="84" t="b">
        <v>0</v>
      </c>
    </row>
    <row r="741" spans="1:7" ht="15">
      <c r="A741" s="84" t="s">
        <v>2630</v>
      </c>
      <c r="B741" s="84">
        <v>7</v>
      </c>
      <c r="C741" s="118">
        <v>0.0073704482191995855</v>
      </c>
      <c r="D741" s="84" t="s">
        <v>2014</v>
      </c>
      <c r="E741" s="84" t="b">
        <v>1</v>
      </c>
      <c r="F741" s="84" t="b">
        <v>0</v>
      </c>
      <c r="G741" s="84" t="b">
        <v>0</v>
      </c>
    </row>
    <row r="742" spans="1:7" ht="15">
      <c r="A742" s="84" t="s">
        <v>2631</v>
      </c>
      <c r="B742" s="84">
        <v>7</v>
      </c>
      <c r="C742" s="118">
        <v>0.0073704482191995855</v>
      </c>
      <c r="D742" s="84" t="s">
        <v>2014</v>
      </c>
      <c r="E742" s="84" t="b">
        <v>0</v>
      </c>
      <c r="F742" s="84" t="b">
        <v>0</v>
      </c>
      <c r="G742" s="84" t="b">
        <v>0</v>
      </c>
    </row>
    <row r="743" spans="1:7" ht="15">
      <c r="A743" s="84" t="s">
        <v>2632</v>
      </c>
      <c r="B743" s="84">
        <v>7</v>
      </c>
      <c r="C743" s="118">
        <v>0.0073704482191995855</v>
      </c>
      <c r="D743" s="84" t="s">
        <v>2014</v>
      </c>
      <c r="E743" s="84" t="b">
        <v>0</v>
      </c>
      <c r="F743" s="84" t="b">
        <v>0</v>
      </c>
      <c r="G743" s="84" t="b">
        <v>0</v>
      </c>
    </row>
    <row r="744" spans="1:7" ht="15">
      <c r="A744" s="84" t="s">
        <v>2633</v>
      </c>
      <c r="B744" s="84">
        <v>7</v>
      </c>
      <c r="C744" s="118">
        <v>0.0073704482191995855</v>
      </c>
      <c r="D744" s="84" t="s">
        <v>2014</v>
      </c>
      <c r="E744" s="84" t="b">
        <v>0</v>
      </c>
      <c r="F744" s="84" t="b">
        <v>0</v>
      </c>
      <c r="G744" s="84" t="b">
        <v>0</v>
      </c>
    </row>
    <row r="745" spans="1:7" ht="15">
      <c r="A745" s="84" t="s">
        <v>2634</v>
      </c>
      <c r="B745" s="84">
        <v>7</v>
      </c>
      <c r="C745" s="118">
        <v>0.0073704482191995855</v>
      </c>
      <c r="D745" s="84" t="s">
        <v>2014</v>
      </c>
      <c r="E745" s="84" t="b">
        <v>0</v>
      </c>
      <c r="F745" s="84" t="b">
        <v>0</v>
      </c>
      <c r="G745" s="84" t="b">
        <v>0</v>
      </c>
    </row>
    <row r="746" spans="1:7" ht="15">
      <c r="A746" s="84" t="s">
        <v>2635</v>
      </c>
      <c r="B746" s="84">
        <v>7</v>
      </c>
      <c r="C746" s="118">
        <v>0.0073704482191995855</v>
      </c>
      <c r="D746" s="84" t="s">
        <v>2014</v>
      </c>
      <c r="E746" s="84" t="b">
        <v>0</v>
      </c>
      <c r="F746" s="84" t="b">
        <v>0</v>
      </c>
      <c r="G746" s="84" t="b">
        <v>0</v>
      </c>
    </row>
    <row r="747" spans="1:7" ht="15">
      <c r="A747" s="84" t="s">
        <v>2636</v>
      </c>
      <c r="B747" s="84">
        <v>7</v>
      </c>
      <c r="C747" s="118">
        <v>0.0073704482191995855</v>
      </c>
      <c r="D747" s="84" t="s">
        <v>2014</v>
      </c>
      <c r="E747" s="84" t="b">
        <v>0</v>
      </c>
      <c r="F747" s="84" t="b">
        <v>0</v>
      </c>
      <c r="G747" s="84" t="b">
        <v>0</v>
      </c>
    </row>
    <row r="748" spans="1:7" ht="15">
      <c r="A748" s="84" t="s">
        <v>2637</v>
      </c>
      <c r="B748" s="84">
        <v>7</v>
      </c>
      <c r="C748" s="118">
        <v>0.0073704482191995855</v>
      </c>
      <c r="D748" s="84" t="s">
        <v>2014</v>
      </c>
      <c r="E748" s="84" t="b">
        <v>1</v>
      </c>
      <c r="F748" s="84" t="b">
        <v>0</v>
      </c>
      <c r="G748" s="84" t="b">
        <v>0</v>
      </c>
    </row>
    <row r="749" spans="1:7" ht="15">
      <c r="A749" s="84" t="s">
        <v>2646</v>
      </c>
      <c r="B749" s="84">
        <v>6</v>
      </c>
      <c r="C749" s="118">
        <v>0.006781897840153857</v>
      </c>
      <c r="D749" s="84" t="s">
        <v>2014</v>
      </c>
      <c r="E749" s="84" t="b">
        <v>0</v>
      </c>
      <c r="F749" s="84" t="b">
        <v>0</v>
      </c>
      <c r="G749" s="84" t="b">
        <v>0</v>
      </c>
    </row>
    <row r="750" spans="1:7" ht="15">
      <c r="A750" s="84" t="s">
        <v>2647</v>
      </c>
      <c r="B750" s="84">
        <v>6</v>
      </c>
      <c r="C750" s="118">
        <v>0.006781897840153857</v>
      </c>
      <c r="D750" s="84" t="s">
        <v>2014</v>
      </c>
      <c r="E750" s="84" t="b">
        <v>0</v>
      </c>
      <c r="F750" s="84" t="b">
        <v>0</v>
      </c>
      <c r="G750" s="84" t="b">
        <v>0</v>
      </c>
    </row>
    <row r="751" spans="1:7" ht="15">
      <c r="A751" s="84" t="s">
        <v>2648</v>
      </c>
      <c r="B751" s="84">
        <v>6</v>
      </c>
      <c r="C751" s="118">
        <v>0.006781897840153857</v>
      </c>
      <c r="D751" s="84" t="s">
        <v>2014</v>
      </c>
      <c r="E751" s="84" t="b">
        <v>0</v>
      </c>
      <c r="F751" s="84" t="b">
        <v>0</v>
      </c>
      <c r="G751" s="84" t="b">
        <v>0</v>
      </c>
    </row>
    <row r="752" spans="1:7" ht="15">
      <c r="A752" s="84" t="s">
        <v>2649</v>
      </c>
      <c r="B752" s="84">
        <v>6</v>
      </c>
      <c r="C752" s="118">
        <v>0.006781897840153857</v>
      </c>
      <c r="D752" s="84" t="s">
        <v>2014</v>
      </c>
      <c r="E752" s="84" t="b">
        <v>0</v>
      </c>
      <c r="F752" s="84" t="b">
        <v>0</v>
      </c>
      <c r="G752" s="84" t="b">
        <v>0</v>
      </c>
    </row>
    <row r="753" spans="1:7" ht="15">
      <c r="A753" s="84" t="s">
        <v>2650</v>
      </c>
      <c r="B753" s="84">
        <v>6</v>
      </c>
      <c r="C753" s="118">
        <v>0.006781897840153857</v>
      </c>
      <c r="D753" s="84" t="s">
        <v>2014</v>
      </c>
      <c r="E753" s="84" t="b">
        <v>0</v>
      </c>
      <c r="F753" s="84" t="b">
        <v>0</v>
      </c>
      <c r="G753" s="84" t="b">
        <v>0</v>
      </c>
    </row>
    <row r="754" spans="1:7" ht="15">
      <c r="A754" s="84" t="s">
        <v>287</v>
      </c>
      <c r="B754" s="84">
        <v>6</v>
      </c>
      <c r="C754" s="118">
        <v>0.006781897840153857</v>
      </c>
      <c r="D754" s="84" t="s">
        <v>2014</v>
      </c>
      <c r="E754" s="84" t="b">
        <v>0</v>
      </c>
      <c r="F754" s="84" t="b">
        <v>0</v>
      </c>
      <c r="G754" s="84" t="b">
        <v>0</v>
      </c>
    </row>
    <row r="755" spans="1:7" ht="15">
      <c r="A755" s="84" t="s">
        <v>2652</v>
      </c>
      <c r="B755" s="84">
        <v>6</v>
      </c>
      <c r="C755" s="118">
        <v>0.006781897840153857</v>
      </c>
      <c r="D755" s="84" t="s">
        <v>2014</v>
      </c>
      <c r="E755" s="84" t="b">
        <v>0</v>
      </c>
      <c r="F755" s="84" t="b">
        <v>0</v>
      </c>
      <c r="G755" s="84" t="b">
        <v>0</v>
      </c>
    </row>
    <row r="756" spans="1:7" ht="15">
      <c r="A756" s="84" t="s">
        <v>2591</v>
      </c>
      <c r="B756" s="84">
        <v>6</v>
      </c>
      <c r="C756" s="118">
        <v>0.006781897840153857</v>
      </c>
      <c r="D756" s="84" t="s">
        <v>2014</v>
      </c>
      <c r="E756" s="84" t="b">
        <v>0</v>
      </c>
      <c r="F756" s="84" t="b">
        <v>0</v>
      </c>
      <c r="G756" s="84" t="b">
        <v>0</v>
      </c>
    </row>
    <row r="757" spans="1:7" ht="15">
      <c r="A757" s="84" t="s">
        <v>2653</v>
      </c>
      <c r="B757" s="84">
        <v>6</v>
      </c>
      <c r="C757" s="118">
        <v>0.006781897840153857</v>
      </c>
      <c r="D757" s="84" t="s">
        <v>2014</v>
      </c>
      <c r="E757" s="84" t="b">
        <v>0</v>
      </c>
      <c r="F757" s="84" t="b">
        <v>0</v>
      </c>
      <c r="G757" s="84" t="b">
        <v>0</v>
      </c>
    </row>
    <row r="758" spans="1:7" ht="15">
      <c r="A758" s="84" t="s">
        <v>2654</v>
      </c>
      <c r="B758" s="84">
        <v>6</v>
      </c>
      <c r="C758" s="118">
        <v>0.006781897840153857</v>
      </c>
      <c r="D758" s="84" t="s">
        <v>2014</v>
      </c>
      <c r="E758" s="84" t="b">
        <v>0</v>
      </c>
      <c r="F758" s="84" t="b">
        <v>0</v>
      </c>
      <c r="G758" s="84" t="b">
        <v>0</v>
      </c>
    </row>
    <row r="759" spans="1:7" ht="15">
      <c r="A759" s="84" t="s">
        <v>2655</v>
      </c>
      <c r="B759" s="84">
        <v>6</v>
      </c>
      <c r="C759" s="118">
        <v>0.006781897840153857</v>
      </c>
      <c r="D759" s="84" t="s">
        <v>2014</v>
      </c>
      <c r="E759" s="84" t="b">
        <v>0</v>
      </c>
      <c r="F759" s="84" t="b">
        <v>0</v>
      </c>
      <c r="G759" s="84" t="b">
        <v>0</v>
      </c>
    </row>
    <row r="760" spans="1:7" ht="15">
      <c r="A760" s="84" t="s">
        <v>2656</v>
      </c>
      <c r="B760" s="84">
        <v>6</v>
      </c>
      <c r="C760" s="118">
        <v>0.006781897840153857</v>
      </c>
      <c r="D760" s="84" t="s">
        <v>2014</v>
      </c>
      <c r="E760" s="84" t="b">
        <v>0</v>
      </c>
      <c r="F760" s="84" t="b">
        <v>0</v>
      </c>
      <c r="G760" s="84" t="b">
        <v>0</v>
      </c>
    </row>
    <row r="761" spans="1:7" ht="15">
      <c r="A761" s="84" t="s">
        <v>2657</v>
      </c>
      <c r="B761" s="84">
        <v>6</v>
      </c>
      <c r="C761" s="118">
        <v>0.006781897840153857</v>
      </c>
      <c r="D761" s="84" t="s">
        <v>2014</v>
      </c>
      <c r="E761" s="84" t="b">
        <v>0</v>
      </c>
      <c r="F761" s="84" t="b">
        <v>0</v>
      </c>
      <c r="G761" s="84" t="b">
        <v>0</v>
      </c>
    </row>
    <row r="762" spans="1:7" ht="15">
      <c r="A762" s="84" t="s">
        <v>2666</v>
      </c>
      <c r="B762" s="84">
        <v>6</v>
      </c>
      <c r="C762" s="118">
        <v>0.006781897840153857</v>
      </c>
      <c r="D762" s="84" t="s">
        <v>2014</v>
      </c>
      <c r="E762" s="84" t="b">
        <v>0</v>
      </c>
      <c r="F762" s="84" t="b">
        <v>0</v>
      </c>
      <c r="G762" s="84" t="b">
        <v>0</v>
      </c>
    </row>
    <row r="763" spans="1:7" ht="15">
      <c r="A763" s="84" t="s">
        <v>2590</v>
      </c>
      <c r="B763" s="84">
        <v>6</v>
      </c>
      <c r="C763" s="118">
        <v>0.006781897840153857</v>
      </c>
      <c r="D763" s="84" t="s">
        <v>2014</v>
      </c>
      <c r="E763" s="84" t="b">
        <v>0</v>
      </c>
      <c r="F763" s="84" t="b">
        <v>0</v>
      </c>
      <c r="G763" s="84" t="b">
        <v>0</v>
      </c>
    </row>
    <row r="764" spans="1:7" ht="15">
      <c r="A764" s="84" t="s">
        <v>2667</v>
      </c>
      <c r="B764" s="84">
        <v>6</v>
      </c>
      <c r="C764" s="118">
        <v>0.006781897840153857</v>
      </c>
      <c r="D764" s="84" t="s">
        <v>2014</v>
      </c>
      <c r="E764" s="84" t="b">
        <v>0</v>
      </c>
      <c r="F764" s="84" t="b">
        <v>0</v>
      </c>
      <c r="G764" s="84" t="b">
        <v>0</v>
      </c>
    </row>
    <row r="765" spans="1:7" ht="15">
      <c r="A765" s="84" t="s">
        <v>2665</v>
      </c>
      <c r="B765" s="84">
        <v>6</v>
      </c>
      <c r="C765" s="118">
        <v>0.006781897840153857</v>
      </c>
      <c r="D765" s="84" t="s">
        <v>2014</v>
      </c>
      <c r="E765" s="84" t="b">
        <v>0</v>
      </c>
      <c r="F765" s="84" t="b">
        <v>0</v>
      </c>
      <c r="G765" s="84" t="b">
        <v>0</v>
      </c>
    </row>
    <row r="766" spans="1:7" ht="15">
      <c r="A766" s="84" t="s">
        <v>2660</v>
      </c>
      <c r="B766" s="84">
        <v>6</v>
      </c>
      <c r="C766" s="118">
        <v>0.006781897840153857</v>
      </c>
      <c r="D766" s="84" t="s">
        <v>2014</v>
      </c>
      <c r="E766" s="84" t="b">
        <v>0</v>
      </c>
      <c r="F766" s="84" t="b">
        <v>0</v>
      </c>
      <c r="G766" s="84" t="b">
        <v>0</v>
      </c>
    </row>
    <row r="767" spans="1:7" ht="15">
      <c r="A767" s="84" t="s">
        <v>2661</v>
      </c>
      <c r="B767" s="84">
        <v>6</v>
      </c>
      <c r="C767" s="118">
        <v>0.006781897840153857</v>
      </c>
      <c r="D767" s="84" t="s">
        <v>2014</v>
      </c>
      <c r="E767" s="84" t="b">
        <v>0</v>
      </c>
      <c r="F767" s="84" t="b">
        <v>0</v>
      </c>
      <c r="G767" s="84" t="b">
        <v>0</v>
      </c>
    </row>
    <row r="768" spans="1:7" ht="15">
      <c r="A768" s="84" t="s">
        <v>2609</v>
      </c>
      <c r="B768" s="84">
        <v>6</v>
      </c>
      <c r="C768" s="118">
        <v>0.006781897840153857</v>
      </c>
      <c r="D768" s="84" t="s">
        <v>2014</v>
      </c>
      <c r="E768" s="84" t="b">
        <v>0</v>
      </c>
      <c r="F768" s="84" t="b">
        <v>0</v>
      </c>
      <c r="G768" s="84" t="b">
        <v>0</v>
      </c>
    </row>
    <row r="769" spans="1:7" ht="15">
      <c r="A769" s="84" t="s">
        <v>2624</v>
      </c>
      <c r="B769" s="84">
        <v>6</v>
      </c>
      <c r="C769" s="118">
        <v>0.006781897840153857</v>
      </c>
      <c r="D769" s="84" t="s">
        <v>2014</v>
      </c>
      <c r="E769" s="84" t="b">
        <v>0</v>
      </c>
      <c r="F769" s="84" t="b">
        <v>0</v>
      </c>
      <c r="G769" s="84" t="b">
        <v>0</v>
      </c>
    </row>
    <row r="770" spans="1:7" ht="15">
      <c r="A770" s="84" t="s">
        <v>2662</v>
      </c>
      <c r="B770" s="84">
        <v>6</v>
      </c>
      <c r="C770" s="118">
        <v>0.006781897840153857</v>
      </c>
      <c r="D770" s="84" t="s">
        <v>2014</v>
      </c>
      <c r="E770" s="84" t="b">
        <v>0</v>
      </c>
      <c r="F770" s="84" t="b">
        <v>0</v>
      </c>
      <c r="G770" s="84" t="b">
        <v>0</v>
      </c>
    </row>
    <row r="771" spans="1:7" ht="15">
      <c r="A771" s="84" t="s">
        <v>2663</v>
      </c>
      <c r="B771" s="84">
        <v>6</v>
      </c>
      <c r="C771" s="118">
        <v>0.006781897840153857</v>
      </c>
      <c r="D771" s="84" t="s">
        <v>2014</v>
      </c>
      <c r="E771" s="84" t="b">
        <v>1</v>
      </c>
      <c r="F771" s="84" t="b">
        <v>0</v>
      </c>
      <c r="G771" s="84" t="b">
        <v>0</v>
      </c>
    </row>
    <row r="772" spans="1:7" ht="15">
      <c r="A772" s="84" t="s">
        <v>2610</v>
      </c>
      <c r="B772" s="84">
        <v>6</v>
      </c>
      <c r="C772" s="118">
        <v>0.006781897840153857</v>
      </c>
      <c r="D772" s="84" t="s">
        <v>2014</v>
      </c>
      <c r="E772" s="84" t="b">
        <v>0</v>
      </c>
      <c r="F772" s="84" t="b">
        <v>0</v>
      </c>
      <c r="G772" s="84" t="b">
        <v>0</v>
      </c>
    </row>
    <row r="773" spans="1:7" ht="15">
      <c r="A773" s="84" t="s">
        <v>2664</v>
      </c>
      <c r="B773" s="84">
        <v>6</v>
      </c>
      <c r="C773" s="118">
        <v>0.006781897840153857</v>
      </c>
      <c r="D773" s="84" t="s">
        <v>2014</v>
      </c>
      <c r="E773" s="84" t="b">
        <v>0</v>
      </c>
      <c r="F773" s="84" t="b">
        <v>0</v>
      </c>
      <c r="G773" s="84" t="b">
        <v>0</v>
      </c>
    </row>
    <row r="774" spans="1:7" ht="15">
      <c r="A774" s="84" t="s">
        <v>2659</v>
      </c>
      <c r="B774" s="84">
        <v>6</v>
      </c>
      <c r="C774" s="118">
        <v>0.006781897840153857</v>
      </c>
      <c r="D774" s="84" t="s">
        <v>2014</v>
      </c>
      <c r="E774" s="84" t="b">
        <v>0</v>
      </c>
      <c r="F774" s="84" t="b">
        <v>0</v>
      </c>
      <c r="G774" s="84" t="b">
        <v>0</v>
      </c>
    </row>
    <row r="775" spans="1:7" ht="15">
      <c r="A775" s="84" t="s">
        <v>2651</v>
      </c>
      <c r="B775" s="84">
        <v>6</v>
      </c>
      <c r="C775" s="118">
        <v>0.006781897840153857</v>
      </c>
      <c r="D775" s="84" t="s">
        <v>2014</v>
      </c>
      <c r="E775" s="84" t="b">
        <v>0</v>
      </c>
      <c r="F775" s="84" t="b">
        <v>0</v>
      </c>
      <c r="G775" s="84" t="b">
        <v>0</v>
      </c>
    </row>
    <row r="776" spans="1:7" ht="15">
      <c r="A776" s="84" t="s">
        <v>2611</v>
      </c>
      <c r="B776" s="84">
        <v>6</v>
      </c>
      <c r="C776" s="118">
        <v>0.006781897840153857</v>
      </c>
      <c r="D776" s="84" t="s">
        <v>2014</v>
      </c>
      <c r="E776" s="84" t="b">
        <v>0</v>
      </c>
      <c r="F776" s="84" t="b">
        <v>0</v>
      </c>
      <c r="G776" s="84" t="b">
        <v>0</v>
      </c>
    </row>
    <row r="777" spans="1:7" ht="15">
      <c r="A777" s="84" t="s">
        <v>2614</v>
      </c>
      <c r="B777" s="84">
        <v>6</v>
      </c>
      <c r="C777" s="118">
        <v>0.006781897840153857</v>
      </c>
      <c r="D777" s="84" t="s">
        <v>2014</v>
      </c>
      <c r="E777" s="84" t="b">
        <v>0</v>
      </c>
      <c r="F777" s="84" t="b">
        <v>0</v>
      </c>
      <c r="G777" s="84" t="b">
        <v>0</v>
      </c>
    </row>
    <row r="778" spans="1:7" ht="15">
      <c r="A778" s="84" t="s">
        <v>2687</v>
      </c>
      <c r="B778" s="84">
        <v>5</v>
      </c>
      <c r="C778" s="118">
        <v>0.0061092765973206516</v>
      </c>
      <c r="D778" s="84" t="s">
        <v>2014</v>
      </c>
      <c r="E778" s="84" t="b">
        <v>0</v>
      </c>
      <c r="F778" s="84" t="b">
        <v>0</v>
      </c>
      <c r="G778" s="84" t="b">
        <v>0</v>
      </c>
    </row>
    <row r="779" spans="1:7" ht="15">
      <c r="A779" s="84" t="s">
        <v>2689</v>
      </c>
      <c r="B779" s="84">
        <v>5</v>
      </c>
      <c r="C779" s="118">
        <v>0.0061092765973206516</v>
      </c>
      <c r="D779" s="84" t="s">
        <v>2014</v>
      </c>
      <c r="E779" s="84" t="b">
        <v>0</v>
      </c>
      <c r="F779" s="84" t="b">
        <v>0</v>
      </c>
      <c r="G779" s="84" t="b">
        <v>0</v>
      </c>
    </row>
    <row r="780" spans="1:7" ht="15">
      <c r="A780" s="84" t="s">
        <v>2698</v>
      </c>
      <c r="B780" s="84">
        <v>5</v>
      </c>
      <c r="C780" s="118">
        <v>0.0061092765973206516</v>
      </c>
      <c r="D780" s="84" t="s">
        <v>2014</v>
      </c>
      <c r="E780" s="84" t="b">
        <v>0</v>
      </c>
      <c r="F780" s="84" t="b">
        <v>0</v>
      </c>
      <c r="G780" s="84" t="b">
        <v>0</v>
      </c>
    </row>
    <row r="781" spans="1:7" ht="15">
      <c r="A781" s="84" t="s">
        <v>2699</v>
      </c>
      <c r="B781" s="84">
        <v>5</v>
      </c>
      <c r="C781" s="118">
        <v>0.0061092765973206516</v>
      </c>
      <c r="D781" s="84" t="s">
        <v>2014</v>
      </c>
      <c r="E781" s="84" t="b">
        <v>0</v>
      </c>
      <c r="F781" s="84" t="b">
        <v>0</v>
      </c>
      <c r="G781" s="84" t="b">
        <v>0</v>
      </c>
    </row>
    <row r="782" spans="1:7" ht="15">
      <c r="A782" s="84" t="s">
        <v>2700</v>
      </c>
      <c r="B782" s="84">
        <v>5</v>
      </c>
      <c r="C782" s="118">
        <v>0.0061092765973206516</v>
      </c>
      <c r="D782" s="84" t="s">
        <v>2014</v>
      </c>
      <c r="E782" s="84" t="b">
        <v>0</v>
      </c>
      <c r="F782" s="84" t="b">
        <v>0</v>
      </c>
      <c r="G782" s="84" t="b">
        <v>0</v>
      </c>
    </row>
    <row r="783" spans="1:7" ht="15">
      <c r="A783" s="84" t="s">
        <v>2701</v>
      </c>
      <c r="B783" s="84">
        <v>5</v>
      </c>
      <c r="C783" s="118">
        <v>0.0061092765973206516</v>
      </c>
      <c r="D783" s="84" t="s">
        <v>2014</v>
      </c>
      <c r="E783" s="84" t="b">
        <v>0</v>
      </c>
      <c r="F783" s="84" t="b">
        <v>0</v>
      </c>
      <c r="G783" s="84" t="b">
        <v>0</v>
      </c>
    </row>
    <row r="784" spans="1:7" ht="15">
      <c r="A784" s="84" t="s">
        <v>2702</v>
      </c>
      <c r="B784" s="84">
        <v>5</v>
      </c>
      <c r="C784" s="118">
        <v>0.0061092765973206516</v>
      </c>
      <c r="D784" s="84" t="s">
        <v>2014</v>
      </c>
      <c r="E784" s="84" t="b">
        <v>0</v>
      </c>
      <c r="F784" s="84" t="b">
        <v>0</v>
      </c>
      <c r="G784" s="84" t="b">
        <v>0</v>
      </c>
    </row>
    <row r="785" spans="1:7" ht="15">
      <c r="A785" s="84" t="s">
        <v>2703</v>
      </c>
      <c r="B785" s="84">
        <v>5</v>
      </c>
      <c r="C785" s="118">
        <v>0.0061092765973206516</v>
      </c>
      <c r="D785" s="84" t="s">
        <v>2014</v>
      </c>
      <c r="E785" s="84" t="b">
        <v>0</v>
      </c>
      <c r="F785" s="84" t="b">
        <v>0</v>
      </c>
      <c r="G785" s="84" t="b">
        <v>0</v>
      </c>
    </row>
    <row r="786" spans="1:7" ht="15">
      <c r="A786" s="84" t="s">
        <v>2704</v>
      </c>
      <c r="B786" s="84">
        <v>5</v>
      </c>
      <c r="C786" s="118">
        <v>0.0061092765973206516</v>
      </c>
      <c r="D786" s="84" t="s">
        <v>2014</v>
      </c>
      <c r="E786" s="84" t="b">
        <v>0</v>
      </c>
      <c r="F786" s="84" t="b">
        <v>0</v>
      </c>
      <c r="G786" s="84" t="b">
        <v>0</v>
      </c>
    </row>
    <row r="787" spans="1:7" ht="15">
      <c r="A787" s="84" t="s">
        <v>2645</v>
      </c>
      <c r="B787" s="84">
        <v>5</v>
      </c>
      <c r="C787" s="118">
        <v>0.0061092765973206516</v>
      </c>
      <c r="D787" s="84" t="s">
        <v>2014</v>
      </c>
      <c r="E787" s="84" t="b">
        <v>1</v>
      </c>
      <c r="F787" s="84" t="b">
        <v>0</v>
      </c>
      <c r="G787" s="84" t="b">
        <v>0</v>
      </c>
    </row>
    <row r="788" spans="1:7" ht="15">
      <c r="A788" s="84" t="s">
        <v>2592</v>
      </c>
      <c r="B788" s="84">
        <v>5</v>
      </c>
      <c r="C788" s="118">
        <v>0.0061092765973206516</v>
      </c>
      <c r="D788" s="84" t="s">
        <v>2014</v>
      </c>
      <c r="E788" s="84" t="b">
        <v>0</v>
      </c>
      <c r="F788" s="84" t="b">
        <v>0</v>
      </c>
      <c r="G788" s="84" t="b">
        <v>0</v>
      </c>
    </row>
    <row r="789" spans="1:7" ht="15">
      <c r="A789" s="84" t="s">
        <v>2705</v>
      </c>
      <c r="B789" s="84">
        <v>5</v>
      </c>
      <c r="C789" s="118">
        <v>0.0061092765973206516</v>
      </c>
      <c r="D789" s="84" t="s">
        <v>2014</v>
      </c>
      <c r="E789" s="84" t="b">
        <v>0</v>
      </c>
      <c r="F789" s="84" t="b">
        <v>0</v>
      </c>
      <c r="G789" s="84" t="b">
        <v>0</v>
      </c>
    </row>
    <row r="790" spans="1:7" ht="15">
      <c r="A790" s="84" t="s">
        <v>2690</v>
      </c>
      <c r="B790" s="84">
        <v>5</v>
      </c>
      <c r="C790" s="118">
        <v>0.0061092765973206516</v>
      </c>
      <c r="D790" s="84" t="s">
        <v>2014</v>
      </c>
      <c r="E790" s="84" t="b">
        <v>1</v>
      </c>
      <c r="F790" s="84" t="b">
        <v>0</v>
      </c>
      <c r="G790" s="84" t="b">
        <v>0</v>
      </c>
    </row>
    <row r="791" spans="1:7" ht="15">
      <c r="A791" s="84" t="s">
        <v>2658</v>
      </c>
      <c r="B791" s="84">
        <v>5</v>
      </c>
      <c r="C791" s="118">
        <v>0.0061092765973206516</v>
      </c>
      <c r="D791" s="84" t="s">
        <v>2014</v>
      </c>
      <c r="E791" s="84" t="b">
        <v>0</v>
      </c>
      <c r="F791" s="84" t="b">
        <v>0</v>
      </c>
      <c r="G791" s="84" t="b">
        <v>0</v>
      </c>
    </row>
    <row r="792" spans="1:7" ht="15">
      <c r="A792" s="84" t="s">
        <v>2691</v>
      </c>
      <c r="B792" s="84">
        <v>5</v>
      </c>
      <c r="C792" s="118">
        <v>0.0061092765973206516</v>
      </c>
      <c r="D792" s="84" t="s">
        <v>2014</v>
      </c>
      <c r="E792" s="84" t="b">
        <v>0</v>
      </c>
      <c r="F792" s="84" t="b">
        <v>0</v>
      </c>
      <c r="G792" s="84" t="b">
        <v>0</v>
      </c>
    </row>
    <row r="793" spans="1:7" ht="15">
      <c r="A793" s="84" t="s">
        <v>2692</v>
      </c>
      <c r="B793" s="84">
        <v>5</v>
      </c>
      <c r="C793" s="118">
        <v>0.0061092765973206516</v>
      </c>
      <c r="D793" s="84" t="s">
        <v>2014</v>
      </c>
      <c r="E793" s="84" t="b">
        <v>0</v>
      </c>
      <c r="F793" s="84" t="b">
        <v>0</v>
      </c>
      <c r="G793" s="84" t="b">
        <v>0</v>
      </c>
    </row>
    <row r="794" spans="1:7" ht="15">
      <c r="A794" s="84" t="s">
        <v>2693</v>
      </c>
      <c r="B794" s="84">
        <v>5</v>
      </c>
      <c r="C794" s="118">
        <v>0.0061092765973206516</v>
      </c>
      <c r="D794" s="84" t="s">
        <v>2014</v>
      </c>
      <c r="E794" s="84" t="b">
        <v>0</v>
      </c>
      <c r="F794" s="84" t="b">
        <v>0</v>
      </c>
      <c r="G794" s="84" t="b">
        <v>0</v>
      </c>
    </row>
    <row r="795" spans="1:7" ht="15">
      <c r="A795" s="84" t="s">
        <v>2642</v>
      </c>
      <c r="B795" s="84">
        <v>5</v>
      </c>
      <c r="C795" s="118">
        <v>0.0061092765973206516</v>
      </c>
      <c r="D795" s="84" t="s">
        <v>2014</v>
      </c>
      <c r="E795" s="84" t="b">
        <v>0</v>
      </c>
      <c r="F795" s="84" t="b">
        <v>0</v>
      </c>
      <c r="G795" s="84" t="b">
        <v>0</v>
      </c>
    </row>
    <row r="796" spans="1:7" ht="15">
      <c r="A796" s="84" t="s">
        <v>2694</v>
      </c>
      <c r="B796" s="84">
        <v>5</v>
      </c>
      <c r="C796" s="118">
        <v>0.0061092765973206516</v>
      </c>
      <c r="D796" s="84" t="s">
        <v>2014</v>
      </c>
      <c r="E796" s="84" t="b">
        <v>0</v>
      </c>
      <c r="F796" s="84" t="b">
        <v>0</v>
      </c>
      <c r="G796" s="84" t="b">
        <v>0</v>
      </c>
    </row>
    <row r="797" spans="1:7" ht="15">
      <c r="A797" s="84" t="s">
        <v>2695</v>
      </c>
      <c r="B797" s="84">
        <v>5</v>
      </c>
      <c r="C797" s="118">
        <v>0.0061092765973206516</v>
      </c>
      <c r="D797" s="84" t="s">
        <v>2014</v>
      </c>
      <c r="E797" s="84" t="b">
        <v>0</v>
      </c>
      <c r="F797" s="84" t="b">
        <v>0</v>
      </c>
      <c r="G797" s="84" t="b">
        <v>0</v>
      </c>
    </row>
    <row r="798" spans="1:7" ht="15">
      <c r="A798" s="84" t="s">
        <v>2696</v>
      </c>
      <c r="B798" s="84">
        <v>5</v>
      </c>
      <c r="C798" s="118">
        <v>0.0061092765973206516</v>
      </c>
      <c r="D798" s="84" t="s">
        <v>2014</v>
      </c>
      <c r="E798" s="84" t="b">
        <v>0</v>
      </c>
      <c r="F798" s="84" t="b">
        <v>0</v>
      </c>
      <c r="G798" s="84" t="b">
        <v>0</v>
      </c>
    </row>
    <row r="799" spans="1:7" ht="15">
      <c r="A799" s="84" t="s">
        <v>2697</v>
      </c>
      <c r="B799" s="84">
        <v>5</v>
      </c>
      <c r="C799" s="118">
        <v>0.0061092765973206516</v>
      </c>
      <c r="D799" s="84" t="s">
        <v>2014</v>
      </c>
      <c r="E799" s="84" t="b">
        <v>0</v>
      </c>
      <c r="F799" s="84" t="b">
        <v>0</v>
      </c>
      <c r="G799" s="84" t="b">
        <v>0</v>
      </c>
    </row>
    <row r="800" spans="1:7" ht="15">
      <c r="A800" s="84" t="s">
        <v>2644</v>
      </c>
      <c r="B800" s="84">
        <v>5</v>
      </c>
      <c r="C800" s="118">
        <v>0.0061092765973206516</v>
      </c>
      <c r="D800" s="84" t="s">
        <v>2014</v>
      </c>
      <c r="E800" s="84" t="b">
        <v>0</v>
      </c>
      <c r="F800" s="84" t="b">
        <v>0</v>
      </c>
      <c r="G800" s="84" t="b">
        <v>0</v>
      </c>
    </row>
    <row r="801" spans="1:7" ht="15">
      <c r="A801" s="84" t="s">
        <v>2708</v>
      </c>
      <c r="B801" s="84">
        <v>5</v>
      </c>
      <c r="C801" s="118">
        <v>0.0061092765973206516</v>
      </c>
      <c r="D801" s="84" t="s">
        <v>2014</v>
      </c>
      <c r="E801" s="84" t="b">
        <v>0</v>
      </c>
      <c r="F801" s="84" t="b">
        <v>0</v>
      </c>
      <c r="G801" s="84" t="b">
        <v>0</v>
      </c>
    </row>
    <row r="802" spans="1:7" ht="15">
      <c r="A802" s="84" t="s">
        <v>2688</v>
      </c>
      <c r="B802" s="84">
        <v>5</v>
      </c>
      <c r="C802" s="118">
        <v>0.0061092765973206516</v>
      </c>
      <c r="D802" s="84" t="s">
        <v>2014</v>
      </c>
      <c r="E802" s="84" t="b">
        <v>0</v>
      </c>
      <c r="F802" s="84" t="b">
        <v>0</v>
      </c>
      <c r="G802" s="84" t="b">
        <v>0</v>
      </c>
    </row>
    <row r="803" spans="1:7" ht="15">
      <c r="A803" s="84" t="s">
        <v>2706</v>
      </c>
      <c r="B803" s="84">
        <v>5</v>
      </c>
      <c r="C803" s="118">
        <v>0.0061092765973206516</v>
      </c>
      <c r="D803" s="84" t="s">
        <v>2014</v>
      </c>
      <c r="E803" s="84" t="b">
        <v>0</v>
      </c>
      <c r="F803" s="84" t="b">
        <v>0</v>
      </c>
      <c r="G803" s="84" t="b">
        <v>0</v>
      </c>
    </row>
    <row r="804" spans="1:7" ht="15">
      <c r="A804" s="84" t="s">
        <v>2707</v>
      </c>
      <c r="B804" s="84">
        <v>5</v>
      </c>
      <c r="C804" s="118">
        <v>0.0061092765973206516</v>
      </c>
      <c r="D804" s="84" t="s">
        <v>2014</v>
      </c>
      <c r="E804" s="84" t="b">
        <v>0</v>
      </c>
      <c r="F804" s="84" t="b">
        <v>0</v>
      </c>
      <c r="G804" s="84" t="b">
        <v>0</v>
      </c>
    </row>
    <row r="805" spans="1:7" ht="15">
      <c r="A805" s="84" t="s">
        <v>2743</v>
      </c>
      <c r="B805" s="84">
        <v>4</v>
      </c>
      <c r="C805" s="118">
        <v>0.005335560066333082</v>
      </c>
      <c r="D805" s="84" t="s">
        <v>2014</v>
      </c>
      <c r="E805" s="84" t="b">
        <v>0</v>
      </c>
      <c r="F805" s="84" t="b">
        <v>0</v>
      </c>
      <c r="G805" s="84" t="b">
        <v>0</v>
      </c>
    </row>
    <row r="806" spans="1:7" ht="15">
      <c r="A806" s="84" t="s">
        <v>2742</v>
      </c>
      <c r="B806" s="84">
        <v>4</v>
      </c>
      <c r="C806" s="118">
        <v>0.005335560066333082</v>
      </c>
      <c r="D806" s="84" t="s">
        <v>2014</v>
      </c>
      <c r="E806" s="84" t="b">
        <v>0</v>
      </c>
      <c r="F806" s="84" t="b">
        <v>0</v>
      </c>
      <c r="G806" s="84" t="b">
        <v>0</v>
      </c>
    </row>
    <row r="807" spans="1:7" ht="15">
      <c r="A807" s="84" t="s">
        <v>2739</v>
      </c>
      <c r="B807" s="84">
        <v>4</v>
      </c>
      <c r="C807" s="118">
        <v>0.005335560066333082</v>
      </c>
      <c r="D807" s="84" t="s">
        <v>2014</v>
      </c>
      <c r="E807" s="84" t="b">
        <v>0</v>
      </c>
      <c r="F807" s="84" t="b">
        <v>0</v>
      </c>
      <c r="G807" s="84" t="b">
        <v>0</v>
      </c>
    </row>
    <row r="808" spans="1:7" ht="15">
      <c r="A808" s="84" t="s">
        <v>2741</v>
      </c>
      <c r="B808" s="84">
        <v>4</v>
      </c>
      <c r="C808" s="118">
        <v>0.005335560066333082</v>
      </c>
      <c r="D808" s="84" t="s">
        <v>2014</v>
      </c>
      <c r="E808" s="84" t="b">
        <v>0</v>
      </c>
      <c r="F808" s="84" t="b">
        <v>0</v>
      </c>
      <c r="G808" s="84" t="b">
        <v>0</v>
      </c>
    </row>
    <row r="809" spans="1:7" ht="15">
      <c r="A809" s="84" t="s">
        <v>2740</v>
      </c>
      <c r="B809" s="84">
        <v>4</v>
      </c>
      <c r="C809" s="118">
        <v>0.005335560066333082</v>
      </c>
      <c r="D809" s="84" t="s">
        <v>2014</v>
      </c>
      <c r="E809" s="84" t="b">
        <v>0</v>
      </c>
      <c r="F809" s="84" t="b">
        <v>0</v>
      </c>
      <c r="G809" s="84" t="b">
        <v>0</v>
      </c>
    </row>
    <row r="810" spans="1:7" ht="15">
      <c r="A810" s="84" t="s">
        <v>2168</v>
      </c>
      <c r="B810" s="84">
        <v>4</v>
      </c>
      <c r="C810" s="118">
        <v>0.005335560066333082</v>
      </c>
      <c r="D810" s="84" t="s">
        <v>2014</v>
      </c>
      <c r="E810" s="84" t="b">
        <v>0</v>
      </c>
      <c r="F810" s="84" t="b">
        <v>0</v>
      </c>
      <c r="G810" s="84" t="b">
        <v>0</v>
      </c>
    </row>
    <row r="811" spans="1:7" ht="15">
      <c r="A811" s="84" t="s">
        <v>2170</v>
      </c>
      <c r="B811" s="84">
        <v>4</v>
      </c>
      <c r="C811" s="118">
        <v>0.005335560066333082</v>
      </c>
      <c r="D811" s="84" t="s">
        <v>2014</v>
      </c>
      <c r="E811" s="84" t="b">
        <v>0</v>
      </c>
      <c r="F811" s="84" t="b">
        <v>0</v>
      </c>
      <c r="G811" s="84" t="b">
        <v>0</v>
      </c>
    </row>
    <row r="812" spans="1:7" ht="15">
      <c r="A812" s="84" t="s">
        <v>2791</v>
      </c>
      <c r="B812" s="84">
        <v>3</v>
      </c>
      <c r="C812" s="118">
        <v>0.004434983587119638</v>
      </c>
      <c r="D812" s="84" t="s">
        <v>2014</v>
      </c>
      <c r="E812" s="84" t="b">
        <v>0</v>
      </c>
      <c r="F812" s="84" t="b">
        <v>0</v>
      </c>
      <c r="G812" s="84" t="b">
        <v>0</v>
      </c>
    </row>
    <row r="813" spans="1:7" ht="15">
      <c r="A813" s="84" t="s">
        <v>2792</v>
      </c>
      <c r="B813" s="84">
        <v>3</v>
      </c>
      <c r="C813" s="118">
        <v>0.004434983587119638</v>
      </c>
      <c r="D813" s="84" t="s">
        <v>2014</v>
      </c>
      <c r="E813" s="84" t="b">
        <v>0</v>
      </c>
      <c r="F813" s="84" t="b">
        <v>0</v>
      </c>
      <c r="G813" s="84" t="b">
        <v>0</v>
      </c>
    </row>
    <row r="814" spans="1:7" ht="15">
      <c r="A814" s="84" t="s">
        <v>2790</v>
      </c>
      <c r="B814" s="84">
        <v>3</v>
      </c>
      <c r="C814" s="118">
        <v>0.004434983587119638</v>
      </c>
      <c r="D814" s="84" t="s">
        <v>2014</v>
      </c>
      <c r="E814" s="84" t="b">
        <v>0</v>
      </c>
      <c r="F814" s="84" t="b">
        <v>0</v>
      </c>
      <c r="G814" s="84" t="b">
        <v>0</v>
      </c>
    </row>
    <row r="815" spans="1:7" ht="15">
      <c r="A815" s="84" t="s">
        <v>2983</v>
      </c>
      <c r="B815" s="84">
        <v>2</v>
      </c>
      <c r="C815" s="118">
        <v>0.0033638031445283475</v>
      </c>
      <c r="D815" s="84" t="s">
        <v>2014</v>
      </c>
      <c r="E815" s="84" t="b">
        <v>0</v>
      </c>
      <c r="F815" s="84" t="b">
        <v>0</v>
      </c>
      <c r="G815" s="84" t="b">
        <v>0</v>
      </c>
    </row>
    <row r="816" spans="1:7" ht="15">
      <c r="A816" s="84" t="s">
        <v>2982</v>
      </c>
      <c r="B816" s="84">
        <v>2</v>
      </c>
      <c r="C816" s="118">
        <v>0.0033638031445283475</v>
      </c>
      <c r="D816" s="84" t="s">
        <v>2014</v>
      </c>
      <c r="E816" s="84" t="b">
        <v>0</v>
      </c>
      <c r="F816" s="84" t="b">
        <v>0</v>
      </c>
      <c r="G816" s="84" t="b">
        <v>0</v>
      </c>
    </row>
    <row r="817" spans="1:7" ht="15">
      <c r="A817" s="84" t="s">
        <v>2975</v>
      </c>
      <c r="B817" s="84">
        <v>2</v>
      </c>
      <c r="C817" s="118">
        <v>0.0033638031445283475</v>
      </c>
      <c r="D817" s="84" t="s">
        <v>2014</v>
      </c>
      <c r="E817" s="84" t="b">
        <v>0</v>
      </c>
      <c r="F817" s="84" t="b">
        <v>0</v>
      </c>
      <c r="G817" s="84" t="b">
        <v>0</v>
      </c>
    </row>
    <row r="818" spans="1:7" ht="15">
      <c r="A818" s="84" t="s">
        <v>2977</v>
      </c>
      <c r="B818" s="84">
        <v>2</v>
      </c>
      <c r="C818" s="118">
        <v>0.0033638031445283475</v>
      </c>
      <c r="D818" s="84" t="s">
        <v>2014</v>
      </c>
      <c r="E818" s="84" t="b">
        <v>0</v>
      </c>
      <c r="F818" s="84" t="b">
        <v>0</v>
      </c>
      <c r="G818" s="84" t="b">
        <v>0</v>
      </c>
    </row>
    <row r="819" spans="1:7" ht="15">
      <c r="A819" s="84" t="s">
        <v>2978</v>
      </c>
      <c r="B819" s="84">
        <v>2</v>
      </c>
      <c r="C819" s="118">
        <v>0.0033638031445283475</v>
      </c>
      <c r="D819" s="84" t="s">
        <v>2014</v>
      </c>
      <c r="E819" s="84" t="b">
        <v>0</v>
      </c>
      <c r="F819" s="84" t="b">
        <v>0</v>
      </c>
      <c r="G819" s="84" t="b">
        <v>0</v>
      </c>
    </row>
    <row r="820" spans="1:7" ht="15">
      <c r="A820" s="84" t="s">
        <v>2737</v>
      </c>
      <c r="B820" s="84">
        <v>2</v>
      </c>
      <c r="C820" s="118">
        <v>0.0033638031445283475</v>
      </c>
      <c r="D820" s="84" t="s">
        <v>2014</v>
      </c>
      <c r="E820" s="84" t="b">
        <v>0</v>
      </c>
      <c r="F820" s="84" t="b">
        <v>0</v>
      </c>
      <c r="G820" s="84" t="b">
        <v>0</v>
      </c>
    </row>
    <row r="821" spans="1:7" ht="15">
      <c r="A821" s="84" t="s">
        <v>2979</v>
      </c>
      <c r="B821" s="84">
        <v>2</v>
      </c>
      <c r="C821" s="118">
        <v>0.0033638031445283475</v>
      </c>
      <c r="D821" s="84" t="s">
        <v>2014</v>
      </c>
      <c r="E821" s="84" t="b">
        <v>0</v>
      </c>
      <c r="F821" s="84" t="b">
        <v>0</v>
      </c>
      <c r="G821" s="84" t="b">
        <v>0</v>
      </c>
    </row>
    <row r="822" spans="1:7" ht="15">
      <c r="A822" s="84" t="s">
        <v>2980</v>
      </c>
      <c r="B822" s="84">
        <v>2</v>
      </c>
      <c r="C822" s="118">
        <v>0.0033638031445283475</v>
      </c>
      <c r="D822" s="84" t="s">
        <v>2014</v>
      </c>
      <c r="E822" s="84" t="b">
        <v>0</v>
      </c>
      <c r="F822" s="84" t="b">
        <v>0</v>
      </c>
      <c r="G822" s="84" t="b">
        <v>0</v>
      </c>
    </row>
    <row r="823" spans="1:7" ht="15">
      <c r="A823" s="84" t="s">
        <v>2976</v>
      </c>
      <c r="B823" s="84">
        <v>2</v>
      </c>
      <c r="C823" s="118">
        <v>0.0033638031445283475</v>
      </c>
      <c r="D823" s="84" t="s">
        <v>2014</v>
      </c>
      <c r="E823" s="84" t="b">
        <v>0</v>
      </c>
      <c r="F823" s="84" t="b">
        <v>0</v>
      </c>
      <c r="G823" s="84" t="b">
        <v>0</v>
      </c>
    </row>
    <row r="824" spans="1:7" ht="15">
      <c r="A824" s="84" t="s">
        <v>2973</v>
      </c>
      <c r="B824" s="84">
        <v>2</v>
      </c>
      <c r="C824" s="118">
        <v>0.0033638031445283475</v>
      </c>
      <c r="D824" s="84" t="s">
        <v>2014</v>
      </c>
      <c r="E824" s="84" t="b">
        <v>0</v>
      </c>
      <c r="F824" s="84" t="b">
        <v>0</v>
      </c>
      <c r="G824" s="84" t="b">
        <v>0</v>
      </c>
    </row>
    <row r="825" spans="1:7" ht="15">
      <c r="A825" s="84" t="s">
        <v>2974</v>
      </c>
      <c r="B825" s="84">
        <v>2</v>
      </c>
      <c r="C825" s="118">
        <v>0.0033638031445283475</v>
      </c>
      <c r="D825" s="84" t="s">
        <v>2014</v>
      </c>
      <c r="E825" s="84" t="b">
        <v>0</v>
      </c>
      <c r="F825" s="84" t="b">
        <v>0</v>
      </c>
      <c r="G825" s="84" t="b">
        <v>0</v>
      </c>
    </row>
    <row r="826" spans="1:7" ht="15">
      <c r="A826" s="84" t="s">
        <v>235</v>
      </c>
      <c r="B826" s="84">
        <v>2</v>
      </c>
      <c r="C826" s="118">
        <v>0.0033638031445283475</v>
      </c>
      <c r="D826" s="84" t="s">
        <v>2014</v>
      </c>
      <c r="E826" s="84" t="b">
        <v>0</v>
      </c>
      <c r="F826" s="84" t="b">
        <v>0</v>
      </c>
      <c r="G826" s="84" t="b">
        <v>0</v>
      </c>
    </row>
    <row r="827" spans="1:7" ht="15">
      <c r="A827" s="84" t="s">
        <v>293</v>
      </c>
      <c r="B827" s="84">
        <v>3</v>
      </c>
      <c r="C827" s="118">
        <v>0</v>
      </c>
      <c r="D827" s="84" t="s">
        <v>2015</v>
      </c>
      <c r="E827" s="84" t="b">
        <v>0</v>
      </c>
      <c r="F827" s="84" t="b">
        <v>0</v>
      </c>
      <c r="G827" s="84" t="b">
        <v>0</v>
      </c>
    </row>
    <row r="828" spans="1:7" ht="15">
      <c r="A828" s="84" t="s">
        <v>308</v>
      </c>
      <c r="B828" s="84">
        <v>3</v>
      </c>
      <c r="C828" s="118">
        <v>0</v>
      </c>
      <c r="D828" s="84" t="s">
        <v>2015</v>
      </c>
      <c r="E828" s="84" t="b">
        <v>0</v>
      </c>
      <c r="F828" s="84" t="b">
        <v>0</v>
      </c>
      <c r="G828" s="84" t="b">
        <v>0</v>
      </c>
    </row>
    <row r="829" spans="1:7" ht="15">
      <c r="A829" s="84" t="s">
        <v>297</v>
      </c>
      <c r="B829" s="84">
        <v>3</v>
      </c>
      <c r="C829" s="118">
        <v>0</v>
      </c>
      <c r="D829" s="84" t="s">
        <v>2015</v>
      </c>
      <c r="E829" s="84" t="b">
        <v>0</v>
      </c>
      <c r="F829" s="84" t="b">
        <v>0</v>
      </c>
      <c r="G829" s="84" t="b">
        <v>0</v>
      </c>
    </row>
    <row r="830" spans="1:7" ht="15">
      <c r="A830" s="84" t="s">
        <v>307</v>
      </c>
      <c r="B830" s="84">
        <v>3</v>
      </c>
      <c r="C830" s="118">
        <v>0</v>
      </c>
      <c r="D830" s="84" t="s">
        <v>2015</v>
      </c>
      <c r="E830" s="84" t="b">
        <v>0</v>
      </c>
      <c r="F830" s="84" t="b">
        <v>0</v>
      </c>
      <c r="G830" s="84" t="b">
        <v>0</v>
      </c>
    </row>
    <row r="831" spans="1:7" ht="15">
      <c r="A831" s="84" t="s">
        <v>295</v>
      </c>
      <c r="B831" s="84">
        <v>3</v>
      </c>
      <c r="C831" s="118">
        <v>0</v>
      </c>
      <c r="D831" s="84" t="s">
        <v>2015</v>
      </c>
      <c r="E831" s="84" t="b">
        <v>0</v>
      </c>
      <c r="F831" s="84" t="b">
        <v>0</v>
      </c>
      <c r="G831" s="84" t="b">
        <v>0</v>
      </c>
    </row>
    <row r="832" spans="1:7" ht="15">
      <c r="A832" s="84" t="s">
        <v>306</v>
      </c>
      <c r="B832" s="84">
        <v>3</v>
      </c>
      <c r="C832" s="118">
        <v>0</v>
      </c>
      <c r="D832" s="84" t="s">
        <v>2015</v>
      </c>
      <c r="E832" s="84" t="b">
        <v>0</v>
      </c>
      <c r="F832" s="84" t="b">
        <v>0</v>
      </c>
      <c r="G832" s="84" t="b">
        <v>0</v>
      </c>
    </row>
    <row r="833" spans="1:7" ht="15">
      <c r="A833" s="84" t="s">
        <v>305</v>
      </c>
      <c r="B833" s="84">
        <v>3</v>
      </c>
      <c r="C833" s="118">
        <v>0</v>
      </c>
      <c r="D833" s="84" t="s">
        <v>2015</v>
      </c>
      <c r="E833" s="84" t="b">
        <v>0</v>
      </c>
      <c r="F833" s="84" t="b">
        <v>0</v>
      </c>
      <c r="G833" s="84" t="b">
        <v>0</v>
      </c>
    </row>
    <row r="834" spans="1:7" ht="15">
      <c r="A834" s="84" t="s">
        <v>304</v>
      </c>
      <c r="B834" s="84">
        <v>3</v>
      </c>
      <c r="C834" s="118">
        <v>0</v>
      </c>
      <c r="D834" s="84" t="s">
        <v>2015</v>
      </c>
      <c r="E834" s="84" t="b">
        <v>0</v>
      </c>
      <c r="F834" s="84" t="b">
        <v>0</v>
      </c>
      <c r="G834" s="84" t="b">
        <v>0</v>
      </c>
    </row>
    <row r="835" spans="1:7" ht="15">
      <c r="A835" s="84" t="s">
        <v>303</v>
      </c>
      <c r="B835" s="84">
        <v>3</v>
      </c>
      <c r="C835" s="118">
        <v>0</v>
      </c>
      <c r="D835" s="84" t="s">
        <v>2015</v>
      </c>
      <c r="E835" s="84" t="b">
        <v>0</v>
      </c>
      <c r="F835" s="84" t="b">
        <v>0</v>
      </c>
      <c r="G835" s="84" t="b">
        <v>0</v>
      </c>
    </row>
    <row r="836" spans="1:7" ht="15">
      <c r="A836" s="84" t="s">
        <v>302</v>
      </c>
      <c r="B836" s="84">
        <v>3</v>
      </c>
      <c r="C836" s="118">
        <v>0</v>
      </c>
      <c r="D836" s="84" t="s">
        <v>2015</v>
      </c>
      <c r="E836" s="84" t="b">
        <v>0</v>
      </c>
      <c r="F836" s="84" t="b">
        <v>0</v>
      </c>
      <c r="G836" s="84" t="b">
        <v>0</v>
      </c>
    </row>
    <row r="837" spans="1:7" ht="15">
      <c r="A837" s="84" t="s">
        <v>256</v>
      </c>
      <c r="B837" s="84">
        <v>2</v>
      </c>
      <c r="C837" s="118">
        <v>0.008190291118868894</v>
      </c>
      <c r="D837" s="84" t="s">
        <v>2015</v>
      </c>
      <c r="E837" s="84" t="b">
        <v>0</v>
      </c>
      <c r="F837" s="84" t="b">
        <v>0</v>
      </c>
      <c r="G837" s="84" t="b">
        <v>0</v>
      </c>
    </row>
    <row r="838" spans="1:7" ht="15">
      <c r="A838" s="84" t="s">
        <v>2195</v>
      </c>
      <c r="B838" s="84">
        <v>2</v>
      </c>
      <c r="C838" s="118">
        <v>0</v>
      </c>
      <c r="D838" s="84" t="s">
        <v>2017</v>
      </c>
      <c r="E838" s="84" t="b">
        <v>0</v>
      </c>
      <c r="F838" s="84" t="b">
        <v>0</v>
      </c>
      <c r="G838" s="84" t="b">
        <v>0</v>
      </c>
    </row>
    <row r="839" spans="1:7" ht="15">
      <c r="A839" s="84" t="s">
        <v>2197</v>
      </c>
      <c r="B839" s="84">
        <v>4</v>
      </c>
      <c r="C839" s="118">
        <v>0</v>
      </c>
      <c r="D839" s="84" t="s">
        <v>2018</v>
      </c>
      <c r="E839" s="84" t="b">
        <v>0</v>
      </c>
      <c r="F839" s="84" t="b">
        <v>0</v>
      </c>
      <c r="G839" s="84" t="b">
        <v>0</v>
      </c>
    </row>
    <row r="840" spans="1:7" ht="15">
      <c r="A840" s="84" t="s">
        <v>2198</v>
      </c>
      <c r="B840" s="84">
        <v>3</v>
      </c>
      <c r="C840" s="118">
        <v>0</v>
      </c>
      <c r="D840" s="84" t="s">
        <v>2018</v>
      </c>
      <c r="E840" s="84" t="b">
        <v>0</v>
      </c>
      <c r="F840" s="84" t="b">
        <v>0</v>
      </c>
      <c r="G840" s="84" t="b">
        <v>0</v>
      </c>
    </row>
    <row r="841" spans="1:7" ht="15">
      <c r="A841" s="84" t="s">
        <v>2199</v>
      </c>
      <c r="B841" s="84">
        <v>3</v>
      </c>
      <c r="C841" s="118">
        <v>0</v>
      </c>
      <c r="D841" s="84" t="s">
        <v>2018</v>
      </c>
      <c r="E841" s="84" t="b">
        <v>0</v>
      </c>
      <c r="F841" s="84" t="b">
        <v>0</v>
      </c>
      <c r="G841" s="84" t="b">
        <v>0</v>
      </c>
    </row>
    <row r="842" spans="1:7" ht="15">
      <c r="A842" s="84" t="s">
        <v>2168</v>
      </c>
      <c r="B842" s="84">
        <v>3</v>
      </c>
      <c r="C842" s="118">
        <v>0</v>
      </c>
      <c r="D842" s="84" t="s">
        <v>2018</v>
      </c>
      <c r="E842" s="84" t="b">
        <v>0</v>
      </c>
      <c r="F842" s="84" t="b">
        <v>0</v>
      </c>
      <c r="G842" s="84" t="b">
        <v>0</v>
      </c>
    </row>
    <row r="843" spans="1:7" ht="15">
      <c r="A843" s="84" t="s">
        <v>2170</v>
      </c>
      <c r="B843" s="84">
        <v>3</v>
      </c>
      <c r="C843" s="118">
        <v>0</v>
      </c>
      <c r="D843" s="84" t="s">
        <v>2018</v>
      </c>
      <c r="E843" s="84" t="b">
        <v>0</v>
      </c>
      <c r="F843" s="84" t="b">
        <v>0</v>
      </c>
      <c r="G843" s="84" t="b">
        <v>0</v>
      </c>
    </row>
    <row r="844" spans="1:7" ht="15">
      <c r="A844" s="84" t="s">
        <v>2200</v>
      </c>
      <c r="B844" s="84">
        <v>3</v>
      </c>
      <c r="C844" s="118">
        <v>0</v>
      </c>
      <c r="D844" s="84" t="s">
        <v>2018</v>
      </c>
      <c r="E844" s="84" t="b">
        <v>0</v>
      </c>
      <c r="F844" s="84" t="b">
        <v>0</v>
      </c>
      <c r="G844" s="84" t="b">
        <v>0</v>
      </c>
    </row>
    <row r="845" spans="1:7" ht="15">
      <c r="A845" s="84" t="s">
        <v>2201</v>
      </c>
      <c r="B845" s="84">
        <v>3</v>
      </c>
      <c r="C845" s="118">
        <v>0</v>
      </c>
      <c r="D845" s="84" t="s">
        <v>2018</v>
      </c>
      <c r="E845" s="84" t="b">
        <v>0</v>
      </c>
      <c r="F845" s="84" t="b">
        <v>0</v>
      </c>
      <c r="G845" s="84" t="b">
        <v>0</v>
      </c>
    </row>
    <row r="846" spans="1:7" ht="15">
      <c r="A846" s="84" t="s">
        <v>2202</v>
      </c>
      <c r="B846" s="84">
        <v>3</v>
      </c>
      <c r="C846" s="118">
        <v>0</v>
      </c>
      <c r="D846" s="84" t="s">
        <v>2018</v>
      </c>
      <c r="E846" s="84" t="b">
        <v>1</v>
      </c>
      <c r="F846" s="84" t="b">
        <v>0</v>
      </c>
      <c r="G846" s="84" t="b">
        <v>0</v>
      </c>
    </row>
    <row r="847" spans="1:7" ht="15">
      <c r="A847" s="84" t="s">
        <v>2203</v>
      </c>
      <c r="B847" s="84">
        <v>3</v>
      </c>
      <c r="C847" s="118">
        <v>0</v>
      </c>
      <c r="D847" s="84" t="s">
        <v>2018</v>
      </c>
      <c r="E847" s="84" t="b">
        <v>0</v>
      </c>
      <c r="F847" s="84" t="b">
        <v>0</v>
      </c>
      <c r="G847" s="84" t="b">
        <v>0</v>
      </c>
    </row>
    <row r="848" spans="1:7" ht="15">
      <c r="A848" s="84" t="s">
        <v>2204</v>
      </c>
      <c r="B848" s="84">
        <v>3</v>
      </c>
      <c r="C848" s="118">
        <v>0</v>
      </c>
      <c r="D848" s="84" t="s">
        <v>2018</v>
      </c>
      <c r="E848" s="84" t="b">
        <v>0</v>
      </c>
      <c r="F848" s="84" t="b">
        <v>0</v>
      </c>
      <c r="G848" s="84" t="b">
        <v>0</v>
      </c>
    </row>
    <row r="849" spans="1:7" ht="15">
      <c r="A849" s="84" t="s">
        <v>2789</v>
      </c>
      <c r="B849" s="84">
        <v>3</v>
      </c>
      <c r="C849" s="118">
        <v>0</v>
      </c>
      <c r="D849" s="84" t="s">
        <v>2018</v>
      </c>
      <c r="E849" s="84" t="b">
        <v>0</v>
      </c>
      <c r="F849" s="84" t="b">
        <v>0</v>
      </c>
      <c r="G849" s="84" t="b">
        <v>0</v>
      </c>
    </row>
    <row r="850" spans="1:7" ht="15">
      <c r="A850" s="84" t="s">
        <v>229</v>
      </c>
      <c r="B850" s="84">
        <v>2</v>
      </c>
      <c r="C850" s="118">
        <v>0.0078262781802525</v>
      </c>
      <c r="D850" s="84" t="s">
        <v>2018</v>
      </c>
      <c r="E850" s="84" t="b">
        <v>0</v>
      </c>
      <c r="F850" s="84" t="b">
        <v>0</v>
      </c>
      <c r="G850" s="84" t="b">
        <v>0</v>
      </c>
    </row>
    <row r="851" spans="1:7" ht="15">
      <c r="A851" s="84" t="s">
        <v>2963</v>
      </c>
      <c r="B851" s="84">
        <v>2</v>
      </c>
      <c r="C851" s="118">
        <v>0.0078262781802525</v>
      </c>
      <c r="D851" s="84" t="s">
        <v>2018</v>
      </c>
      <c r="E851" s="84" t="b">
        <v>0</v>
      </c>
      <c r="F851" s="84" t="b">
        <v>0</v>
      </c>
      <c r="G851" s="84" t="b">
        <v>0</v>
      </c>
    </row>
    <row r="852" spans="1:7" ht="15">
      <c r="A852" s="84" t="s">
        <v>286</v>
      </c>
      <c r="B852" s="84">
        <v>2</v>
      </c>
      <c r="C852" s="118">
        <v>0</v>
      </c>
      <c r="D852" s="84" t="s">
        <v>2019</v>
      </c>
      <c r="E852" s="84" t="b">
        <v>0</v>
      </c>
      <c r="F852" s="84" t="b">
        <v>0</v>
      </c>
      <c r="G852" s="84" t="b">
        <v>0</v>
      </c>
    </row>
    <row r="853" spans="1:7" ht="15">
      <c r="A853" s="84" t="s">
        <v>2167</v>
      </c>
      <c r="B853" s="84">
        <v>2</v>
      </c>
      <c r="C853" s="118">
        <v>0</v>
      </c>
      <c r="D853" s="84" t="s">
        <v>2019</v>
      </c>
      <c r="E853" s="84" t="b">
        <v>0</v>
      </c>
      <c r="F853" s="84" t="b">
        <v>0</v>
      </c>
      <c r="G853" s="84" t="b">
        <v>0</v>
      </c>
    </row>
    <row r="854" spans="1:7" ht="15">
      <c r="A854" s="84" t="s">
        <v>285</v>
      </c>
      <c r="B854" s="84">
        <v>4</v>
      </c>
      <c r="C854" s="118">
        <v>0</v>
      </c>
      <c r="D854" s="84" t="s">
        <v>2020</v>
      </c>
      <c r="E854" s="84" t="b">
        <v>0</v>
      </c>
      <c r="F854" s="84" t="b">
        <v>0</v>
      </c>
      <c r="G854" s="84" t="b">
        <v>0</v>
      </c>
    </row>
    <row r="855" spans="1:7" ht="15">
      <c r="A855" s="84" t="s">
        <v>2207</v>
      </c>
      <c r="B855" s="84">
        <v>4</v>
      </c>
      <c r="C855" s="118">
        <v>0</v>
      </c>
      <c r="D855" s="84" t="s">
        <v>2020</v>
      </c>
      <c r="E855" s="84" t="b">
        <v>0</v>
      </c>
      <c r="F855" s="84" t="b">
        <v>0</v>
      </c>
      <c r="G855" s="84" t="b">
        <v>0</v>
      </c>
    </row>
    <row r="856" spans="1:7" ht="15">
      <c r="A856" s="84" t="s">
        <v>2208</v>
      </c>
      <c r="B856" s="84">
        <v>3</v>
      </c>
      <c r="C856" s="118">
        <v>0</v>
      </c>
      <c r="D856" s="84" t="s">
        <v>2020</v>
      </c>
      <c r="E856" s="84" t="b">
        <v>1</v>
      </c>
      <c r="F856" s="84" t="b">
        <v>0</v>
      </c>
      <c r="G856" s="84" t="b">
        <v>0</v>
      </c>
    </row>
    <row r="857" spans="1:7" ht="15">
      <c r="A857" s="84" t="s">
        <v>2109</v>
      </c>
      <c r="B857" s="84">
        <v>3</v>
      </c>
      <c r="C857" s="118">
        <v>0</v>
      </c>
      <c r="D857" s="84" t="s">
        <v>2020</v>
      </c>
      <c r="E857" s="84" t="b">
        <v>0</v>
      </c>
      <c r="F857" s="84" t="b">
        <v>0</v>
      </c>
      <c r="G857" s="84" t="b">
        <v>0</v>
      </c>
    </row>
    <row r="858" spans="1:7" ht="15">
      <c r="A858" s="84" t="s">
        <v>2209</v>
      </c>
      <c r="B858" s="84">
        <v>3</v>
      </c>
      <c r="C858" s="118">
        <v>0</v>
      </c>
      <c r="D858" s="84" t="s">
        <v>2020</v>
      </c>
      <c r="E858" s="84" t="b">
        <v>0</v>
      </c>
      <c r="F858" s="84" t="b">
        <v>0</v>
      </c>
      <c r="G858" s="84" t="b">
        <v>0</v>
      </c>
    </row>
    <row r="859" spans="1:7" ht="15">
      <c r="A859" s="84" t="s">
        <v>2210</v>
      </c>
      <c r="B859" s="84">
        <v>3</v>
      </c>
      <c r="C859" s="118">
        <v>0</v>
      </c>
      <c r="D859" s="84" t="s">
        <v>2020</v>
      </c>
      <c r="E859" s="84" t="b">
        <v>0</v>
      </c>
      <c r="F859" s="84" t="b">
        <v>0</v>
      </c>
      <c r="G859" s="84" t="b">
        <v>0</v>
      </c>
    </row>
    <row r="860" spans="1:7" ht="15">
      <c r="A860" s="84" t="s">
        <v>2211</v>
      </c>
      <c r="B860" s="84">
        <v>3</v>
      </c>
      <c r="C860" s="118">
        <v>0</v>
      </c>
      <c r="D860" s="84" t="s">
        <v>2020</v>
      </c>
      <c r="E860" s="84" t="b">
        <v>0</v>
      </c>
      <c r="F860" s="84" t="b">
        <v>0</v>
      </c>
      <c r="G860" s="84" t="b">
        <v>0</v>
      </c>
    </row>
    <row r="861" spans="1:7" ht="15">
      <c r="A861" s="84" t="s">
        <v>2212</v>
      </c>
      <c r="B861" s="84">
        <v>3</v>
      </c>
      <c r="C861" s="118">
        <v>0</v>
      </c>
      <c r="D861" s="84" t="s">
        <v>2020</v>
      </c>
      <c r="E861" s="84" t="b">
        <v>0</v>
      </c>
      <c r="F861" s="84" t="b">
        <v>0</v>
      </c>
      <c r="G861" s="84" t="b">
        <v>0</v>
      </c>
    </row>
    <row r="862" spans="1:7" ht="15">
      <c r="A862" s="84" t="s">
        <v>2213</v>
      </c>
      <c r="B862" s="84">
        <v>3</v>
      </c>
      <c r="C862" s="118">
        <v>0</v>
      </c>
      <c r="D862" s="84" t="s">
        <v>2020</v>
      </c>
      <c r="E862" s="84" t="b">
        <v>0</v>
      </c>
      <c r="F862" s="84" t="b">
        <v>0</v>
      </c>
      <c r="G862" s="84" t="b">
        <v>0</v>
      </c>
    </row>
    <row r="863" spans="1:7" ht="15">
      <c r="A863" s="84" t="s">
        <v>2167</v>
      </c>
      <c r="B863" s="84">
        <v>3</v>
      </c>
      <c r="C863" s="118">
        <v>0</v>
      </c>
      <c r="D863" s="84" t="s">
        <v>2020</v>
      </c>
      <c r="E863" s="84" t="b">
        <v>0</v>
      </c>
      <c r="F863" s="84" t="b">
        <v>0</v>
      </c>
      <c r="G863" s="84" t="b">
        <v>0</v>
      </c>
    </row>
    <row r="864" spans="1:7" ht="15">
      <c r="A864" s="84" t="s">
        <v>2738</v>
      </c>
      <c r="B864" s="84">
        <v>3</v>
      </c>
      <c r="C864" s="118">
        <v>0</v>
      </c>
      <c r="D864" s="84" t="s">
        <v>2020</v>
      </c>
      <c r="E864" s="84" t="b">
        <v>0</v>
      </c>
      <c r="F864" s="84" t="b">
        <v>0</v>
      </c>
      <c r="G864" s="84" t="b">
        <v>0</v>
      </c>
    </row>
    <row r="865" spans="1:7" ht="15">
      <c r="A865" s="84" t="s">
        <v>2793</v>
      </c>
      <c r="B865" s="84">
        <v>3</v>
      </c>
      <c r="C865" s="118">
        <v>0</v>
      </c>
      <c r="D865" s="84" t="s">
        <v>2020</v>
      </c>
      <c r="E865" s="84" t="b">
        <v>0</v>
      </c>
      <c r="F865" s="84" t="b">
        <v>0</v>
      </c>
      <c r="G865" s="84" t="b">
        <v>0</v>
      </c>
    </row>
    <row r="866" spans="1:7" ht="15">
      <c r="A866" s="84" t="s">
        <v>217</v>
      </c>
      <c r="B866" s="84">
        <v>2</v>
      </c>
      <c r="C866" s="118">
        <v>0.006644953171912499</v>
      </c>
      <c r="D866" s="84" t="s">
        <v>2020</v>
      </c>
      <c r="E866" s="84" t="b">
        <v>0</v>
      </c>
      <c r="F866" s="84" t="b">
        <v>0</v>
      </c>
      <c r="G866" s="84" t="b">
        <v>0</v>
      </c>
    </row>
    <row r="867" spans="1:7" ht="15">
      <c r="A867" s="84" t="s">
        <v>2981</v>
      </c>
      <c r="B867" s="84">
        <v>2</v>
      </c>
      <c r="C867" s="118">
        <v>0.006644953171912499</v>
      </c>
      <c r="D867" s="84" t="s">
        <v>2020</v>
      </c>
      <c r="E867" s="84" t="b">
        <v>0</v>
      </c>
      <c r="F867" s="84" t="b">
        <v>0</v>
      </c>
      <c r="G867" s="84" t="b">
        <v>0</v>
      </c>
    </row>
    <row r="868" spans="1:7" ht="15">
      <c r="A868" s="84" t="s">
        <v>2886</v>
      </c>
      <c r="B868" s="84">
        <v>2</v>
      </c>
      <c r="C868" s="118">
        <v>0</v>
      </c>
      <c r="D868" s="84" t="s">
        <v>2021</v>
      </c>
      <c r="E868" s="84" t="b">
        <v>0</v>
      </c>
      <c r="F868" s="84" t="b">
        <v>0</v>
      </c>
      <c r="G868" s="84" t="b">
        <v>0</v>
      </c>
    </row>
    <row r="869" spans="1:7" ht="15">
      <c r="A869" s="84" t="s">
        <v>2715</v>
      </c>
      <c r="B869" s="84">
        <v>2</v>
      </c>
      <c r="C869" s="118">
        <v>0</v>
      </c>
      <c r="D869" s="84" t="s">
        <v>2021</v>
      </c>
      <c r="E869" s="84" t="b">
        <v>0</v>
      </c>
      <c r="F869" s="84" t="b">
        <v>0</v>
      </c>
      <c r="G869" s="84" t="b">
        <v>0</v>
      </c>
    </row>
    <row r="870" spans="1:7" ht="15">
      <c r="A870" s="84" t="s">
        <v>2887</v>
      </c>
      <c r="B870" s="84">
        <v>2</v>
      </c>
      <c r="C870" s="118">
        <v>0</v>
      </c>
      <c r="D870" s="84" t="s">
        <v>2021</v>
      </c>
      <c r="E870" s="84" t="b">
        <v>0</v>
      </c>
      <c r="F870" s="84" t="b">
        <v>0</v>
      </c>
      <c r="G870" s="84" t="b">
        <v>0</v>
      </c>
    </row>
    <row r="871" spans="1:7" ht="15">
      <c r="A871" s="84" t="s">
        <v>2638</v>
      </c>
      <c r="B871" s="84">
        <v>2</v>
      </c>
      <c r="C871" s="118">
        <v>0</v>
      </c>
      <c r="D871" s="84" t="s">
        <v>2021</v>
      </c>
      <c r="E871" s="84" t="b">
        <v>0</v>
      </c>
      <c r="F871" s="84" t="b">
        <v>0</v>
      </c>
      <c r="G871" s="84" t="b">
        <v>0</v>
      </c>
    </row>
    <row r="872" spans="1:7" ht="15">
      <c r="A872" s="84" t="s">
        <v>2888</v>
      </c>
      <c r="B872" s="84">
        <v>2</v>
      </c>
      <c r="C872" s="118">
        <v>0</v>
      </c>
      <c r="D872" s="84" t="s">
        <v>2021</v>
      </c>
      <c r="E872" s="84" t="b">
        <v>0</v>
      </c>
      <c r="F872" s="84" t="b">
        <v>0</v>
      </c>
      <c r="G872" s="84" t="b">
        <v>0</v>
      </c>
    </row>
    <row r="873" spans="1:7" ht="15">
      <c r="A873" s="84" t="s">
        <v>2593</v>
      </c>
      <c r="B873" s="84">
        <v>2</v>
      </c>
      <c r="C873" s="118">
        <v>0</v>
      </c>
      <c r="D873" s="84" t="s">
        <v>2021</v>
      </c>
      <c r="E873" s="84" t="b">
        <v>0</v>
      </c>
      <c r="F873" s="84" t="b">
        <v>0</v>
      </c>
      <c r="G873" s="84" t="b">
        <v>0</v>
      </c>
    </row>
    <row r="874" spans="1:7" ht="15">
      <c r="A874" s="84" t="s">
        <v>2176</v>
      </c>
      <c r="B874" s="84">
        <v>2</v>
      </c>
      <c r="C874" s="118">
        <v>0</v>
      </c>
      <c r="D874" s="84" t="s">
        <v>2021</v>
      </c>
      <c r="E874" s="84" t="b">
        <v>0</v>
      </c>
      <c r="F874" s="84" t="b">
        <v>0</v>
      </c>
      <c r="G874" s="84" t="b">
        <v>0</v>
      </c>
    </row>
    <row r="875" spans="1:7" ht="15">
      <c r="A875" s="84" t="s">
        <v>2889</v>
      </c>
      <c r="B875" s="84">
        <v>2</v>
      </c>
      <c r="C875" s="118">
        <v>0</v>
      </c>
      <c r="D875" s="84" t="s">
        <v>2021</v>
      </c>
      <c r="E875" s="84" t="b">
        <v>0</v>
      </c>
      <c r="F875" s="84" t="b">
        <v>0</v>
      </c>
      <c r="G875" s="84" t="b">
        <v>0</v>
      </c>
    </row>
    <row r="876" spans="1:7" ht="15">
      <c r="A876" s="84" t="s">
        <v>2890</v>
      </c>
      <c r="B876" s="84">
        <v>2</v>
      </c>
      <c r="C876" s="118">
        <v>0</v>
      </c>
      <c r="D876" s="84" t="s">
        <v>2021</v>
      </c>
      <c r="E876" s="84" t="b">
        <v>0</v>
      </c>
      <c r="F876" s="84" t="b">
        <v>0</v>
      </c>
      <c r="G876" s="84" t="b">
        <v>0</v>
      </c>
    </row>
    <row r="877" spans="1:7" ht="15">
      <c r="A877" s="84" t="s">
        <v>2727</v>
      </c>
      <c r="B877" s="84">
        <v>2</v>
      </c>
      <c r="C877" s="118">
        <v>0</v>
      </c>
      <c r="D877" s="84" t="s">
        <v>2021</v>
      </c>
      <c r="E877" s="84" t="b">
        <v>0</v>
      </c>
      <c r="F877" s="84" t="b">
        <v>0</v>
      </c>
      <c r="G877" s="84" t="b">
        <v>0</v>
      </c>
    </row>
    <row r="878" spans="1:7" ht="15">
      <c r="A878" s="84" t="s">
        <v>2891</v>
      </c>
      <c r="B878" s="84">
        <v>2</v>
      </c>
      <c r="C878" s="118">
        <v>0</v>
      </c>
      <c r="D878" s="84" t="s">
        <v>2021</v>
      </c>
      <c r="E878" s="84" t="b">
        <v>0</v>
      </c>
      <c r="F878" s="84" t="b">
        <v>0</v>
      </c>
      <c r="G878" s="84" t="b">
        <v>0</v>
      </c>
    </row>
    <row r="879" spans="1:7" ht="15">
      <c r="A879" s="84" t="s">
        <v>2892</v>
      </c>
      <c r="B879" s="84">
        <v>2</v>
      </c>
      <c r="C879" s="118">
        <v>0</v>
      </c>
      <c r="D879" s="84" t="s">
        <v>2021</v>
      </c>
      <c r="E879" s="84" t="b">
        <v>0</v>
      </c>
      <c r="F879" s="84" t="b">
        <v>0</v>
      </c>
      <c r="G879" s="84" t="b">
        <v>0</v>
      </c>
    </row>
    <row r="880" spans="1:7" ht="15">
      <c r="A880" s="84" t="s">
        <v>2167</v>
      </c>
      <c r="B880" s="84">
        <v>5</v>
      </c>
      <c r="C880" s="118">
        <v>0</v>
      </c>
      <c r="D880" s="84" t="s">
        <v>2022</v>
      </c>
      <c r="E880" s="84" t="b">
        <v>0</v>
      </c>
      <c r="F880" s="84" t="b">
        <v>0</v>
      </c>
      <c r="G880" s="84" t="b">
        <v>0</v>
      </c>
    </row>
    <row r="881" spans="1:7" ht="15">
      <c r="A881" s="84" t="s">
        <v>2623</v>
      </c>
      <c r="B881" s="84">
        <v>3</v>
      </c>
      <c r="C881" s="118">
        <v>0.017514374969712344</v>
      </c>
      <c r="D881" s="84" t="s">
        <v>2022</v>
      </c>
      <c r="E881" s="84" t="b">
        <v>0</v>
      </c>
      <c r="F881" s="84" t="b">
        <v>0</v>
      </c>
      <c r="G881" s="84" t="b">
        <v>0</v>
      </c>
    </row>
    <row r="882" spans="1:7" ht="15">
      <c r="A882" s="84" t="s">
        <v>2593</v>
      </c>
      <c r="B882" s="84">
        <v>3</v>
      </c>
      <c r="C882" s="118">
        <v>0.017514374969712344</v>
      </c>
      <c r="D882" s="84" t="s">
        <v>2022</v>
      </c>
      <c r="E882" s="84" t="b">
        <v>0</v>
      </c>
      <c r="F882" s="84" t="b">
        <v>0</v>
      </c>
      <c r="G882" s="84" t="b">
        <v>0</v>
      </c>
    </row>
    <row r="883" spans="1:7" ht="15">
      <c r="A883" s="84" t="s">
        <v>2894</v>
      </c>
      <c r="B883" s="84">
        <v>2</v>
      </c>
      <c r="C883" s="118">
        <v>0.02094421098273882</v>
      </c>
      <c r="D883" s="84" t="s">
        <v>2022</v>
      </c>
      <c r="E883" s="84" t="b">
        <v>0</v>
      </c>
      <c r="F883" s="84" t="b">
        <v>0</v>
      </c>
      <c r="G883" s="84" t="b">
        <v>0</v>
      </c>
    </row>
    <row r="884" spans="1:7" ht="15">
      <c r="A884" s="84" t="s">
        <v>2729</v>
      </c>
      <c r="B884" s="84">
        <v>2</v>
      </c>
      <c r="C884" s="118">
        <v>0.02094421098273882</v>
      </c>
      <c r="D884" s="84" t="s">
        <v>2022</v>
      </c>
      <c r="E884" s="84" t="b">
        <v>0</v>
      </c>
      <c r="F884" s="84" t="b">
        <v>0</v>
      </c>
      <c r="G884" s="84" t="b">
        <v>0</v>
      </c>
    </row>
    <row r="885" spans="1:7" ht="15">
      <c r="A885" s="84" t="s">
        <v>2895</v>
      </c>
      <c r="B885" s="84">
        <v>2</v>
      </c>
      <c r="C885" s="118">
        <v>0.02094421098273882</v>
      </c>
      <c r="D885" s="84" t="s">
        <v>2022</v>
      </c>
      <c r="E885" s="84" t="b">
        <v>0</v>
      </c>
      <c r="F885" s="84" t="b">
        <v>0</v>
      </c>
      <c r="G885" s="84" t="b">
        <v>0</v>
      </c>
    </row>
    <row r="886" spans="1:7" ht="15">
      <c r="A886" s="84" t="s">
        <v>2896</v>
      </c>
      <c r="B886" s="84">
        <v>2</v>
      </c>
      <c r="C886" s="118">
        <v>0.02094421098273882</v>
      </c>
      <c r="D886" s="84" t="s">
        <v>2022</v>
      </c>
      <c r="E886" s="84" t="b">
        <v>0</v>
      </c>
      <c r="F886" s="84" t="b">
        <v>0</v>
      </c>
      <c r="G886" s="84" t="b">
        <v>0</v>
      </c>
    </row>
    <row r="887" spans="1:7" ht="15">
      <c r="A887" s="84" t="s">
        <v>2897</v>
      </c>
      <c r="B887" s="84">
        <v>2</v>
      </c>
      <c r="C887" s="118">
        <v>0.02094421098273882</v>
      </c>
      <c r="D887" s="84" t="s">
        <v>2022</v>
      </c>
      <c r="E887" s="84" t="b">
        <v>0</v>
      </c>
      <c r="F887" s="84" t="b">
        <v>0</v>
      </c>
      <c r="G887" s="84" t="b">
        <v>0</v>
      </c>
    </row>
    <row r="888" spans="1:7" ht="15">
      <c r="A888" s="84" t="s">
        <v>2761</v>
      </c>
      <c r="B888" s="84">
        <v>2</v>
      </c>
      <c r="C888" s="118">
        <v>0.02094421098273882</v>
      </c>
      <c r="D888" s="84" t="s">
        <v>2022</v>
      </c>
      <c r="E888" s="84" t="b">
        <v>0</v>
      </c>
      <c r="F888" s="84" t="b">
        <v>0</v>
      </c>
      <c r="G888" s="84" t="b">
        <v>0</v>
      </c>
    </row>
    <row r="889" spans="1:7" ht="15">
      <c r="A889" s="84" t="s">
        <v>2168</v>
      </c>
      <c r="B889" s="84">
        <v>2</v>
      </c>
      <c r="C889" s="118">
        <v>0.02094421098273882</v>
      </c>
      <c r="D889" s="84" t="s">
        <v>2022</v>
      </c>
      <c r="E889" s="84" t="b">
        <v>0</v>
      </c>
      <c r="F889" s="84" t="b">
        <v>0</v>
      </c>
      <c r="G889" s="84" t="b">
        <v>0</v>
      </c>
    </row>
    <row r="890" spans="1:7" ht="15">
      <c r="A890" s="84" t="s">
        <v>2170</v>
      </c>
      <c r="B890" s="84">
        <v>2</v>
      </c>
      <c r="C890" s="118">
        <v>0.02094421098273882</v>
      </c>
      <c r="D890" s="84" t="s">
        <v>2022</v>
      </c>
      <c r="E890" s="84" t="b">
        <v>0</v>
      </c>
      <c r="F890" s="84" t="b">
        <v>0</v>
      </c>
      <c r="G890" s="84" t="b">
        <v>0</v>
      </c>
    </row>
    <row r="891" spans="1:7" ht="15">
      <c r="A891" s="84" t="s">
        <v>2898</v>
      </c>
      <c r="B891" s="84">
        <v>2</v>
      </c>
      <c r="C891" s="118">
        <v>0.02094421098273882</v>
      </c>
      <c r="D891" s="84" t="s">
        <v>2022</v>
      </c>
      <c r="E891" s="84" t="b">
        <v>0</v>
      </c>
      <c r="F891" s="84" t="b">
        <v>0</v>
      </c>
      <c r="G891" s="84" t="b">
        <v>0</v>
      </c>
    </row>
    <row r="892" spans="1:7" ht="15">
      <c r="A892" s="84" t="s">
        <v>2168</v>
      </c>
      <c r="B892" s="84">
        <v>2</v>
      </c>
      <c r="C892" s="118">
        <v>0</v>
      </c>
      <c r="D892" s="84" t="s">
        <v>2024</v>
      </c>
      <c r="E892" s="84" t="b">
        <v>0</v>
      </c>
      <c r="F892" s="84" t="b">
        <v>0</v>
      </c>
      <c r="G892" s="84" t="b">
        <v>0</v>
      </c>
    </row>
    <row r="893" spans="1:7" ht="15">
      <c r="A893" s="84" t="s">
        <v>2170</v>
      </c>
      <c r="B893" s="84">
        <v>2</v>
      </c>
      <c r="C893" s="118">
        <v>0</v>
      </c>
      <c r="D893" s="84" t="s">
        <v>2024</v>
      </c>
      <c r="E893" s="84" t="b">
        <v>0</v>
      </c>
      <c r="F893" s="84" t="b">
        <v>0</v>
      </c>
      <c r="G893" s="84" t="b">
        <v>0</v>
      </c>
    </row>
    <row r="894" spans="1:7" ht="15">
      <c r="A894" s="84" t="s">
        <v>2169</v>
      </c>
      <c r="B894" s="84">
        <v>2</v>
      </c>
      <c r="C894" s="118">
        <v>0.0177076468037636</v>
      </c>
      <c r="D894" s="84" t="s">
        <v>2024</v>
      </c>
      <c r="E894" s="84" t="b">
        <v>0</v>
      </c>
      <c r="F894" s="84" t="b">
        <v>0</v>
      </c>
      <c r="G894" s="84" t="b">
        <v>0</v>
      </c>
    </row>
    <row r="895" spans="1:7" ht="15">
      <c r="A895" s="84" t="s">
        <v>2167</v>
      </c>
      <c r="B895" s="84">
        <v>2</v>
      </c>
      <c r="C895" s="118">
        <v>0</v>
      </c>
      <c r="D895" s="84" t="s">
        <v>2024</v>
      </c>
      <c r="E895" s="84" t="b">
        <v>0</v>
      </c>
      <c r="F895" s="84" t="b">
        <v>0</v>
      </c>
      <c r="G895" s="84" t="b">
        <v>0</v>
      </c>
    </row>
    <row r="896" spans="1:7" ht="15">
      <c r="A896" s="84" t="s">
        <v>2169</v>
      </c>
      <c r="B896" s="84">
        <v>8</v>
      </c>
      <c r="C896" s="118">
        <v>0.027680919141515513</v>
      </c>
      <c r="D896" s="84" t="s">
        <v>2025</v>
      </c>
      <c r="E896" s="84" t="b">
        <v>0</v>
      </c>
      <c r="F896" s="84" t="b">
        <v>0</v>
      </c>
      <c r="G896" s="84" t="b">
        <v>0</v>
      </c>
    </row>
    <row r="897" spans="1:7" ht="15">
      <c r="A897" s="84" t="s">
        <v>2176</v>
      </c>
      <c r="B897" s="84">
        <v>4</v>
      </c>
      <c r="C897" s="118">
        <v>0</v>
      </c>
      <c r="D897" s="84" t="s">
        <v>2025</v>
      </c>
      <c r="E897" s="84" t="b">
        <v>0</v>
      </c>
      <c r="F897" s="84" t="b">
        <v>0</v>
      </c>
      <c r="G897" s="84" t="b">
        <v>0</v>
      </c>
    </row>
    <row r="898" spans="1:7" ht="15">
      <c r="A898" s="84" t="s">
        <v>2170</v>
      </c>
      <c r="B898" s="84">
        <v>4</v>
      </c>
      <c r="C898" s="118">
        <v>0.013840459570757756</v>
      </c>
      <c r="D898" s="84" t="s">
        <v>2025</v>
      </c>
      <c r="E898" s="84" t="b">
        <v>0</v>
      </c>
      <c r="F898" s="84" t="b">
        <v>0</v>
      </c>
      <c r="G898" s="84" t="b">
        <v>0</v>
      </c>
    </row>
    <row r="899" spans="1:7" ht="15">
      <c r="A899" s="84" t="s">
        <v>2734</v>
      </c>
      <c r="B899" s="84">
        <v>4</v>
      </c>
      <c r="C899" s="118">
        <v>0.013840459570757756</v>
      </c>
      <c r="D899" s="84" t="s">
        <v>2025</v>
      </c>
      <c r="E899" s="84" t="b">
        <v>0</v>
      </c>
      <c r="F899" s="84" t="b">
        <v>0</v>
      </c>
      <c r="G899" s="84" t="b">
        <v>0</v>
      </c>
    </row>
    <row r="900" spans="1:7" ht="15">
      <c r="A900" s="84" t="s">
        <v>2167</v>
      </c>
      <c r="B900" s="84">
        <v>3</v>
      </c>
      <c r="C900" s="118">
        <v>0.004308232296837929</v>
      </c>
      <c r="D900" s="84" t="s">
        <v>2025</v>
      </c>
      <c r="E900" s="84" t="b">
        <v>0</v>
      </c>
      <c r="F900" s="84" t="b">
        <v>0</v>
      </c>
      <c r="G900" s="84" t="b">
        <v>0</v>
      </c>
    </row>
    <row r="901" spans="1:7" ht="15">
      <c r="A901" s="84" t="s">
        <v>2590</v>
      </c>
      <c r="B901" s="84">
        <v>3</v>
      </c>
      <c r="C901" s="118">
        <v>0.004308232296837929</v>
      </c>
      <c r="D901" s="84" t="s">
        <v>2025</v>
      </c>
      <c r="E901" s="84" t="b">
        <v>0</v>
      </c>
      <c r="F901" s="84" t="b">
        <v>0</v>
      </c>
      <c r="G901" s="84" t="b">
        <v>0</v>
      </c>
    </row>
    <row r="902" spans="1:7" ht="15">
      <c r="A902" s="84" t="s">
        <v>2612</v>
      </c>
      <c r="B902" s="84">
        <v>3</v>
      </c>
      <c r="C902" s="118">
        <v>0.004308232296837929</v>
      </c>
      <c r="D902" s="84" t="s">
        <v>2025</v>
      </c>
      <c r="E902" s="84" t="b">
        <v>0</v>
      </c>
      <c r="F902" s="84" t="b">
        <v>0</v>
      </c>
      <c r="G902" s="84" t="b">
        <v>0</v>
      </c>
    </row>
    <row r="903" spans="1:7" ht="15">
      <c r="A903" s="84" t="s">
        <v>2604</v>
      </c>
      <c r="B903" s="84">
        <v>3</v>
      </c>
      <c r="C903" s="118">
        <v>0.004308232296837929</v>
      </c>
      <c r="D903" s="84" t="s">
        <v>2025</v>
      </c>
      <c r="E903" s="84" t="b">
        <v>0</v>
      </c>
      <c r="F903" s="84" t="b">
        <v>0</v>
      </c>
      <c r="G903" s="84" t="b">
        <v>0</v>
      </c>
    </row>
    <row r="904" spans="1:7" ht="15">
      <c r="A904" s="84" t="s">
        <v>2613</v>
      </c>
      <c r="B904" s="84">
        <v>3</v>
      </c>
      <c r="C904" s="118">
        <v>0.004308232296837929</v>
      </c>
      <c r="D904" s="84" t="s">
        <v>2025</v>
      </c>
      <c r="E904" s="84" t="b">
        <v>0</v>
      </c>
      <c r="F904" s="84" t="b">
        <v>0</v>
      </c>
      <c r="G904" s="84" t="b">
        <v>0</v>
      </c>
    </row>
    <row r="905" spans="1:7" ht="15">
      <c r="A905" s="84" t="s">
        <v>2591</v>
      </c>
      <c r="B905" s="84">
        <v>2</v>
      </c>
      <c r="C905" s="118">
        <v>0.006920229785378878</v>
      </c>
      <c r="D905" s="84" t="s">
        <v>2025</v>
      </c>
      <c r="E905" s="84" t="b">
        <v>0</v>
      </c>
      <c r="F905" s="84" t="b">
        <v>0</v>
      </c>
      <c r="G905" s="84" t="b">
        <v>0</v>
      </c>
    </row>
    <row r="906" spans="1:7" ht="15">
      <c r="A906" s="84" t="s">
        <v>2168</v>
      </c>
      <c r="B906" s="84">
        <v>2</v>
      </c>
      <c r="C906" s="118">
        <v>0.006920229785378878</v>
      </c>
      <c r="D906" s="84" t="s">
        <v>2025</v>
      </c>
      <c r="E906" s="84" t="b">
        <v>0</v>
      </c>
      <c r="F906" s="84" t="b">
        <v>0</v>
      </c>
      <c r="G906" s="84" t="b">
        <v>0</v>
      </c>
    </row>
    <row r="907" spans="1:7" ht="15">
      <c r="A907" s="84" t="s">
        <v>2913</v>
      </c>
      <c r="B907" s="84">
        <v>2</v>
      </c>
      <c r="C907" s="118">
        <v>0.006920229785378878</v>
      </c>
      <c r="D907" s="84" t="s">
        <v>2025</v>
      </c>
      <c r="E907" s="84" t="b">
        <v>0</v>
      </c>
      <c r="F907" s="84" t="b">
        <v>0</v>
      </c>
      <c r="G907" s="84" t="b">
        <v>0</v>
      </c>
    </row>
    <row r="908" spans="1:7" ht="15">
      <c r="A908" s="84" t="s">
        <v>2914</v>
      </c>
      <c r="B908" s="84">
        <v>2</v>
      </c>
      <c r="C908" s="118">
        <v>0.006920229785378878</v>
      </c>
      <c r="D908" s="84" t="s">
        <v>2025</v>
      </c>
      <c r="E908" s="84" t="b">
        <v>0</v>
      </c>
      <c r="F908" s="84" t="b">
        <v>0</v>
      </c>
      <c r="G908" s="84" t="b">
        <v>0</v>
      </c>
    </row>
    <row r="909" spans="1:7" ht="15">
      <c r="A909" s="84" t="s">
        <v>2915</v>
      </c>
      <c r="B909" s="84">
        <v>2</v>
      </c>
      <c r="C909" s="118">
        <v>0.006920229785378878</v>
      </c>
      <c r="D909" s="84" t="s">
        <v>2025</v>
      </c>
      <c r="E909" s="84" t="b">
        <v>0</v>
      </c>
      <c r="F909" s="84" t="b">
        <v>0</v>
      </c>
      <c r="G909" s="84" t="b">
        <v>0</v>
      </c>
    </row>
    <row r="910" spans="1:7" ht="15">
      <c r="A910" s="84" t="s">
        <v>2724</v>
      </c>
      <c r="B910" s="84">
        <v>2</v>
      </c>
      <c r="C910" s="118">
        <v>0.006920229785378878</v>
      </c>
      <c r="D910" s="84" t="s">
        <v>2025</v>
      </c>
      <c r="E910" s="84" t="b">
        <v>0</v>
      </c>
      <c r="F910" s="84" t="b">
        <v>0</v>
      </c>
      <c r="G910" s="84" t="b">
        <v>0</v>
      </c>
    </row>
    <row r="911" spans="1:7" ht="15">
      <c r="A911" s="84" t="s">
        <v>2916</v>
      </c>
      <c r="B911" s="84">
        <v>2</v>
      </c>
      <c r="C911" s="118">
        <v>0.006920229785378878</v>
      </c>
      <c r="D911" s="84" t="s">
        <v>2025</v>
      </c>
      <c r="E911" s="84" t="b">
        <v>0</v>
      </c>
      <c r="F911" s="84" t="b">
        <v>0</v>
      </c>
      <c r="G911" s="84" t="b">
        <v>0</v>
      </c>
    </row>
    <row r="912" spans="1:7" ht="15">
      <c r="A912" s="84" t="s">
        <v>2917</v>
      </c>
      <c r="B912" s="84">
        <v>2</v>
      </c>
      <c r="C912" s="118">
        <v>0.006920229785378878</v>
      </c>
      <c r="D912" s="84" t="s">
        <v>2025</v>
      </c>
      <c r="E912" s="84" t="b">
        <v>0</v>
      </c>
      <c r="F912" s="84" t="b">
        <v>0</v>
      </c>
      <c r="G912" s="84" t="b">
        <v>0</v>
      </c>
    </row>
    <row r="913" spans="1:7" ht="15">
      <c r="A913" s="84" t="s">
        <v>2918</v>
      </c>
      <c r="B913" s="84">
        <v>2</v>
      </c>
      <c r="C913" s="118">
        <v>0.006920229785378878</v>
      </c>
      <c r="D913" s="84" t="s">
        <v>2025</v>
      </c>
      <c r="E913" s="84" t="b">
        <v>0</v>
      </c>
      <c r="F913" s="84" t="b">
        <v>0</v>
      </c>
      <c r="G913" s="84" t="b">
        <v>0</v>
      </c>
    </row>
    <row r="914" spans="1:7" ht="15">
      <c r="A914" s="84" t="s">
        <v>2602</v>
      </c>
      <c r="B914" s="84">
        <v>2</v>
      </c>
      <c r="C914" s="118">
        <v>0.006920229785378878</v>
      </c>
      <c r="D914" s="84" t="s">
        <v>2025</v>
      </c>
      <c r="E914" s="84" t="b">
        <v>0</v>
      </c>
      <c r="F914" s="84" t="b">
        <v>0</v>
      </c>
      <c r="G914" s="84" t="b">
        <v>0</v>
      </c>
    </row>
    <row r="915" spans="1:7" ht="15">
      <c r="A915" s="84" t="s">
        <v>2167</v>
      </c>
      <c r="B915" s="84">
        <v>12</v>
      </c>
      <c r="C915" s="118">
        <v>0.00855088350071086</v>
      </c>
      <c r="D915" s="84" t="s">
        <v>2026</v>
      </c>
      <c r="E915" s="84" t="b">
        <v>0</v>
      </c>
      <c r="F915" s="84" t="b">
        <v>0</v>
      </c>
      <c r="G915" s="84" t="b">
        <v>0</v>
      </c>
    </row>
    <row r="916" spans="1:7" ht="15">
      <c r="A916" s="84" t="s">
        <v>2109</v>
      </c>
      <c r="B916" s="84">
        <v>5</v>
      </c>
      <c r="C916" s="118">
        <v>0.01754122259998759</v>
      </c>
      <c r="D916" s="84" t="s">
        <v>2026</v>
      </c>
      <c r="E916" s="84" t="b">
        <v>0</v>
      </c>
      <c r="F916" s="84" t="b">
        <v>0</v>
      </c>
      <c r="G916" s="84" t="b">
        <v>0</v>
      </c>
    </row>
    <row r="917" spans="1:7" ht="15">
      <c r="A917" s="84" t="s">
        <v>2592</v>
      </c>
      <c r="B917" s="84">
        <v>4</v>
      </c>
      <c r="C917" s="118">
        <v>0.016883272580227024</v>
      </c>
      <c r="D917" s="84" t="s">
        <v>2026</v>
      </c>
      <c r="E917" s="84" t="b">
        <v>0</v>
      </c>
      <c r="F917" s="84" t="b">
        <v>0</v>
      </c>
      <c r="G917" s="84" t="b">
        <v>0</v>
      </c>
    </row>
    <row r="918" spans="1:7" ht="15">
      <c r="A918" s="84" t="s">
        <v>2590</v>
      </c>
      <c r="B918" s="84">
        <v>3</v>
      </c>
      <c r="C918" s="118">
        <v>0.015418455978000418</v>
      </c>
      <c r="D918" s="84" t="s">
        <v>2026</v>
      </c>
      <c r="E918" s="84" t="b">
        <v>0</v>
      </c>
      <c r="F918" s="84" t="b">
        <v>0</v>
      </c>
      <c r="G918" s="84" t="b">
        <v>0</v>
      </c>
    </row>
    <row r="919" spans="1:7" ht="15">
      <c r="A919" s="84" t="s">
        <v>2678</v>
      </c>
      <c r="B919" s="84">
        <v>3</v>
      </c>
      <c r="C919" s="118">
        <v>0.015418455978000418</v>
      </c>
      <c r="D919" s="84" t="s">
        <v>2026</v>
      </c>
      <c r="E919" s="84" t="b">
        <v>0</v>
      </c>
      <c r="F919" s="84" t="b">
        <v>0</v>
      </c>
      <c r="G919" s="84" t="b">
        <v>0</v>
      </c>
    </row>
    <row r="920" spans="1:7" ht="15">
      <c r="A920" s="84" t="s">
        <v>2783</v>
      </c>
      <c r="B920" s="84">
        <v>3</v>
      </c>
      <c r="C920" s="118">
        <v>0.015418455978000418</v>
      </c>
      <c r="D920" s="84" t="s">
        <v>2026</v>
      </c>
      <c r="E920" s="84" t="b">
        <v>0</v>
      </c>
      <c r="F920" s="84" t="b">
        <v>0</v>
      </c>
      <c r="G920" s="84" t="b">
        <v>0</v>
      </c>
    </row>
    <row r="921" spans="1:7" ht="15">
      <c r="A921" s="84" t="s">
        <v>2921</v>
      </c>
      <c r="B921" s="84">
        <v>2</v>
      </c>
      <c r="C921" s="118">
        <v>0.012868547991054413</v>
      </c>
      <c r="D921" s="84" t="s">
        <v>2026</v>
      </c>
      <c r="E921" s="84" t="b">
        <v>0</v>
      </c>
      <c r="F921" s="84" t="b">
        <v>0</v>
      </c>
      <c r="G921" s="84" t="b">
        <v>0</v>
      </c>
    </row>
    <row r="922" spans="1:7" ht="15">
      <c r="A922" s="84" t="s">
        <v>2922</v>
      </c>
      <c r="B922" s="84">
        <v>2</v>
      </c>
      <c r="C922" s="118">
        <v>0.012868547991054413</v>
      </c>
      <c r="D922" s="84" t="s">
        <v>2026</v>
      </c>
      <c r="E922" s="84" t="b">
        <v>0</v>
      </c>
      <c r="F922" s="84" t="b">
        <v>0</v>
      </c>
      <c r="G922" s="84" t="b">
        <v>0</v>
      </c>
    </row>
    <row r="923" spans="1:7" ht="15">
      <c r="A923" s="84" t="s">
        <v>2923</v>
      </c>
      <c r="B923" s="84">
        <v>2</v>
      </c>
      <c r="C923" s="118">
        <v>0.012868547991054413</v>
      </c>
      <c r="D923" s="84" t="s">
        <v>2026</v>
      </c>
      <c r="E923" s="84" t="b">
        <v>0</v>
      </c>
      <c r="F923" s="84" t="b">
        <v>0</v>
      </c>
      <c r="G923" s="84" t="b">
        <v>0</v>
      </c>
    </row>
    <row r="924" spans="1:7" ht="15">
      <c r="A924" s="84" t="s">
        <v>2927</v>
      </c>
      <c r="B924" s="84">
        <v>2</v>
      </c>
      <c r="C924" s="118">
        <v>0.012868547991054413</v>
      </c>
      <c r="D924" s="84" t="s">
        <v>2026</v>
      </c>
      <c r="E924" s="84" t="b">
        <v>0</v>
      </c>
      <c r="F924" s="84" t="b">
        <v>0</v>
      </c>
      <c r="G924" s="84" t="b">
        <v>0</v>
      </c>
    </row>
    <row r="925" spans="1:7" ht="15">
      <c r="A925" s="84" t="s">
        <v>2928</v>
      </c>
      <c r="B925" s="84">
        <v>2</v>
      </c>
      <c r="C925" s="118">
        <v>0.012868547991054413</v>
      </c>
      <c r="D925" s="84" t="s">
        <v>2026</v>
      </c>
      <c r="E925" s="84" t="b">
        <v>0</v>
      </c>
      <c r="F925" s="84" t="b">
        <v>0</v>
      </c>
      <c r="G925" s="84" t="b">
        <v>0</v>
      </c>
    </row>
    <row r="926" spans="1:7" ht="15">
      <c r="A926" s="84" t="s">
        <v>2735</v>
      </c>
      <c r="B926" s="84">
        <v>2</v>
      </c>
      <c r="C926" s="118">
        <v>0.012868547991054413</v>
      </c>
      <c r="D926" s="84" t="s">
        <v>2026</v>
      </c>
      <c r="E926" s="84" t="b">
        <v>0</v>
      </c>
      <c r="F926" s="84" t="b">
        <v>0</v>
      </c>
      <c r="G926" s="84" t="b">
        <v>0</v>
      </c>
    </row>
    <row r="927" spans="1:7" ht="15">
      <c r="A927" s="84" t="s">
        <v>2605</v>
      </c>
      <c r="B927" s="84">
        <v>2</v>
      </c>
      <c r="C927" s="118">
        <v>0.012868547991054413</v>
      </c>
      <c r="D927" s="84" t="s">
        <v>2026</v>
      </c>
      <c r="E927" s="84" t="b">
        <v>0</v>
      </c>
      <c r="F927" s="84" t="b">
        <v>0</v>
      </c>
      <c r="G927" s="84" t="b">
        <v>0</v>
      </c>
    </row>
    <row r="928" spans="1:7" ht="15">
      <c r="A928" s="84" t="s">
        <v>2934</v>
      </c>
      <c r="B928" s="84">
        <v>2</v>
      </c>
      <c r="C928" s="118">
        <v>0.012868547991054413</v>
      </c>
      <c r="D928" s="84" t="s">
        <v>2026</v>
      </c>
      <c r="E928" s="84" t="b">
        <v>0</v>
      </c>
      <c r="F928" s="84" t="b">
        <v>0</v>
      </c>
      <c r="G928" s="84" t="b">
        <v>0</v>
      </c>
    </row>
    <row r="929" spans="1:7" ht="15">
      <c r="A929" s="84" t="s">
        <v>2935</v>
      </c>
      <c r="B929" s="84">
        <v>2</v>
      </c>
      <c r="C929" s="118">
        <v>0.012868547991054413</v>
      </c>
      <c r="D929" s="84" t="s">
        <v>2026</v>
      </c>
      <c r="E929" s="84" t="b">
        <v>0</v>
      </c>
      <c r="F929" s="84" t="b">
        <v>0</v>
      </c>
      <c r="G929" s="84" t="b">
        <v>0</v>
      </c>
    </row>
    <row r="930" spans="1:7" ht="15">
      <c r="A930" s="84" t="s">
        <v>2926</v>
      </c>
      <c r="B930" s="84">
        <v>2</v>
      </c>
      <c r="C930" s="118">
        <v>0.012868547991054413</v>
      </c>
      <c r="D930" s="84" t="s">
        <v>2026</v>
      </c>
      <c r="E930" s="84" t="b">
        <v>0</v>
      </c>
      <c r="F930" s="84" t="b">
        <v>0</v>
      </c>
      <c r="G930" s="84" t="b">
        <v>0</v>
      </c>
    </row>
    <row r="931" spans="1:7" ht="15">
      <c r="A931" s="84" t="s">
        <v>2930</v>
      </c>
      <c r="B931" s="84">
        <v>2</v>
      </c>
      <c r="C931" s="118">
        <v>0.012868547991054413</v>
      </c>
      <c r="D931" s="84" t="s">
        <v>2026</v>
      </c>
      <c r="E931" s="84" t="b">
        <v>0</v>
      </c>
      <c r="F931" s="84" t="b">
        <v>0</v>
      </c>
      <c r="G931" s="84" t="b">
        <v>0</v>
      </c>
    </row>
    <row r="932" spans="1:7" ht="15">
      <c r="A932" s="84" t="s">
        <v>2931</v>
      </c>
      <c r="B932" s="84">
        <v>2</v>
      </c>
      <c r="C932" s="118">
        <v>0.012868547991054413</v>
      </c>
      <c r="D932" s="84" t="s">
        <v>2026</v>
      </c>
      <c r="E932" s="84" t="b">
        <v>1</v>
      </c>
      <c r="F932" s="84" t="b">
        <v>0</v>
      </c>
      <c r="G932" s="84" t="b">
        <v>0</v>
      </c>
    </row>
    <row r="933" spans="1:7" ht="15">
      <c r="A933" s="84" t="s">
        <v>2932</v>
      </c>
      <c r="B933" s="84">
        <v>2</v>
      </c>
      <c r="C933" s="118">
        <v>0.012868547991054413</v>
      </c>
      <c r="D933" s="84" t="s">
        <v>2026</v>
      </c>
      <c r="E933" s="84" t="b">
        <v>0</v>
      </c>
      <c r="F933" s="84" t="b">
        <v>0</v>
      </c>
      <c r="G933" s="84" t="b">
        <v>0</v>
      </c>
    </row>
    <row r="934" spans="1:7" ht="15">
      <c r="A934" s="84" t="s">
        <v>2595</v>
      </c>
      <c r="B934" s="84">
        <v>2</v>
      </c>
      <c r="C934" s="118">
        <v>0.012868547991054413</v>
      </c>
      <c r="D934" s="84" t="s">
        <v>2026</v>
      </c>
      <c r="E934" s="84" t="b">
        <v>0</v>
      </c>
      <c r="F934" s="84" t="b">
        <v>0</v>
      </c>
      <c r="G934" s="84" t="b">
        <v>0</v>
      </c>
    </row>
    <row r="935" spans="1:7" ht="15">
      <c r="A935" s="84" t="s">
        <v>2925</v>
      </c>
      <c r="B935" s="84">
        <v>2</v>
      </c>
      <c r="C935" s="118">
        <v>0.012868547991054413</v>
      </c>
      <c r="D935" s="84" t="s">
        <v>2026</v>
      </c>
      <c r="E935" s="84" t="b">
        <v>0</v>
      </c>
      <c r="F935" s="84" t="b">
        <v>0</v>
      </c>
      <c r="G935" s="84" t="b">
        <v>0</v>
      </c>
    </row>
    <row r="936" spans="1:7" ht="15">
      <c r="A936" s="84" t="s">
        <v>284</v>
      </c>
      <c r="B936" s="84">
        <v>2</v>
      </c>
      <c r="C936" s="118">
        <v>0.012868547991054413</v>
      </c>
      <c r="D936" s="84" t="s">
        <v>2026</v>
      </c>
      <c r="E936" s="84" t="b">
        <v>0</v>
      </c>
      <c r="F936" s="84" t="b">
        <v>0</v>
      </c>
      <c r="G936" s="84" t="b">
        <v>0</v>
      </c>
    </row>
    <row r="937" spans="1:7" ht="15">
      <c r="A937" s="84" t="s">
        <v>2936</v>
      </c>
      <c r="B937" s="84">
        <v>2</v>
      </c>
      <c r="C937" s="118">
        <v>0</v>
      </c>
      <c r="D937" s="84" t="s">
        <v>2028</v>
      </c>
      <c r="E937" s="84" t="b">
        <v>0</v>
      </c>
      <c r="F937" s="84" t="b">
        <v>0</v>
      </c>
      <c r="G937" s="84" t="b">
        <v>0</v>
      </c>
    </row>
    <row r="938" spans="1:7" ht="15">
      <c r="A938" s="84" t="s">
        <v>2937</v>
      </c>
      <c r="B938" s="84">
        <v>2</v>
      </c>
      <c r="C938" s="118">
        <v>0</v>
      </c>
      <c r="D938" s="84" t="s">
        <v>2028</v>
      </c>
      <c r="E938" s="84" t="b">
        <v>0</v>
      </c>
      <c r="F938" s="84" t="b">
        <v>0</v>
      </c>
      <c r="G938" s="84" t="b">
        <v>0</v>
      </c>
    </row>
    <row r="939" spans="1:7" ht="15">
      <c r="A939" s="84" t="s">
        <v>2938</v>
      </c>
      <c r="B939" s="84">
        <v>2</v>
      </c>
      <c r="C939" s="118">
        <v>0</v>
      </c>
      <c r="D939" s="84" t="s">
        <v>2028</v>
      </c>
      <c r="E939" s="84" t="b">
        <v>0</v>
      </c>
      <c r="F939" s="84" t="b">
        <v>0</v>
      </c>
      <c r="G939" s="84" t="b">
        <v>0</v>
      </c>
    </row>
    <row r="940" spans="1:7" ht="15">
      <c r="A940" s="84" t="s">
        <v>315</v>
      </c>
      <c r="B940" s="84">
        <v>2</v>
      </c>
      <c r="C940" s="118">
        <v>0</v>
      </c>
      <c r="D940" s="84" t="s">
        <v>2028</v>
      </c>
      <c r="E940" s="84" t="b">
        <v>0</v>
      </c>
      <c r="F940" s="84" t="b">
        <v>0</v>
      </c>
      <c r="G940" s="84" t="b">
        <v>0</v>
      </c>
    </row>
    <row r="941" spans="1:7" ht="15">
      <c r="A941" s="84" t="s">
        <v>2939</v>
      </c>
      <c r="B941" s="84">
        <v>2</v>
      </c>
      <c r="C941" s="118">
        <v>0</v>
      </c>
      <c r="D941" s="84" t="s">
        <v>2028</v>
      </c>
      <c r="E941" s="84" t="b">
        <v>0</v>
      </c>
      <c r="F941" s="84" t="b">
        <v>0</v>
      </c>
      <c r="G941" s="84" t="b">
        <v>0</v>
      </c>
    </row>
    <row r="942" spans="1:7" ht="15">
      <c r="A942" s="84" t="s">
        <v>2940</v>
      </c>
      <c r="B942" s="84">
        <v>2</v>
      </c>
      <c r="C942" s="118">
        <v>0</v>
      </c>
      <c r="D942" s="84" t="s">
        <v>2028</v>
      </c>
      <c r="E942" s="84" t="b">
        <v>0</v>
      </c>
      <c r="F942" s="84" t="b">
        <v>0</v>
      </c>
      <c r="G942" s="84" t="b">
        <v>0</v>
      </c>
    </row>
    <row r="943" spans="1:7" ht="15">
      <c r="A943" s="84" t="s">
        <v>293</v>
      </c>
      <c r="B943" s="84">
        <v>2</v>
      </c>
      <c r="C943" s="118">
        <v>0</v>
      </c>
      <c r="D943" s="84" t="s">
        <v>2028</v>
      </c>
      <c r="E943" s="84" t="b">
        <v>0</v>
      </c>
      <c r="F943" s="84" t="b">
        <v>0</v>
      </c>
      <c r="G943" s="84" t="b">
        <v>0</v>
      </c>
    </row>
    <row r="944" spans="1:7" ht="15">
      <c r="A944" s="84" t="s">
        <v>2941</v>
      </c>
      <c r="B944" s="84">
        <v>2</v>
      </c>
      <c r="C944" s="118">
        <v>0</v>
      </c>
      <c r="D944" s="84" t="s">
        <v>2028</v>
      </c>
      <c r="E944" s="84" t="b">
        <v>0</v>
      </c>
      <c r="F944" s="84" t="b">
        <v>0</v>
      </c>
      <c r="G944" s="84" t="b">
        <v>0</v>
      </c>
    </row>
    <row r="945" spans="1:7" ht="15">
      <c r="A945" s="84" t="s">
        <v>2942</v>
      </c>
      <c r="B945" s="84">
        <v>2</v>
      </c>
      <c r="C945" s="118">
        <v>0</v>
      </c>
      <c r="D945" s="84" t="s">
        <v>2028</v>
      </c>
      <c r="E945" s="84" t="b">
        <v>0</v>
      </c>
      <c r="F945" s="84" t="b">
        <v>0</v>
      </c>
      <c r="G945" s="84" t="b">
        <v>0</v>
      </c>
    </row>
    <row r="946" spans="1:7" ht="15">
      <c r="A946" s="84" t="s">
        <v>2943</v>
      </c>
      <c r="B946" s="84">
        <v>2</v>
      </c>
      <c r="C946" s="118">
        <v>0</v>
      </c>
      <c r="D946" s="84" t="s">
        <v>2028</v>
      </c>
      <c r="E946" s="84" t="b">
        <v>0</v>
      </c>
      <c r="F946" s="84" t="b">
        <v>0</v>
      </c>
      <c r="G946" s="84" t="b">
        <v>0</v>
      </c>
    </row>
    <row r="947" spans="1:7" ht="15">
      <c r="A947" s="84" t="s">
        <v>2944</v>
      </c>
      <c r="B947" s="84">
        <v>2</v>
      </c>
      <c r="C947" s="118">
        <v>0</v>
      </c>
      <c r="D947" s="84" t="s">
        <v>2028</v>
      </c>
      <c r="E947" s="84" t="b">
        <v>0</v>
      </c>
      <c r="F947" s="84" t="b">
        <v>0</v>
      </c>
      <c r="G947" s="84" t="b">
        <v>0</v>
      </c>
    </row>
    <row r="948" spans="1:7" ht="15">
      <c r="A948" s="84" t="s">
        <v>2763</v>
      </c>
      <c r="B948" s="84">
        <v>2</v>
      </c>
      <c r="C948" s="118">
        <v>0</v>
      </c>
      <c r="D948" s="84" t="s">
        <v>2029</v>
      </c>
      <c r="E948" s="84" t="b">
        <v>0</v>
      </c>
      <c r="F948" s="84" t="b">
        <v>0</v>
      </c>
      <c r="G948" s="84" t="b">
        <v>0</v>
      </c>
    </row>
    <row r="949" spans="1:7" ht="15">
      <c r="A949" s="84" t="s">
        <v>2602</v>
      </c>
      <c r="B949" s="84">
        <v>2</v>
      </c>
      <c r="C949" s="118">
        <v>0</v>
      </c>
      <c r="D949" s="84" t="s">
        <v>2029</v>
      </c>
      <c r="E949" s="84" t="b">
        <v>0</v>
      </c>
      <c r="F949" s="84" t="b">
        <v>0</v>
      </c>
      <c r="G949" s="84" t="b">
        <v>0</v>
      </c>
    </row>
    <row r="950" spans="1:7" ht="15">
      <c r="A950" s="84" t="s">
        <v>2947</v>
      </c>
      <c r="B950" s="84">
        <v>2</v>
      </c>
      <c r="C950" s="118">
        <v>0</v>
      </c>
      <c r="D950" s="84" t="s">
        <v>2029</v>
      </c>
      <c r="E950" s="84" t="b">
        <v>0</v>
      </c>
      <c r="F950" s="84" t="b">
        <v>0</v>
      </c>
      <c r="G950" s="84" t="b">
        <v>0</v>
      </c>
    </row>
    <row r="951" spans="1:7" ht="15">
      <c r="A951" s="84" t="s">
        <v>2728</v>
      </c>
      <c r="B951" s="84">
        <v>2</v>
      </c>
      <c r="C951" s="118">
        <v>0</v>
      </c>
      <c r="D951" s="84" t="s">
        <v>2029</v>
      </c>
      <c r="E951" s="84" t="b">
        <v>0</v>
      </c>
      <c r="F951" s="84" t="b">
        <v>0</v>
      </c>
      <c r="G951" s="84" t="b">
        <v>0</v>
      </c>
    </row>
    <row r="952" spans="1:7" ht="15">
      <c r="A952" s="84" t="s">
        <v>2948</v>
      </c>
      <c r="B952" s="84">
        <v>2</v>
      </c>
      <c r="C952" s="118">
        <v>0</v>
      </c>
      <c r="D952" s="84" t="s">
        <v>2029</v>
      </c>
      <c r="E952" s="84" t="b">
        <v>1</v>
      </c>
      <c r="F952" s="84" t="b">
        <v>0</v>
      </c>
      <c r="G952" s="84" t="b">
        <v>0</v>
      </c>
    </row>
    <row r="953" spans="1:7" ht="15">
      <c r="A953" s="84" t="s">
        <v>2676</v>
      </c>
      <c r="B953" s="84">
        <v>2</v>
      </c>
      <c r="C953" s="118">
        <v>0</v>
      </c>
      <c r="D953" s="84" t="s">
        <v>2029</v>
      </c>
      <c r="E953" s="84" t="b">
        <v>0</v>
      </c>
      <c r="F953" s="84" t="b">
        <v>0</v>
      </c>
      <c r="G953" s="84" t="b">
        <v>0</v>
      </c>
    </row>
    <row r="954" spans="1:7" ht="15">
      <c r="A954" s="84" t="s">
        <v>2167</v>
      </c>
      <c r="B954" s="84">
        <v>2</v>
      </c>
      <c r="C954" s="118">
        <v>0</v>
      </c>
      <c r="D954" s="84" t="s">
        <v>2029</v>
      </c>
      <c r="E954" s="84" t="b">
        <v>0</v>
      </c>
      <c r="F954" s="84" t="b">
        <v>0</v>
      </c>
      <c r="G954" s="84" t="b">
        <v>0</v>
      </c>
    </row>
    <row r="955" spans="1:7" ht="15">
      <c r="A955" s="84" t="s">
        <v>2949</v>
      </c>
      <c r="B955" s="84">
        <v>2</v>
      </c>
      <c r="C955" s="118">
        <v>0</v>
      </c>
      <c r="D955" s="84" t="s">
        <v>2029</v>
      </c>
      <c r="E955" s="84" t="b">
        <v>0</v>
      </c>
      <c r="F955" s="84" t="b">
        <v>0</v>
      </c>
      <c r="G955" s="84" t="b">
        <v>0</v>
      </c>
    </row>
    <row r="956" spans="1:7" ht="15">
      <c r="A956" s="84" t="s">
        <v>2668</v>
      </c>
      <c r="B956" s="84">
        <v>2</v>
      </c>
      <c r="C956" s="118">
        <v>0</v>
      </c>
      <c r="D956" s="84" t="s">
        <v>2030</v>
      </c>
      <c r="E956" s="84" t="b">
        <v>0</v>
      </c>
      <c r="F956" s="84" t="b">
        <v>0</v>
      </c>
      <c r="G956" s="84" t="b">
        <v>0</v>
      </c>
    </row>
    <row r="957" spans="1:7" ht="15">
      <c r="A957" s="84" t="s">
        <v>2640</v>
      </c>
      <c r="B957" s="84">
        <v>2</v>
      </c>
      <c r="C957" s="118">
        <v>0</v>
      </c>
      <c r="D957" s="84" t="s">
        <v>2030</v>
      </c>
      <c r="E957" s="84" t="b">
        <v>0</v>
      </c>
      <c r="F957" s="84" t="b">
        <v>0</v>
      </c>
      <c r="G957" s="84" t="b">
        <v>0</v>
      </c>
    </row>
    <row r="958" spans="1:7" ht="15">
      <c r="A958" s="84" t="s">
        <v>2950</v>
      </c>
      <c r="B958" s="84">
        <v>2</v>
      </c>
      <c r="C958" s="118">
        <v>0</v>
      </c>
      <c r="D958" s="84" t="s">
        <v>2030</v>
      </c>
      <c r="E958" s="84" t="b">
        <v>0</v>
      </c>
      <c r="F958" s="84" t="b">
        <v>0</v>
      </c>
      <c r="G958" s="84" t="b">
        <v>0</v>
      </c>
    </row>
    <row r="959" spans="1:7" ht="15">
      <c r="A959" s="84" t="s">
        <v>2735</v>
      </c>
      <c r="B959" s="84">
        <v>2</v>
      </c>
      <c r="C959" s="118">
        <v>0</v>
      </c>
      <c r="D959" s="84" t="s">
        <v>2030</v>
      </c>
      <c r="E959" s="84" t="b">
        <v>0</v>
      </c>
      <c r="F959" s="84" t="b">
        <v>0</v>
      </c>
      <c r="G959" s="84" t="b">
        <v>0</v>
      </c>
    </row>
    <row r="960" spans="1:7" ht="15">
      <c r="A960" s="84" t="s">
        <v>2951</v>
      </c>
      <c r="B960" s="84">
        <v>2</v>
      </c>
      <c r="C960" s="118">
        <v>0</v>
      </c>
      <c r="D960" s="84" t="s">
        <v>2030</v>
      </c>
      <c r="E960" s="84" t="b">
        <v>0</v>
      </c>
      <c r="F960" s="84" t="b">
        <v>0</v>
      </c>
      <c r="G960" s="84" t="b">
        <v>0</v>
      </c>
    </row>
    <row r="961" spans="1:7" ht="15">
      <c r="A961" s="84" t="s">
        <v>2737</v>
      </c>
      <c r="B961" s="84">
        <v>2</v>
      </c>
      <c r="C961" s="118">
        <v>0</v>
      </c>
      <c r="D961" s="84" t="s">
        <v>2030</v>
      </c>
      <c r="E961" s="84" t="b">
        <v>0</v>
      </c>
      <c r="F961" s="84" t="b">
        <v>0</v>
      </c>
      <c r="G961" s="84" t="b">
        <v>0</v>
      </c>
    </row>
    <row r="962" spans="1:7" ht="15">
      <c r="A962" s="84" t="s">
        <v>2614</v>
      </c>
      <c r="B962" s="84">
        <v>2</v>
      </c>
      <c r="C962" s="118">
        <v>0</v>
      </c>
      <c r="D962" s="84" t="s">
        <v>2030</v>
      </c>
      <c r="E962" s="84" t="b">
        <v>0</v>
      </c>
      <c r="F962" s="84" t="b">
        <v>0</v>
      </c>
      <c r="G962" s="84" t="b">
        <v>0</v>
      </c>
    </row>
    <row r="963" spans="1:7" ht="15">
      <c r="A963" s="84" t="s">
        <v>2952</v>
      </c>
      <c r="B963" s="84">
        <v>2</v>
      </c>
      <c r="C963" s="118">
        <v>0</v>
      </c>
      <c r="D963" s="84" t="s">
        <v>2030</v>
      </c>
      <c r="E963" s="84" t="b">
        <v>0</v>
      </c>
      <c r="F963" s="84" t="b">
        <v>0</v>
      </c>
      <c r="G963" s="84" t="b">
        <v>0</v>
      </c>
    </row>
    <row r="964" spans="1:7" ht="15">
      <c r="A964" s="84" t="s">
        <v>2953</v>
      </c>
      <c r="B964" s="84">
        <v>2</v>
      </c>
      <c r="C964" s="118">
        <v>0</v>
      </c>
      <c r="D964" s="84" t="s">
        <v>2030</v>
      </c>
      <c r="E964" s="84" t="b">
        <v>0</v>
      </c>
      <c r="F964" s="84" t="b">
        <v>0</v>
      </c>
      <c r="G964" s="84" t="b">
        <v>0</v>
      </c>
    </row>
    <row r="965" spans="1:7" ht="15">
      <c r="A965" s="84" t="s">
        <v>2954</v>
      </c>
      <c r="B965" s="84">
        <v>2</v>
      </c>
      <c r="C965" s="118">
        <v>0</v>
      </c>
      <c r="D965" s="84" t="s">
        <v>2030</v>
      </c>
      <c r="E965" s="84" t="b">
        <v>0</v>
      </c>
      <c r="F965" s="84" t="b">
        <v>0</v>
      </c>
      <c r="G965" s="84" t="b">
        <v>0</v>
      </c>
    </row>
    <row r="966" spans="1:7" ht="15">
      <c r="A966" s="84" t="s">
        <v>2955</v>
      </c>
      <c r="B966" s="84">
        <v>2</v>
      </c>
      <c r="C966" s="118">
        <v>0</v>
      </c>
      <c r="D966" s="84" t="s">
        <v>2030</v>
      </c>
      <c r="E966" s="84" t="b">
        <v>0</v>
      </c>
      <c r="F966" s="84" t="b">
        <v>1</v>
      </c>
      <c r="G966" s="84" t="b">
        <v>0</v>
      </c>
    </row>
    <row r="967" spans="1:7" ht="15">
      <c r="A967" s="84" t="s">
        <v>2956</v>
      </c>
      <c r="B967" s="84">
        <v>2</v>
      </c>
      <c r="C967" s="118">
        <v>0</v>
      </c>
      <c r="D967" s="84" t="s">
        <v>2030</v>
      </c>
      <c r="E967" s="84" t="b">
        <v>0</v>
      </c>
      <c r="F967" s="84" t="b">
        <v>0</v>
      </c>
      <c r="G967" s="84" t="b">
        <v>0</v>
      </c>
    </row>
    <row r="968" spans="1:7" ht="15">
      <c r="A968" s="84" t="s">
        <v>2957</v>
      </c>
      <c r="B968" s="84">
        <v>2</v>
      </c>
      <c r="C968" s="118">
        <v>0</v>
      </c>
      <c r="D968" s="84" t="s">
        <v>2030</v>
      </c>
      <c r="E968" s="84" t="b">
        <v>0</v>
      </c>
      <c r="F968" s="84" t="b">
        <v>0</v>
      </c>
      <c r="G968" s="84" t="b">
        <v>0</v>
      </c>
    </row>
    <row r="969" spans="1:7" ht="15">
      <c r="A969" s="84" t="s">
        <v>2680</v>
      </c>
      <c r="B969" s="84">
        <v>4</v>
      </c>
      <c r="C969" s="118">
        <v>0</v>
      </c>
      <c r="D969" s="84" t="s">
        <v>2032</v>
      </c>
      <c r="E969" s="84" t="b">
        <v>1</v>
      </c>
      <c r="F969" s="84" t="b">
        <v>0</v>
      </c>
      <c r="G969" s="84" t="b">
        <v>0</v>
      </c>
    </row>
    <row r="970" spans="1:7" ht="15">
      <c r="A970" s="84" t="s">
        <v>2176</v>
      </c>
      <c r="B970" s="84">
        <v>4</v>
      </c>
      <c r="C970" s="118">
        <v>0</v>
      </c>
      <c r="D970" s="84" t="s">
        <v>2032</v>
      </c>
      <c r="E970" s="84" t="b">
        <v>0</v>
      </c>
      <c r="F970" s="84" t="b">
        <v>0</v>
      </c>
      <c r="G970" s="84" t="b">
        <v>0</v>
      </c>
    </row>
    <row r="971" spans="1:7" ht="15">
      <c r="A971" s="84" t="s">
        <v>2681</v>
      </c>
      <c r="B971" s="84">
        <v>4</v>
      </c>
      <c r="C971" s="118">
        <v>0</v>
      </c>
      <c r="D971" s="84" t="s">
        <v>2032</v>
      </c>
      <c r="E971" s="84" t="b">
        <v>0</v>
      </c>
      <c r="F971" s="84" t="b">
        <v>0</v>
      </c>
      <c r="G971" s="84" t="b">
        <v>0</v>
      </c>
    </row>
    <row r="972" spans="1:7" ht="15">
      <c r="A972" s="84" t="s">
        <v>2595</v>
      </c>
      <c r="B972" s="84">
        <v>4</v>
      </c>
      <c r="C972" s="118">
        <v>0</v>
      </c>
      <c r="D972" s="84" t="s">
        <v>2032</v>
      </c>
      <c r="E972" s="84" t="b">
        <v>0</v>
      </c>
      <c r="F972" s="84" t="b">
        <v>0</v>
      </c>
      <c r="G972" s="84" t="b">
        <v>0</v>
      </c>
    </row>
    <row r="973" spans="1:7" ht="15">
      <c r="A973" s="84" t="s">
        <v>2682</v>
      </c>
      <c r="B973" s="84">
        <v>4</v>
      </c>
      <c r="C973" s="118">
        <v>0</v>
      </c>
      <c r="D973" s="84" t="s">
        <v>2032</v>
      </c>
      <c r="E973" s="84" t="b">
        <v>0</v>
      </c>
      <c r="F973" s="84" t="b">
        <v>0</v>
      </c>
      <c r="G973" s="84" t="b">
        <v>0</v>
      </c>
    </row>
    <row r="974" spans="1:7" ht="15">
      <c r="A974" s="84" t="s">
        <v>2683</v>
      </c>
      <c r="B974" s="84">
        <v>4</v>
      </c>
      <c r="C974" s="118">
        <v>0</v>
      </c>
      <c r="D974" s="84" t="s">
        <v>2032</v>
      </c>
      <c r="E974" s="84" t="b">
        <v>1</v>
      </c>
      <c r="F974" s="84" t="b">
        <v>0</v>
      </c>
      <c r="G974" s="84" t="b">
        <v>0</v>
      </c>
    </row>
    <row r="975" spans="1:7" ht="15">
      <c r="A975" s="84" t="s">
        <v>2684</v>
      </c>
      <c r="B975" s="84">
        <v>4</v>
      </c>
      <c r="C975" s="118">
        <v>0</v>
      </c>
      <c r="D975" s="84" t="s">
        <v>2032</v>
      </c>
      <c r="E975" s="84" t="b">
        <v>0</v>
      </c>
      <c r="F975" s="84" t="b">
        <v>0</v>
      </c>
      <c r="G975" s="84" t="b">
        <v>0</v>
      </c>
    </row>
    <row r="976" spans="1:7" ht="15">
      <c r="A976" s="84" t="s">
        <v>2685</v>
      </c>
      <c r="B976" s="84">
        <v>4</v>
      </c>
      <c r="C976" s="118">
        <v>0</v>
      </c>
      <c r="D976" s="84" t="s">
        <v>2032</v>
      </c>
      <c r="E976" s="84" t="b">
        <v>0</v>
      </c>
      <c r="F976" s="84" t="b">
        <v>0</v>
      </c>
      <c r="G976" s="84" t="b">
        <v>0</v>
      </c>
    </row>
    <row r="977" spans="1:7" ht="15">
      <c r="A977" s="84" t="s">
        <v>2686</v>
      </c>
      <c r="B977" s="84">
        <v>4</v>
      </c>
      <c r="C977" s="118">
        <v>0</v>
      </c>
      <c r="D977" s="84" t="s">
        <v>2032</v>
      </c>
      <c r="E977" s="84" t="b">
        <v>0</v>
      </c>
      <c r="F977" s="84" t="b">
        <v>0</v>
      </c>
      <c r="G977" s="84" t="b">
        <v>0</v>
      </c>
    </row>
    <row r="978" spans="1:7" ht="15">
      <c r="A978" s="84" t="s">
        <v>2736</v>
      </c>
      <c r="B978" s="84">
        <v>3</v>
      </c>
      <c r="C978" s="118">
        <v>0.007496324196497995</v>
      </c>
      <c r="D978" s="84" t="s">
        <v>2032</v>
      </c>
      <c r="E978" s="84" t="b">
        <v>0</v>
      </c>
      <c r="F978" s="84" t="b">
        <v>0</v>
      </c>
      <c r="G978" s="84" t="b">
        <v>0</v>
      </c>
    </row>
    <row r="979" spans="1:7" ht="15">
      <c r="A979" s="84" t="s">
        <v>2786</v>
      </c>
      <c r="B979" s="84">
        <v>2</v>
      </c>
      <c r="C979" s="118">
        <v>0.012041199826559249</v>
      </c>
      <c r="D979" s="84" t="s">
        <v>2032</v>
      </c>
      <c r="E979" s="84" t="b">
        <v>0</v>
      </c>
      <c r="F979" s="84" t="b">
        <v>0</v>
      </c>
      <c r="G979" s="84" t="b">
        <v>0</v>
      </c>
    </row>
    <row r="980" spans="1:7" ht="15">
      <c r="A980" s="84" t="s">
        <v>2785</v>
      </c>
      <c r="B980" s="84">
        <v>2</v>
      </c>
      <c r="C980" s="118">
        <v>0.012041199826559249</v>
      </c>
      <c r="D980" s="84" t="s">
        <v>2032</v>
      </c>
      <c r="E980" s="84" t="b">
        <v>0</v>
      </c>
      <c r="F980" s="84" t="b">
        <v>0</v>
      </c>
      <c r="G980" s="84" t="b">
        <v>0</v>
      </c>
    </row>
    <row r="981" spans="1:7" ht="15">
      <c r="A981" s="84" t="s">
        <v>2679</v>
      </c>
      <c r="B981" s="84">
        <v>2</v>
      </c>
      <c r="C981" s="118">
        <v>0.012041199826559249</v>
      </c>
      <c r="D981" s="84" t="s">
        <v>2032</v>
      </c>
      <c r="E981" s="84" t="b">
        <v>0</v>
      </c>
      <c r="F981" s="84" t="b">
        <v>0</v>
      </c>
      <c r="G981" s="84" t="b">
        <v>0</v>
      </c>
    </row>
    <row r="982" spans="1:7" ht="15">
      <c r="A982" s="84" t="s">
        <v>2167</v>
      </c>
      <c r="B982" s="84">
        <v>2</v>
      </c>
      <c r="C982" s="118">
        <v>0.012041199826559249</v>
      </c>
      <c r="D982" s="84" t="s">
        <v>2032</v>
      </c>
      <c r="E982" s="84" t="b">
        <v>0</v>
      </c>
      <c r="F982" s="84" t="b">
        <v>0</v>
      </c>
      <c r="G982" s="84" t="b">
        <v>0</v>
      </c>
    </row>
    <row r="983" spans="1:7" ht="15">
      <c r="A983" s="84" t="s">
        <v>2167</v>
      </c>
      <c r="B983" s="84">
        <v>7</v>
      </c>
      <c r="C983" s="118">
        <v>0</v>
      </c>
      <c r="D983" s="84" t="s">
        <v>2034</v>
      </c>
      <c r="E983" s="84" t="b">
        <v>0</v>
      </c>
      <c r="F983" s="84" t="b">
        <v>0</v>
      </c>
      <c r="G983" s="84" t="b">
        <v>0</v>
      </c>
    </row>
    <row r="984" spans="1:7" ht="15">
      <c r="A984" s="84" t="s">
        <v>2176</v>
      </c>
      <c r="B984" s="84">
        <v>7</v>
      </c>
      <c r="C984" s="118">
        <v>0</v>
      </c>
      <c r="D984" s="84" t="s">
        <v>2034</v>
      </c>
      <c r="E984" s="84" t="b">
        <v>0</v>
      </c>
      <c r="F984" s="84" t="b">
        <v>0</v>
      </c>
      <c r="G984" s="84" t="b">
        <v>0</v>
      </c>
    </row>
    <row r="985" spans="1:7" ht="15">
      <c r="A985" s="84" t="s">
        <v>2590</v>
      </c>
      <c r="B985" s="84">
        <v>6</v>
      </c>
      <c r="C985" s="118">
        <v>0.002848799558749499</v>
      </c>
      <c r="D985" s="84" t="s">
        <v>2034</v>
      </c>
      <c r="E985" s="84" t="b">
        <v>0</v>
      </c>
      <c r="F985" s="84" t="b">
        <v>0</v>
      </c>
      <c r="G985" s="84" t="b">
        <v>0</v>
      </c>
    </row>
    <row r="986" spans="1:7" ht="15">
      <c r="A986" s="84" t="s">
        <v>2612</v>
      </c>
      <c r="B986" s="84">
        <v>5</v>
      </c>
      <c r="C986" s="118">
        <v>0.0051818452368169515</v>
      </c>
      <c r="D986" s="84" t="s">
        <v>2034</v>
      </c>
      <c r="E986" s="84" t="b">
        <v>0</v>
      </c>
      <c r="F986" s="84" t="b">
        <v>0</v>
      </c>
      <c r="G986" s="84" t="b">
        <v>0</v>
      </c>
    </row>
    <row r="987" spans="1:7" ht="15">
      <c r="A987" s="84" t="s">
        <v>2604</v>
      </c>
      <c r="B987" s="84">
        <v>5</v>
      </c>
      <c r="C987" s="118">
        <v>0.0051818452368169515</v>
      </c>
      <c r="D987" s="84" t="s">
        <v>2034</v>
      </c>
      <c r="E987" s="84" t="b">
        <v>0</v>
      </c>
      <c r="F987" s="84" t="b">
        <v>0</v>
      </c>
      <c r="G987" s="84" t="b">
        <v>0</v>
      </c>
    </row>
    <row r="988" spans="1:7" ht="15">
      <c r="A988" s="84" t="s">
        <v>2613</v>
      </c>
      <c r="B988" s="84">
        <v>5</v>
      </c>
      <c r="C988" s="118">
        <v>0.0051818452368169515</v>
      </c>
      <c r="D988" s="84" t="s">
        <v>2034</v>
      </c>
      <c r="E988" s="84" t="b">
        <v>0</v>
      </c>
      <c r="F988" s="84" t="b">
        <v>0</v>
      </c>
      <c r="G988" s="84" t="b">
        <v>0</v>
      </c>
    </row>
    <row r="989" spans="1:7" ht="15">
      <c r="A989" s="84" t="s">
        <v>2605</v>
      </c>
      <c r="B989" s="84">
        <v>4</v>
      </c>
      <c r="C989" s="118">
        <v>0.006894696416632466</v>
      </c>
      <c r="D989" s="84" t="s">
        <v>2034</v>
      </c>
      <c r="E989" s="84" t="b">
        <v>0</v>
      </c>
      <c r="F989" s="84" t="b">
        <v>0</v>
      </c>
      <c r="G989" s="84" t="b">
        <v>0</v>
      </c>
    </row>
    <row r="990" spans="1:7" ht="15">
      <c r="A990" s="84" t="s">
        <v>2168</v>
      </c>
      <c r="B990" s="84">
        <v>4</v>
      </c>
      <c r="C990" s="118">
        <v>0.01543455444965321</v>
      </c>
      <c r="D990" s="84" t="s">
        <v>2034</v>
      </c>
      <c r="E990" s="84" t="b">
        <v>0</v>
      </c>
      <c r="F990" s="84" t="b">
        <v>0</v>
      </c>
      <c r="G990" s="84" t="b">
        <v>0</v>
      </c>
    </row>
    <row r="991" spans="1:7" ht="15">
      <c r="A991" s="84" t="s">
        <v>2129</v>
      </c>
      <c r="B991" s="84">
        <v>3</v>
      </c>
      <c r="C991" s="118">
        <v>0.007829293304140308</v>
      </c>
      <c r="D991" s="84" t="s">
        <v>2034</v>
      </c>
      <c r="E991" s="84" t="b">
        <v>0</v>
      </c>
      <c r="F991" s="84" t="b">
        <v>0</v>
      </c>
      <c r="G991" s="84" t="b">
        <v>0</v>
      </c>
    </row>
    <row r="992" spans="1:7" ht="15">
      <c r="A992" s="84" t="s">
        <v>2170</v>
      </c>
      <c r="B992" s="84">
        <v>3</v>
      </c>
      <c r="C992" s="118">
        <v>0.011575915837239907</v>
      </c>
      <c r="D992" s="84" t="s">
        <v>2034</v>
      </c>
      <c r="E992" s="84" t="b">
        <v>0</v>
      </c>
      <c r="F992" s="84" t="b">
        <v>0</v>
      </c>
      <c r="G992" s="84" t="b">
        <v>0</v>
      </c>
    </row>
    <row r="993" spans="1:7" ht="15">
      <c r="A993" s="84" t="s">
        <v>2602</v>
      </c>
      <c r="B993" s="84">
        <v>3</v>
      </c>
      <c r="C993" s="118">
        <v>0.007829293304140308</v>
      </c>
      <c r="D993" s="84" t="s">
        <v>2034</v>
      </c>
      <c r="E993" s="84" t="b">
        <v>0</v>
      </c>
      <c r="F993" s="84" t="b">
        <v>0</v>
      </c>
      <c r="G993" s="84" t="b">
        <v>0</v>
      </c>
    </row>
    <row r="994" spans="1:7" ht="15">
      <c r="A994" s="84" t="s">
        <v>2716</v>
      </c>
      <c r="B994" s="84">
        <v>2</v>
      </c>
      <c r="C994" s="118">
        <v>0.007717277224826605</v>
      </c>
      <c r="D994" s="84" t="s">
        <v>2034</v>
      </c>
      <c r="E994" s="84" t="b">
        <v>0</v>
      </c>
      <c r="F994" s="84" t="b">
        <v>0</v>
      </c>
      <c r="G994" s="84" t="b">
        <v>0</v>
      </c>
    </row>
    <row r="995" spans="1:7" ht="15">
      <c r="A995" s="84" t="s">
        <v>2769</v>
      </c>
      <c r="B995" s="84">
        <v>2</v>
      </c>
      <c r="C995" s="118">
        <v>0.007717277224826605</v>
      </c>
      <c r="D995" s="84" t="s">
        <v>2034</v>
      </c>
      <c r="E995" s="84" t="b">
        <v>0</v>
      </c>
      <c r="F995" s="84" t="b">
        <v>0</v>
      </c>
      <c r="G995" s="84" t="b">
        <v>0</v>
      </c>
    </row>
    <row r="996" spans="1:7" ht="15">
      <c r="A996" s="84" t="s">
        <v>2770</v>
      </c>
      <c r="B996" s="84">
        <v>2</v>
      </c>
      <c r="C996" s="118">
        <v>0.007717277224826605</v>
      </c>
      <c r="D996" s="84" t="s">
        <v>2034</v>
      </c>
      <c r="E996" s="84" t="b">
        <v>0</v>
      </c>
      <c r="F996" s="84" t="b">
        <v>0</v>
      </c>
      <c r="G996" s="84" t="b">
        <v>0</v>
      </c>
    </row>
    <row r="997" spans="1:7" ht="15">
      <c r="A997" s="84" t="s">
        <v>2719</v>
      </c>
      <c r="B997" s="84">
        <v>2</v>
      </c>
      <c r="C997" s="118">
        <v>0.007717277224826605</v>
      </c>
      <c r="D997" s="84" t="s">
        <v>2034</v>
      </c>
      <c r="E997" s="84" t="b">
        <v>0</v>
      </c>
      <c r="F997" s="84" t="b">
        <v>0</v>
      </c>
      <c r="G997" s="84" t="b">
        <v>0</v>
      </c>
    </row>
    <row r="998" spans="1:7" ht="15">
      <c r="A998" s="84" t="s">
        <v>2670</v>
      </c>
      <c r="B998" s="84">
        <v>2</v>
      </c>
      <c r="C998" s="118">
        <v>0.007717277224826605</v>
      </c>
      <c r="D998" s="84" t="s">
        <v>2034</v>
      </c>
      <c r="E998" s="84" t="b">
        <v>0</v>
      </c>
      <c r="F998" s="84" t="b">
        <v>0</v>
      </c>
      <c r="G998" s="84" t="b">
        <v>0</v>
      </c>
    </row>
    <row r="999" spans="1:7" ht="15">
      <c r="A999" s="84" t="s">
        <v>2964</v>
      </c>
      <c r="B999" s="84">
        <v>2</v>
      </c>
      <c r="C999" s="118">
        <v>0.007717277224826605</v>
      </c>
      <c r="D999" s="84" t="s">
        <v>2034</v>
      </c>
      <c r="E999" s="84" t="b">
        <v>0</v>
      </c>
      <c r="F999" s="84" t="b">
        <v>0</v>
      </c>
      <c r="G999" s="84" t="b">
        <v>0</v>
      </c>
    </row>
    <row r="1000" spans="1:7" ht="15">
      <c r="A1000" s="84" t="s">
        <v>2722</v>
      </c>
      <c r="B1000" s="84">
        <v>2</v>
      </c>
      <c r="C1000" s="118">
        <v>0.007717277224826605</v>
      </c>
      <c r="D1000" s="84" t="s">
        <v>2034</v>
      </c>
      <c r="E1000" s="84" t="b">
        <v>0</v>
      </c>
      <c r="F1000" s="84" t="b">
        <v>0</v>
      </c>
      <c r="G1000" s="84" t="b">
        <v>0</v>
      </c>
    </row>
    <row r="1001" spans="1:7" ht="15">
      <c r="A1001" s="84" t="s">
        <v>2771</v>
      </c>
      <c r="B1001" s="84">
        <v>2</v>
      </c>
      <c r="C1001" s="118">
        <v>0.007717277224826605</v>
      </c>
      <c r="D1001" s="84" t="s">
        <v>2034</v>
      </c>
      <c r="E1001" s="84" t="b">
        <v>0</v>
      </c>
      <c r="F1001" s="84" t="b">
        <v>0</v>
      </c>
      <c r="G1001" s="84" t="b">
        <v>0</v>
      </c>
    </row>
    <row r="1002" spans="1:7" ht="15">
      <c r="A1002" s="84" t="s">
        <v>2772</v>
      </c>
      <c r="B1002" s="84">
        <v>2</v>
      </c>
      <c r="C1002" s="118">
        <v>0.007717277224826605</v>
      </c>
      <c r="D1002" s="84" t="s">
        <v>2034</v>
      </c>
      <c r="E1002" s="84" t="b">
        <v>0</v>
      </c>
      <c r="F1002" s="84" t="b">
        <v>0</v>
      </c>
      <c r="G1002" s="84" t="b">
        <v>0</v>
      </c>
    </row>
    <row r="1003" spans="1:7" ht="15">
      <c r="A1003" s="84" t="s">
        <v>2773</v>
      </c>
      <c r="B1003" s="84">
        <v>2</v>
      </c>
      <c r="C1003" s="118">
        <v>0.007717277224826605</v>
      </c>
      <c r="D1003" s="84" t="s">
        <v>2034</v>
      </c>
      <c r="E1003" s="84" t="b">
        <v>0</v>
      </c>
      <c r="F1003" s="84" t="b">
        <v>0</v>
      </c>
      <c r="G1003" s="84" t="b">
        <v>0</v>
      </c>
    </row>
    <row r="1004" spans="1:7" ht="15">
      <c r="A1004" s="84" t="s">
        <v>2774</v>
      </c>
      <c r="B1004" s="84">
        <v>2</v>
      </c>
      <c r="C1004" s="118">
        <v>0.007717277224826605</v>
      </c>
      <c r="D1004" s="84" t="s">
        <v>2034</v>
      </c>
      <c r="E1004" s="84" t="b">
        <v>0</v>
      </c>
      <c r="F1004" s="84" t="b">
        <v>0</v>
      </c>
      <c r="G1004" s="84" t="b">
        <v>0</v>
      </c>
    </row>
    <row r="1005" spans="1:7" ht="15">
      <c r="A1005" s="84" t="s">
        <v>2639</v>
      </c>
      <c r="B1005" s="84">
        <v>2</v>
      </c>
      <c r="C1005" s="118">
        <v>0.007717277224826605</v>
      </c>
      <c r="D1005" s="84" t="s">
        <v>2034</v>
      </c>
      <c r="E1005" s="84" t="b">
        <v>0</v>
      </c>
      <c r="F1005" s="84" t="b">
        <v>0</v>
      </c>
      <c r="G1005" s="84" t="b">
        <v>0</v>
      </c>
    </row>
    <row r="1006" spans="1:7" ht="15">
      <c r="A1006" s="84" t="s">
        <v>2775</v>
      </c>
      <c r="B1006" s="84">
        <v>2</v>
      </c>
      <c r="C1006" s="118">
        <v>0.007717277224826605</v>
      </c>
      <c r="D1006" s="84" t="s">
        <v>2034</v>
      </c>
      <c r="E1006" s="84" t="b">
        <v>0</v>
      </c>
      <c r="F1006" s="84" t="b">
        <v>0</v>
      </c>
      <c r="G1006" s="84" t="b">
        <v>0</v>
      </c>
    </row>
    <row r="1007" spans="1:7" ht="15">
      <c r="A1007" s="84" t="s">
        <v>2776</v>
      </c>
      <c r="B1007" s="84">
        <v>2</v>
      </c>
      <c r="C1007" s="118">
        <v>0.007717277224826605</v>
      </c>
      <c r="D1007" s="84" t="s">
        <v>2034</v>
      </c>
      <c r="E1007" s="84" t="b">
        <v>0</v>
      </c>
      <c r="F1007" s="84" t="b">
        <v>0</v>
      </c>
      <c r="G1007" s="84" t="b">
        <v>0</v>
      </c>
    </row>
    <row r="1008" spans="1:7" ht="15">
      <c r="A1008" s="84" t="s">
        <v>2641</v>
      </c>
      <c r="B1008" s="84">
        <v>2</v>
      </c>
      <c r="C1008" s="118">
        <v>0.007717277224826605</v>
      </c>
      <c r="D1008" s="84" t="s">
        <v>2034</v>
      </c>
      <c r="E1008" s="84" t="b">
        <v>0</v>
      </c>
      <c r="F1008" s="84" t="b">
        <v>0</v>
      </c>
      <c r="G1008" s="84" t="b">
        <v>0</v>
      </c>
    </row>
    <row r="1009" spans="1:7" ht="15">
      <c r="A1009" s="84" t="s">
        <v>2777</v>
      </c>
      <c r="B1009" s="84">
        <v>2</v>
      </c>
      <c r="C1009" s="118">
        <v>0.007717277224826605</v>
      </c>
      <c r="D1009" s="84" t="s">
        <v>2034</v>
      </c>
      <c r="E1009" s="84" t="b">
        <v>0</v>
      </c>
      <c r="F1009" s="84" t="b">
        <v>0</v>
      </c>
      <c r="G1009" s="84" t="b">
        <v>0</v>
      </c>
    </row>
    <row r="1010" spans="1:7" ht="15">
      <c r="A1010" s="84" t="s">
        <v>2778</v>
      </c>
      <c r="B1010" s="84">
        <v>2</v>
      </c>
      <c r="C1010" s="118">
        <v>0.007717277224826605</v>
      </c>
      <c r="D1010" s="84" t="s">
        <v>2034</v>
      </c>
      <c r="E1010" s="84" t="b">
        <v>0</v>
      </c>
      <c r="F1010" s="84" t="b">
        <v>0</v>
      </c>
      <c r="G1010" s="84" t="b">
        <v>0</v>
      </c>
    </row>
    <row r="1011" spans="1:7" ht="15">
      <c r="A1011" s="84" t="s">
        <v>2779</v>
      </c>
      <c r="B1011" s="84">
        <v>2</v>
      </c>
      <c r="C1011" s="118">
        <v>0.007717277224826605</v>
      </c>
      <c r="D1011" s="84" t="s">
        <v>2034</v>
      </c>
      <c r="E1011" s="84" t="b">
        <v>0</v>
      </c>
      <c r="F1011" s="84" t="b">
        <v>0</v>
      </c>
      <c r="G1011" s="84" t="b">
        <v>0</v>
      </c>
    </row>
    <row r="1012" spans="1:7" ht="15">
      <c r="A1012" s="84" t="s">
        <v>2965</v>
      </c>
      <c r="B1012" s="84">
        <v>2</v>
      </c>
      <c r="C1012" s="118">
        <v>0.007717277224826605</v>
      </c>
      <c r="D1012" s="84" t="s">
        <v>2034</v>
      </c>
      <c r="E1012" s="84" t="b">
        <v>0</v>
      </c>
      <c r="F1012" s="84" t="b">
        <v>0</v>
      </c>
      <c r="G1012" s="84" t="b">
        <v>0</v>
      </c>
    </row>
    <row r="1013" spans="1:7" ht="15">
      <c r="A1013" s="84" t="s">
        <v>2114</v>
      </c>
      <c r="B1013" s="84">
        <v>2</v>
      </c>
      <c r="C1013" s="118">
        <v>0.007717277224826605</v>
      </c>
      <c r="D1013" s="84" t="s">
        <v>2034</v>
      </c>
      <c r="E1013" s="84" t="b">
        <v>0</v>
      </c>
      <c r="F1013" s="84" t="b">
        <v>0</v>
      </c>
      <c r="G1013" s="84" t="b">
        <v>0</v>
      </c>
    </row>
    <row r="1014" spans="1:7" ht="15">
      <c r="A1014" s="84" t="s">
        <v>2788</v>
      </c>
      <c r="B1014" s="84">
        <v>2</v>
      </c>
      <c r="C1014" s="118">
        <v>0.007717277224826605</v>
      </c>
      <c r="D1014" s="84" t="s">
        <v>2034</v>
      </c>
      <c r="E1014" s="84" t="b">
        <v>0</v>
      </c>
      <c r="F1014" s="84" t="b">
        <v>0</v>
      </c>
      <c r="G1014" s="84" t="b">
        <v>0</v>
      </c>
    </row>
    <row r="1015" spans="1:7" ht="15">
      <c r="A1015" s="84" t="s">
        <v>2591</v>
      </c>
      <c r="B1015" s="84">
        <v>2</v>
      </c>
      <c r="C1015" s="118">
        <v>0.007717277224826605</v>
      </c>
      <c r="D1015" s="84" t="s">
        <v>2034</v>
      </c>
      <c r="E1015" s="84" t="b">
        <v>0</v>
      </c>
      <c r="F1015" s="84" t="b">
        <v>0</v>
      </c>
      <c r="G1015" s="84" t="b">
        <v>0</v>
      </c>
    </row>
    <row r="1016" spans="1:7" ht="15">
      <c r="A1016" s="84" t="s">
        <v>2781</v>
      </c>
      <c r="B1016" s="84">
        <v>2</v>
      </c>
      <c r="C1016" s="118">
        <v>0.007717277224826605</v>
      </c>
      <c r="D1016" s="84" t="s">
        <v>2034</v>
      </c>
      <c r="E1016" s="84" t="b">
        <v>0</v>
      </c>
      <c r="F1016" s="84" t="b">
        <v>0</v>
      </c>
      <c r="G1016" s="84" t="b">
        <v>0</v>
      </c>
    </row>
    <row r="1017" spans="1:7" ht="15">
      <c r="A1017" s="84" t="s">
        <v>2109</v>
      </c>
      <c r="B1017" s="84">
        <v>2</v>
      </c>
      <c r="C1017" s="118">
        <v>0.007717277224826605</v>
      </c>
      <c r="D1017" s="84" t="s">
        <v>2034</v>
      </c>
      <c r="E1017" s="84" t="b">
        <v>0</v>
      </c>
      <c r="F1017" s="84" t="b">
        <v>0</v>
      </c>
      <c r="G1017" s="84" t="b">
        <v>0</v>
      </c>
    </row>
    <row r="1018" spans="1:7" ht="15">
      <c r="A1018" s="84" t="s">
        <v>2966</v>
      </c>
      <c r="B1018" s="84">
        <v>2</v>
      </c>
      <c r="C1018" s="118">
        <v>0.007717277224826605</v>
      </c>
      <c r="D1018" s="84" t="s">
        <v>2034</v>
      </c>
      <c r="E1018" s="84" t="b">
        <v>0</v>
      </c>
      <c r="F1018" s="84" t="b">
        <v>0</v>
      </c>
      <c r="G1018" s="84" t="b">
        <v>0</v>
      </c>
    </row>
    <row r="1019" spans="1:7" ht="15">
      <c r="A1019" s="84" t="s">
        <v>2967</v>
      </c>
      <c r="B1019" s="84">
        <v>2</v>
      </c>
      <c r="C1019" s="118">
        <v>0.007717277224826605</v>
      </c>
      <c r="D1019" s="84" t="s">
        <v>2034</v>
      </c>
      <c r="E1019" s="84" t="b">
        <v>0</v>
      </c>
      <c r="F1019" s="84" t="b">
        <v>0</v>
      </c>
      <c r="G1019" s="84" t="b">
        <v>0</v>
      </c>
    </row>
    <row r="1020" spans="1:7" ht="15">
      <c r="A1020" s="84" t="s">
        <v>2968</v>
      </c>
      <c r="B1020" s="84">
        <v>2</v>
      </c>
      <c r="C1020" s="118">
        <v>0.007717277224826605</v>
      </c>
      <c r="D1020" s="84" t="s">
        <v>2034</v>
      </c>
      <c r="E1020" s="84" t="b">
        <v>0</v>
      </c>
      <c r="F1020" s="84" t="b">
        <v>0</v>
      </c>
      <c r="G1020" s="84" t="b">
        <v>0</v>
      </c>
    </row>
    <row r="1021" spans="1:7" ht="15">
      <c r="A1021" s="84" t="s">
        <v>2969</v>
      </c>
      <c r="B1021" s="84">
        <v>2</v>
      </c>
      <c r="C1021" s="118">
        <v>0.007717277224826605</v>
      </c>
      <c r="D1021" s="84" t="s">
        <v>2034</v>
      </c>
      <c r="E1021" s="84" t="b">
        <v>0</v>
      </c>
      <c r="F1021" s="84" t="b">
        <v>0</v>
      </c>
      <c r="G1021" s="84" t="b">
        <v>0</v>
      </c>
    </row>
    <row r="1022" spans="1:7" ht="15">
      <c r="A1022" s="84" t="s">
        <v>2970</v>
      </c>
      <c r="B1022" s="84">
        <v>2</v>
      </c>
      <c r="C1022" s="118">
        <v>0.007717277224826605</v>
      </c>
      <c r="D1022" s="84" t="s">
        <v>2034</v>
      </c>
      <c r="E1022" s="84" t="b">
        <v>0</v>
      </c>
      <c r="F1022" s="84" t="b">
        <v>0</v>
      </c>
      <c r="G1022" s="84" t="b">
        <v>0</v>
      </c>
    </row>
    <row r="1023" spans="1:7" ht="15">
      <c r="A1023" s="84" t="s">
        <v>2971</v>
      </c>
      <c r="B1023" s="84">
        <v>2</v>
      </c>
      <c r="C1023" s="118">
        <v>0.007717277224826605</v>
      </c>
      <c r="D1023" s="84" t="s">
        <v>2034</v>
      </c>
      <c r="E1023" s="84" t="b">
        <v>0</v>
      </c>
      <c r="F1023" s="84" t="b">
        <v>0</v>
      </c>
      <c r="G1023" s="84" t="b">
        <v>0</v>
      </c>
    </row>
    <row r="1024" spans="1:7" ht="15">
      <c r="A1024" s="84" t="s">
        <v>2972</v>
      </c>
      <c r="B1024" s="84">
        <v>2</v>
      </c>
      <c r="C1024" s="118">
        <v>0.007717277224826605</v>
      </c>
      <c r="D1024" s="84" t="s">
        <v>2034</v>
      </c>
      <c r="E1024" s="84" t="b">
        <v>0</v>
      </c>
      <c r="F1024" s="84" t="b">
        <v>0</v>
      </c>
      <c r="G102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2019-10-26T04:20:50Z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